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07968\Desktop\PREWORK_GCM\Module-1\"/>
    </mc:Choice>
  </mc:AlternateContent>
  <bookViews>
    <workbookView xWindow="0" yWindow="0" windowWidth="20490" windowHeight="7620" activeTab="4"/>
  </bookViews>
  <sheets>
    <sheet name="Sheet1" sheetId="1" r:id="rId1"/>
    <sheet name="Sheet2" sheetId="2" r:id="rId2"/>
    <sheet name="Sheet3" sheetId="3" r:id="rId3"/>
    <sheet name="Sheet4" sheetId="4" r:id="rId4"/>
    <sheet name="Report" sheetId="6" r:id="rId5"/>
    <sheet name="Bonus" sheetId="7" r:id="rId6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"10/29/2018 00:38:01"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" l="1"/>
  <c r="F3" i="7" s="1"/>
  <c r="D3" i="7"/>
  <c r="E3" i="7"/>
  <c r="C4" i="7"/>
  <c r="F4" i="7" s="1"/>
  <c r="D4" i="7"/>
  <c r="E4" i="7"/>
  <c r="C5" i="7"/>
  <c r="F5" i="7" s="1"/>
  <c r="D5" i="7"/>
  <c r="E5" i="7"/>
  <c r="C6" i="7"/>
  <c r="F6" i="7" s="1"/>
  <c r="D6" i="7"/>
  <c r="E6" i="7"/>
  <c r="C7" i="7"/>
  <c r="F7" i="7" s="1"/>
  <c r="D7" i="7"/>
  <c r="E7" i="7"/>
  <c r="C8" i="7"/>
  <c r="F8" i="7" s="1"/>
  <c r="D8" i="7"/>
  <c r="E8" i="7"/>
  <c r="C9" i="7"/>
  <c r="F9" i="7" s="1"/>
  <c r="D9" i="7"/>
  <c r="E9" i="7"/>
  <c r="C10" i="7"/>
  <c r="D10" i="7"/>
  <c r="F10" i="7" s="1"/>
  <c r="E10" i="7"/>
  <c r="C11" i="7"/>
  <c r="F11" i="7" s="1"/>
  <c r="D11" i="7"/>
  <c r="E11" i="7"/>
  <c r="C12" i="7"/>
  <c r="F12" i="7" s="1"/>
  <c r="D12" i="7"/>
  <c r="E12" i="7"/>
  <c r="C13" i="7"/>
  <c r="F13" i="7" s="1"/>
  <c r="D13" i="7"/>
  <c r="E13" i="7"/>
  <c r="C14" i="7"/>
  <c r="D14" i="7"/>
  <c r="F14" i="7" s="1"/>
  <c r="E14" i="7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B16" i="2"/>
  <c r="C16" i="2"/>
  <c r="D16" i="2"/>
  <c r="E16" i="2"/>
  <c r="H12" i="7" l="1"/>
  <c r="I12" i="7"/>
  <c r="G12" i="7"/>
  <c r="H8" i="7"/>
  <c r="I8" i="7"/>
  <c r="G8" i="7"/>
  <c r="H4" i="7"/>
  <c r="I4" i="7"/>
  <c r="G4" i="7"/>
  <c r="G14" i="7"/>
  <c r="H14" i="7"/>
  <c r="I14" i="7"/>
  <c r="I13" i="7"/>
  <c r="G13" i="7"/>
  <c r="H13" i="7"/>
  <c r="G10" i="7"/>
  <c r="H10" i="7"/>
  <c r="I10" i="7"/>
  <c r="I9" i="7"/>
  <c r="G9" i="7"/>
  <c r="H9" i="7"/>
  <c r="I5" i="7"/>
  <c r="G5" i="7"/>
  <c r="H5" i="7"/>
  <c r="G6" i="7"/>
  <c r="H6" i="7"/>
  <c r="I6" i="7"/>
  <c r="G11" i="7"/>
  <c r="H11" i="7"/>
  <c r="I11" i="7"/>
  <c r="G7" i="7"/>
  <c r="H7" i="7"/>
  <c r="I7" i="7"/>
  <c r="G3" i="7"/>
  <c r="H3" i="7"/>
  <c r="I3" i="7"/>
</calcChain>
</file>

<file path=xl/sharedStrings.xml><?xml version="1.0" encoding="utf-8"?>
<sst xmlns="http://schemas.openxmlformats.org/spreadsheetml/2006/main" count="24834" uniqueCount="8413">
  <si>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</si>
  <si>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</si>
  <si>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</si>
  <si>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</si>
  <si>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</si>
  <si>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</si>
  <si>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</si>
  <si>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</si>
  <si>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</si>
  <si>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</si>
  <si>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</si>
  <si>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</si>
  <si>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</si>
  <si>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</si>
  <si>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</si>
  <si>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</si>
  <si>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</si>
  <si>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</si>
  <si>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</si>
  <si>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</si>
  <si>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</si>
  <si>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</si>
  <si>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</si>
  <si>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</si>
  <si>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</si>
  <si>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</si>
  <si>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</si>
  <si>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</si>
  <si>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</si>
  <si>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</si>
  <si>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</si>
  <si>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</si>
  <si>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</si>
  <si>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</si>
  <si>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</si>
  <si>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</si>
  <si>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</si>
  <si>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</si>
  <si>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</si>
  <si>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</si>
  <si>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</si>
  <si>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</si>
  <si>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</si>
  <si>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</si>
  <si>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</si>
  <si>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</si>
  <si>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</si>
  <si>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</si>
  <si>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</si>
  <si>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</si>
  <si>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</si>
  <si>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</si>
  <si>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</si>
  <si>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</si>
  <si>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</si>
  <si>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</si>
  <si>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</si>
  <si>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</si>
  <si>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</si>
  <si>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</si>
  <si>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</si>
  <si>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</si>
  <si>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</si>
  <si>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</si>
  <si>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</si>
  <si>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</si>
  <si>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</si>
  <si>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</si>
  <si>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</si>
  <si>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</si>
  <si>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</si>
  <si>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</si>
  <si>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</si>
  <si>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</si>
  <si>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</si>
  <si>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</si>
  <si>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</si>
  <si>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</si>
  <si>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</si>
  <si>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</si>
  <si>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</si>
  <si>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</si>
  <si>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</si>
  <si>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</si>
  <si>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</si>
  <si>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</si>
  <si>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</si>
  <si>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</si>
  <si>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</si>
  <si>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</si>
  <si>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</si>
  <si>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</si>
  <si>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</si>
  <si>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</si>
  <si>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</si>
  <si>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</si>
  <si>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</si>
  <si>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</si>
  <si>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</si>
  <si>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</si>
  <si>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</si>
  <si>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</si>
  <si>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</si>
  <si>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</si>
  <si>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</si>
  <si>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</si>
  <si>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</si>
  <si>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</si>
  <si>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</si>
  <si>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</si>
  <si>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</si>
  <si>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</si>
  <si>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</si>
  <si>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</si>
  <si>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</si>
  <si>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</si>
  <si>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</si>
  <si>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</si>
  <si>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</si>
  <si>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</si>
  <si>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</si>
  <si>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</si>
  <si>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</si>
  <si>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</si>
  <si>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</si>
  <si>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</si>
  <si>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</si>
  <si>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</si>
  <si>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</si>
  <si>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</si>
  <si>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</si>
  <si>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</si>
  <si>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</si>
  <si>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</si>
  <si>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</si>
  <si>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</si>
  <si>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</si>
  <si>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</si>
  <si>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</si>
  <si>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</si>
  <si>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</si>
  <si>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</si>
  <si>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</si>
  <si>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</si>
  <si>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</si>
  <si>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</si>
  <si>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</si>
  <si>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</si>
  <si>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</si>
  <si>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</si>
  <si>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</si>
  <si>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</si>
  <si>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</si>
  <si>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</si>
  <si>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</si>
  <si>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</si>
  <si>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</si>
  <si>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</si>
  <si>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</si>
  <si>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</si>
  <si>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</si>
  <si>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</si>
  <si>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</si>
  <si>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</si>
  <si>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</si>
  <si>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</si>
  <si>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</si>
  <si>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</si>
  <si>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</si>
  <si>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</si>
  <si>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</si>
  <si>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</si>
  <si>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</si>
  <si>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</si>
  <si>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</si>
  <si>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</si>
  <si>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</si>
  <si>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</si>
  <si>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</si>
  <si>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</si>
  <si>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</si>
  <si>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</si>
  <si>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</si>
  <si>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</si>
  <si>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</si>
  <si>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</si>
  <si>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</si>
  <si>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</si>
  <si>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</si>
  <si>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</si>
  <si>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</si>
  <si>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</si>
  <si>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</si>
  <si>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</si>
  <si>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</si>
  <si>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</si>
  <si>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</si>
  <si>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</si>
  <si>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</si>
  <si>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</si>
  <si>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</si>
  <si>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</si>
  <si>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</si>
  <si>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</si>
  <si>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</si>
  <si>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</si>
  <si>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</si>
  <si>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</si>
  <si>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</si>
  <si>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</si>
  <si>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</si>
  <si>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</si>
  <si>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</si>
  <si>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</si>
  <si>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</si>
  <si>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</si>
  <si>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</si>
  <si>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</si>
  <si>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</si>
  <si>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</si>
  <si>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</si>
  <si>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</si>
  <si>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</si>
  <si>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</si>
  <si>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</si>
  <si>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</si>
  <si>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</si>
  <si>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</si>
  <si>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</si>
  <si>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</si>
  <si>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</si>
  <si>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</si>
  <si>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</si>
  <si>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</si>
  <si>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</si>
  <si>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</si>
  <si>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</si>
  <si>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</si>
  <si>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</si>
  <si>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</si>
  <si>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</si>
  <si>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</si>
  <si>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</si>
  <si>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</si>
  <si>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</si>
  <si>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</si>
  <si>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</si>
  <si>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</si>
  <si>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</si>
  <si>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</si>
  <si>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</si>
  <si>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</si>
  <si>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</si>
  <si>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</si>
  <si>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</si>
  <si>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</si>
  <si>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</si>
  <si>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</si>
  <si>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</si>
  <si>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</si>
  <si>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</si>
  <si>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</si>
  <si>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</si>
  <si>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</si>
  <si>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</si>
  <si>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</si>
  <si>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</si>
  <si>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</si>
  <si>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</si>
  <si>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</si>
  <si>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</si>
  <si>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</si>
  <si>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</si>
  <si>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</si>
  <si>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</si>
  <si>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</si>
  <si>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</si>
  <si>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</si>
  <si>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</si>
  <si>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</si>
  <si>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</si>
  <si>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</si>
  <si>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</si>
  <si>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</si>
  <si>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</si>
  <si>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</si>
  <si>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</si>
  <si>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</si>
  <si>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</si>
  <si>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</si>
  <si>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</si>
  <si>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</si>
  <si>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</si>
  <si>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</si>
  <si>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</si>
  <si>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</si>
  <si>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</si>
  <si>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</si>
  <si>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</si>
  <si>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</si>
  <si>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</si>
  <si>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</si>
  <si>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</si>
  <si>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</si>
  <si>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</si>
  <si>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</si>
  <si>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</si>
  <si>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</si>
  <si>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</si>
  <si>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</si>
  <si>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</si>
  <si>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</si>
  <si>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</si>
  <si>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</si>
  <si>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</si>
  <si>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</si>
  <si>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</si>
  <si>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</si>
  <si>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</si>
  <si>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</si>
  <si>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</si>
  <si>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</si>
  <si>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</si>
  <si>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</si>
  <si>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</si>
  <si>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</si>
  <si>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</si>
  <si>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</si>
  <si>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</si>
  <si>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</si>
  <si>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</si>
  <si>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</si>
  <si>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</si>
  <si>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</si>
  <si>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</si>
  <si>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</si>
  <si>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</si>
  <si>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</si>
  <si>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</si>
  <si>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</si>
  <si>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</si>
  <si>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</si>
  <si>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</si>
  <si>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</si>
  <si>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</si>
  <si>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</si>
  <si>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</si>
  <si>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</si>
  <si>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</si>
  <si>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</si>
  <si>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</si>
  <si>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</si>
  <si>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</si>
  <si>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</si>
  <si>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</si>
  <si>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</si>
  <si>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</si>
  <si>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</si>
  <si>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</si>
  <si>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</si>
  <si>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</si>
  <si>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</si>
  <si>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</si>
  <si>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</si>
  <si>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</si>
  <si>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</si>
  <si>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</si>
  <si>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</si>
  <si>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</si>
  <si>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</si>
  <si>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</si>
  <si>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</si>
  <si>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</si>
  <si>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</si>
  <si>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</si>
  <si>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</si>
  <si>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</si>
  <si>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</si>
  <si>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</si>
  <si>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</si>
  <si>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</si>
  <si>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</si>
  <si>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</si>
  <si>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</si>
  <si>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</si>
  <si>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</si>
  <si>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</si>
  <si>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</si>
  <si>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</si>
  <si>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</si>
  <si>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</si>
  <si>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</si>
  <si>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</si>
  <si>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</si>
  <si>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</si>
  <si>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</si>
  <si>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</si>
  <si>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</si>
  <si>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</si>
  <si>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</si>
  <si>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</si>
  <si>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</si>
  <si>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</si>
  <si>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</si>
  <si>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</si>
  <si>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</si>
  <si>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</si>
  <si>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</si>
  <si>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</si>
  <si>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</si>
  <si>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</si>
  <si>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</si>
  <si>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</si>
  <si>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</si>
  <si>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</si>
  <si>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</si>
  <si>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</si>
  <si>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</si>
  <si>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</si>
  <si>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</si>
  <si>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</si>
  <si>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</si>
  <si>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</si>
  <si>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</si>
  <si>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</si>
  <si>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</si>
  <si>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</si>
  <si>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</si>
  <si>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</si>
  <si>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</si>
  <si>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</si>
  <si>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</si>
  <si>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</si>
  <si>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</si>
  <si>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</si>
  <si>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</si>
  <si>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</si>
  <si>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</si>
  <si>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</si>
  <si>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</si>
  <si>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</si>
  <si>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</si>
  <si>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</si>
  <si>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</si>
  <si>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</si>
  <si>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</si>
  <si>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</si>
  <si>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</si>
  <si>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</si>
  <si>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</si>
  <si>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</si>
  <si>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</si>
  <si>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</si>
  <si>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</si>
  <si>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</si>
  <si>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</si>
  <si>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</si>
  <si>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</si>
  <si>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</si>
  <si>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</si>
  <si>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</si>
  <si>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</si>
  <si>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</si>
  <si>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</si>
  <si>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</si>
  <si>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</si>
  <si>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</si>
  <si>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</si>
  <si>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</si>
  <si>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</si>
  <si>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</si>
  <si>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</si>
  <si>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</si>
  <si>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</si>
  <si>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</si>
  <si>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</si>
  <si>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</si>
  <si>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</si>
  <si>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</si>
  <si>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</si>
  <si>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</si>
  <si>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</si>
  <si>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</si>
  <si>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</si>
  <si>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</si>
  <si>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</si>
  <si>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</si>
  <si>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</si>
  <si>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</si>
  <si>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</si>
  <si>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</si>
  <si>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</si>
  <si>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</si>
  <si>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</si>
  <si>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</si>
  <si>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</si>
  <si>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</si>
  <si>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</si>
  <si>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</si>
  <si>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</si>
  <si>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</si>
  <si>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</si>
  <si>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</si>
  <si>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</si>
  <si>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</si>
  <si>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</si>
  <si>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</si>
  <si>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</si>
  <si>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</si>
  <si>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</si>
  <si>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</si>
  <si>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</si>
  <si>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</si>
  <si>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</si>
  <si>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</si>
  <si>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</si>
  <si>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</si>
  <si>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</si>
  <si>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</si>
  <si>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</si>
  <si>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</si>
  <si>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</si>
  <si>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</si>
  <si>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</si>
  <si>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</si>
  <si>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</si>
  <si>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</si>
  <si>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</si>
  <si>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</si>
  <si>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</si>
  <si>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</si>
  <si>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</si>
  <si>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</si>
  <si>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</si>
  <si>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</si>
  <si>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</si>
  <si>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</si>
  <si>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</si>
  <si>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</si>
  <si>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</si>
  <si>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</si>
  <si>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</si>
  <si>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</si>
  <si>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</si>
  <si>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</si>
  <si>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</si>
  <si>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</si>
  <si>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</si>
  <si>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</si>
  <si>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</si>
  <si>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</si>
  <si>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</si>
  <si>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</si>
  <si>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</si>
  <si>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</si>
  <si>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</si>
  <si>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</si>
  <si>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</si>
  <si>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</si>
  <si>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</si>
  <si>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</si>
  <si>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</si>
  <si>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</si>
  <si>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</si>
  <si>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</si>
  <si>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</si>
  <si>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</si>
  <si>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</si>
  <si>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</si>
  <si>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</si>
  <si>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</si>
  <si>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</si>
  <si>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</si>
  <si>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</si>
  <si>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</si>
  <si>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</si>
  <si>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</si>
  <si>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</si>
  <si>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</si>
  <si>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</si>
  <si>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</si>
  <si>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</si>
  <si>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</si>
  <si>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</si>
  <si>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</si>
  <si>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</si>
  <si>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</si>
  <si>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</si>
  <si>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</si>
  <si>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</si>
  <si>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</si>
  <si>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</si>
  <si>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</si>
  <si>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</si>
  <si>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</si>
  <si>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</si>
  <si>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</si>
  <si>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</si>
  <si>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</si>
  <si>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</si>
  <si>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</si>
  <si>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</si>
  <si>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</si>
  <si>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</si>
  <si>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</si>
  <si>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</si>
  <si>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</si>
  <si>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</si>
  <si>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</si>
  <si>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</si>
  <si>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</si>
  <si>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</si>
  <si>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</si>
  <si>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</si>
  <si>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</si>
  <si>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</si>
  <si>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</si>
  <si>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</si>
  <si>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</si>
  <si>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</si>
  <si>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</si>
  <si>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</si>
  <si>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</si>
  <si>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</si>
  <si>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</si>
  <si>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</si>
  <si>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</si>
  <si>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</si>
  <si>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</si>
  <si>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</si>
  <si>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</si>
  <si>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</si>
  <si>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</si>
  <si>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</si>
  <si>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</si>
  <si>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</si>
  <si>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</si>
  <si>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</si>
  <si>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</si>
  <si>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</si>
  <si>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</si>
  <si>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</si>
  <si>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</si>
  <si>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</si>
  <si>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</si>
  <si>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</si>
  <si>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</si>
  <si>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</si>
  <si>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</si>
  <si>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</si>
  <si>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</si>
  <si>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</si>
  <si>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</si>
  <si>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</si>
  <si>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</si>
  <si>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</si>
  <si>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</si>
  <si>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</si>
  <si>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</si>
  <si>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</si>
  <si>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</si>
  <si>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</si>
  <si>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</si>
  <si>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</si>
  <si>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</si>
  <si>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</si>
  <si>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</si>
  <si>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</si>
  <si>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</si>
  <si>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</si>
  <si>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</si>
  <si>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</si>
  <si>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</si>
  <si>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</si>
  <si>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</si>
  <si>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</si>
  <si>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</si>
  <si>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</si>
  <si>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</si>
  <si>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</si>
  <si>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</si>
  <si>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</si>
  <si>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</si>
  <si>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</si>
  <si>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</si>
  <si>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</si>
  <si>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</si>
  <si>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</si>
  <si>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</si>
  <si>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</si>
  <si>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</si>
  <si>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</si>
  <si>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</si>
  <si>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</si>
  <si>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</si>
  <si>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</si>
  <si>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</si>
  <si>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</si>
  <si>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</si>
  <si>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</si>
  <si>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</si>
  <si>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</si>
  <si>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</si>
  <si>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</si>
  <si>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</si>
  <si>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</si>
  <si>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</si>
  <si>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</si>
  <si>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</si>
  <si>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</si>
  <si>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</si>
  <si>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</si>
  <si>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</si>
  <si>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</si>
  <si>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</si>
  <si>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</si>
  <si>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</si>
  <si>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</si>
  <si>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</si>
  <si>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</si>
  <si>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</si>
  <si>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</si>
  <si>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</si>
  <si>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</si>
  <si>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</si>
  <si>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</si>
  <si>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</si>
  <si>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</si>
  <si>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</si>
  <si>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</si>
  <si>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</si>
  <si>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</si>
  <si>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</si>
  <si>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</si>
  <si>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</si>
  <si>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</si>
  <si>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</si>
  <si>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</si>
  <si>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</si>
  <si>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</si>
  <si>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</si>
  <si>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</si>
  <si>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</si>
  <si>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</si>
  <si>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</si>
  <si>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</si>
  <si>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</si>
  <si>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</si>
  <si>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</si>
  <si>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</si>
  <si>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</si>
  <si>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</si>
  <si>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</si>
  <si>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</si>
  <si>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</si>
  <si>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</si>
  <si>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</si>
  <si>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</si>
  <si>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</si>
  <si>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</si>
  <si>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</si>
  <si>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</si>
  <si>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</si>
  <si>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</si>
  <si>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</si>
  <si>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</si>
  <si>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</si>
  <si>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</si>
  <si>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</si>
  <si>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</si>
  <si>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</si>
  <si>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</si>
  <si>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</si>
  <si>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</si>
  <si>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</si>
  <si>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</si>
  <si>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</si>
  <si>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</si>
  <si>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</si>
  <si>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</si>
  <si>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</si>
  <si>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</si>
  <si>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</si>
  <si>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</si>
  <si>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</si>
  <si>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</si>
  <si>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</si>
  <si>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</si>
  <si>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</si>
  <si>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</si>
  <si>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</si>
  <si>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</si>
  <si>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</si>
  <si>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</si>
  <si>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</si>
  <si>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</si>
  <si>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</si>
  <si>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</si>
  <si>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</si>
  <si>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</si>
  <si>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</si>
  <si>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</si>
  <si>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</si>
  <si>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</si>
  <si>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</si>
  <si>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</si>
  <si>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</si>
  <si>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</si>
  <si>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</si>
  <si>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</si>
  <si>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</si>
  <si>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</si>
  <si>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</si>
  <si>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</si>
  <si>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</si>
  <si>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</si>
  <si>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</si>
  <si>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</si>
  <si>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</si>
  <si>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</si>
  <si>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</si>
  <si>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</si>
  <si>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</si>
  <si>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</si>
  <si>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</si>
  <si>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</si>
  <si>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</si>
  <si>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</si>
  <si>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</si>
  <si>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</si>
  <si>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</si>
  <si>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</si>
  <si>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</si>
  <si>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</si>
  <si>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</si>
  <si>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</si>
  <si>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</si>
  <si>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</si>
  <si>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</si>
  <si>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</si>
  <si>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</si>
  <si>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</si>
  <si>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</si>
  <si>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</si>
  <si>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</si>
  <si>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</si>
  <si>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</si>
  <si>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</si>
  <si>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</si>
  <si>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</si>
  <si>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</si>
  <si>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</si>
  <si>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</si>
  <si>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</si>
  <si>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</si>
  <si>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</si>
  <si>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</si>
  <si>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</si>
  <si>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</si>
  <si>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</si>
  <si>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</si>
  <si>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</si>
  <si>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</si>
  <si>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</si>
  <si>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</si>
  <si>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</si>
  <si>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</si>
  <si>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</si>
  <si>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</si>
  <si>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</si>
  <si>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</si>
  <si>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</si>
  <si>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</si>
  <si>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</si>
  <si>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</si>
  <si>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</si>
  <si>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</si>
  <si>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</si>
  <si>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</si>
  <si>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</si>
  <si>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</si>
  <si>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</si>
  <si>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</si>
  <si>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</si>
  <si>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</si>
  <si>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</si>
  <si>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</si>
  <si>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</si>
  <si>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</si>
  <si>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</si>
  <si>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</si>
  <si>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</si>
  <si>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</si>
  <si>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</si>
  <si>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</si>
  <si>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</si>
  <si>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</si>
  <si>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</si>
  <si>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</si>
  <si>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</si>
  <si>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</si>
  <si>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</si>
  <si>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</si>
  <si>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</si>
  <si>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</si>
  <si>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</si>
  <si>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</si>
  <si>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</si>
  <si>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</si>
  <si>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</si>
  <si>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</si>
  <si>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</si>
  <si>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</si>
  <si>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</si>
  <si>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</si>
  <si>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</si>
  <si>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</si>
  <si>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</si>
  <si>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</si>
  <si>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</si>
  <si>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</si>
  <si>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</si>
  <si>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</si>
  <si>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</si>
  <si>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</si>
  <si>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</si>
  <si>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</si>
  <si>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</si>
  <si>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</si>
  <si>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</si>
  <si>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</si>
  <si>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</si>
  <si>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</si>
  <si>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</si>
  <si>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</si>
  <si>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</si>
  <si>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</si>
  <si>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</si>
  <si>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</si>
  <si>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</si>
  <si>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</si>
  <si>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</si>
  <si>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</si>
  <si>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</si>
  <si>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</si>
  <si>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</si>
  <si>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</si>
  <si>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</si>
  <si>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</si>
  <si>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</si>
  <si>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</si>
  <si>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</si>
  <si>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</si>
  <si>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</si>
  <si>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</si>
  <si>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</si>
  <si>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</si>
  <si>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</si>
  <si>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</si>
  <si>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</si>
  <si>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</si>
  <si>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</si>
  <si>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</si>
  <si>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</si>
  <si>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</si>
  <si>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</si>
  <si>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</si>
  <si>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</si>
  <si>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</si>
  <si>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</si>
  <si>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</si>
  <si>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</si>
  <si>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</si>
  <si>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</si>
  <si>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</si>
  <si>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</si>
  <si>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</si>
  <si>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</si>
  <si>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</si>
  <si>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</si>
  <si>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</si>
  <si>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</si>
  <si>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</si>
  <si>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</si>
  <si>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</si>
  <si>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</si>
  <si>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</si>
  <si>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</si>
  <si>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</si>
  <si>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</si>
  <si>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</si>
  <si>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</si>
  <si>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</si>
  <si>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</si>
  <si>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</si>
  <si>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</si>
  <si>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</si>
  <si>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</si>
  <si>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</si>
  <si>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</si>
  <si>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</si>
  <si>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</si>
  <si>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</si>
  <si>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</si>
  <si>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</si>
  <si>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</si>
  <si>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</si>
  <si>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</si>
  <si>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</si>
  <si>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</si>
  <si>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</si>
  <si>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</si>
  <si>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</si>
  <si>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</si>
  <si>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</si>
  <si>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</si>
  <si>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</si>
  <si>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</si>
  <si>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</si>
  <si>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</si>
  <si>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</si>
  <si>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</si>
  <si>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</si>
  <si>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</si>
  <si>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</si>
  <si>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</si>
  <si>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</si>
  <si>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</si>
  <si>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</si>
  <si>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</si>
  <si>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</si>
  <si>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</si>
  <si>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</si>
  <si>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</si>
  <si>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</si>
  <si>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</si>
  <si>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</si>
  <si>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</si>
  <si>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</si>
  <si>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</si>
  <si>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</si>
  <si>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</si>
  <si>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</si>
  <si>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</si>
  <si>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</si>
  <si>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</si>
  <si>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</si>
  <si>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</si>
  <si>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</si>
  <si>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</si>
  <si>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</si>
  <si>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</si>
  <si>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</si>
  <si>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</si>
  <si>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</si>
  <si>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</si>
  <si>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</si>
  <si>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</si>
  <si>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</si>
  <si>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</si>
  <si>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</si>
  <si>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</si>
  <si>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</si>
  <si>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</si>
  <si>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</si>
  <si>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</si>
  <si>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</si>
  <si>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</si>
  <si>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</si>
  <si>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</si>
  <si>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</si>
  <si>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</si>
  <si>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</si>
  <si>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</si>
  <si>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</si>
  <si>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</si>
  <si>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</si>
  <si>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</si>
  <si>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</si>
  <si>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</si>
  <si>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</si>
  <si>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</si>
  <si>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</si>
  <si>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</si>
  <si>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</si>
  <si>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</si>
  <si>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</si>
  <si>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</si>
  <si>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</si>
  <si>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</si>
  <si>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</si>
  <si>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</si>
  <si>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</si>
  <si>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</si>
  <si>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</si>
  <si>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</si>
  <si>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</si>
  <si>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</si>
  <si>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</si>
  <si>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</si>
  <si>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</si>
  <si>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</si>
  <si>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</si>
  <si>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</si>
  <si>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</si>
  <si>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</si>
  <si>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</si>
  <si>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</si>
  <si>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</si>
  <si>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</si>
  <si>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</si>
  <si>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</si>
  <si>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</si>
  <si>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</si>
  <si>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</si>
  <si>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</si>
  <si>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</si>
  <si>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</si>
  <si>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</si>
  <si>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</si>
  <si>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</si>
  <si>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</si>
  <si>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</si>
  <si>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</si>
  <si>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</si>
  <si>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</si>
  <si>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</si>
  <si>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</si>
  <si>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</si>
  <si>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</si>
  <si>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</si>
  <si>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</si>
  <si>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</si>
  <si>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</si>
  <si>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</si>
  <si>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</si>
  <si>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</si>
  <si>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</si>
  <si>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</si>
  <si>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</si>
  <si>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</si>
  <si>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</si>
  <si>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</si>
  <si>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</si>
  <si>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</si>
  <si>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</si>
  <si>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</si>
  <si>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</si>
  <si>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</si>
  <si>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</si>
  <si>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</si>
  <si>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</si>
  <si>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</si>
  <si>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</si>
  <si>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</si>
  <si>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</si>
  <si>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</si>
  <si>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</si>
  <si>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</si>
  <si>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</si>
  <si>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</si>
  <si>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</si>
  <si>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</si>
  <si>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</si>
  <si>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</si>
  <si>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</si>
  <si>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</si>
  <si>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</si>
  <si>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</si>
  <si>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</si>
  <si>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</si>
  <si>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</si>
  <si>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</si>
  <si>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</si>
  <si>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</si>
  <si>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</si>
  <si>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</si>
  <si>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</si>
  <si>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</si>
  <si>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</si>
  <si>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</si>
  <si>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</si>
  <si>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</si>
  <si>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</si>
  <si>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</si>
  <si>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</si>
  <si>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</si>
  <si>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</si>
  <si>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</si>
  <si>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</si>
  <si>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</si>
  <si>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</si>
  <si>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</si>
  <si>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</si>
  <si>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</si>
  <si>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</si>
  <si>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</si>
  <si>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</si>
  <si>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</si>
  <si>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</si>
  <si>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</si>
  <si>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</si>
  <si>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</si>
  <si>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</si>
  <si>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</si>
  <si>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</si>
  <si>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</si>
  <si>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</si>
  <si>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</si>
  <si>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</si>
  <si>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</si>
  <si>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</si>
  <si>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</si>
  <si>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</si>
  <si>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</si>
  <si>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</si>
  <si>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</si>
  <si>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</si>
  <si>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</si>
  <si>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</si>
  <si>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</si>
  <si>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</si>
  <si>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</si>
  <si>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</si>
  <si>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</si>
  <si>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</si>
  <si>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</si>
  <si>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</si>
  <si>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</si>
  <si>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</si>
  <si>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</si>
  <si>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</si>
  <si>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</si>
  <si>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</si>
  <si>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</si>
  <si>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</si>
  <si>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</si>
  <si>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</si>
  <si>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</si>
  <si>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</si>
  <si>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</si>
  <si>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</si>
  <si>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</si>
  <si>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</si>
  <si>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</si>
  <si>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</si>
  <si>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</si>
  <si>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</si>
  <si>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</si>
  <si>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</si>
  <si>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</si>
  <si>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</si>
  <si>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</si>
  <si>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</si>
  <si>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</si>
  <si>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</si>
  <si>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</si>
  <si>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</si>
  <si>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</si>
  <si>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</si>
  <si>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</si>
  <si>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</si>
  <si>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</si>
  <si>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</si>
  <si>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</si>
  <si>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</si>
  <si>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</si>
  <si>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</si>
  <si>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</si>
  <si>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</si>
  <si>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</si>
  <si>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</si>
  <si>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</si>
  <si>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</si>
  <si>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</si>
  <si>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</si>
  <si>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</si>
  <si>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</si>
  <si>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</si>
  <si>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</si>
  <si>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</si>
  <si>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</si>
  <si>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</si>
  <si>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</si>
  <si>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</si>
  <si>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</si>
  <si>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</si>
  <si>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</si>
  <si>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</si>
  <si>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</si>
  <si>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</si>
  <si>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</si>
  <si>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</si>
  <si>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</si>
  <si>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</si>
  <si>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</si>
  <si>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</si>
  <si>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</si>
  <si>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</si>
  <si>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</si>
  <si>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</si>
  <si>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</si>
  <si>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</si>
  <si>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</si>
  <si>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</si>
  <si>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</si>
  <si>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</si>
  <si>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</si>
  <si>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</si>
  <si>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</si>
  <si>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</si>
  <si>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</si>
  <si>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</si>
  <si>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</si>
  <si>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</si>
  <si>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</si>
  <si>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</si>
  <si>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</si>
  <si>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</si>
  <si>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</si>
  <si>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</si>
  <si>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</si>
  <si>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</si>
  <si>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</si>
  <si>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</si>
  <si>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</si>
  <si>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</si>
  <si>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</si>
  <si>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</si>
  <si>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</si>
  <si>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</si>
  <si>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</si>
  <si>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</si>
  <si>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</si>
  <si>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</si>
  <si>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</si>
  <si>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</si>
  <si>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</si>
  <si>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</si>
  <si>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</si>
  <si>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</si>
  <si>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</si>
  <si>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</si>
  <si>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</si>
  <si>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</si>
  <si>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</si>
  <si>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</si>
  <si>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</si>
  <si>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</si>
  <si>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</si>
  <si>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</si>
  <si>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</si>
  <si>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</si>
  <si>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</si>
  <si>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</si>
  <si>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</si>
  <si>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</si>
  <si>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</si>
  <si>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</si>
  <si>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</si>
  <si>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</si>
  <si>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</si>
  <si>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</si>
  <si>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</si>
  <si>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</si>
  <si>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</si>
  <si>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</si>
  <si>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</si>
  <si>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</si>
  <si>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</si>
  <si>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</si>
  <si>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</si>
  <si>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</si>
  <si>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</si>
  <si>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</si>
  <si>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</si>
  <si>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</si>
  <si>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</si>
  <si>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</si>
  <si>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</si>
  <si>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</si>
  <si>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</si>
  <si>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</si>
  <si>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</si>
  <si>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</si>
  <si>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</si>
  <si>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</si>
  <si>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</si>
  <si>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</si>
  <si>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</si>
  <si>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</si>
  <si>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</si>
  <si>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</si>
  <si>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</si>
  <si>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</si>
  <si>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</si>
  <si>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</si>
  <si>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</si>
  <si>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</si>
  <si>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</si>
  <si>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</si>
  <si>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</si>
  <si>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</si>
  <si>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</si>
  <si>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</si>
  <si>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</si>
  <si>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</si>
  <si>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</si>
  <si>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</si>
  <si>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</si>
  <si>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</si>
  <si>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</si>
  <si>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</si>
  <si>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</si>
  <si>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</si>
  <si>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</si>
  <si>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</si>
  <si>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</si>
  <si>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</si>
  <si>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</si>
  <si>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</si>
  <si>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</si>
  <si>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</si>
  <si>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</si>
  <si>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</si>
  <si>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</si>
  <si>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</si>
  <si>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</si>
  <si>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</si>
  <si>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</si>
  <si>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</si>
  <si>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</si>
  <si>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</si>
  <si>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</si>
  <si>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</si>
  <si>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</si>
  <si>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</si>
  <si>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</si>
  <si>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</si>
  <si>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</si>
  <si>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</si>
  <si>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</si>
  <si>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</si>
  <si>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</si>
  <si>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</si>
  <si>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</si>
  <si>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</si>
  <si>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</si>
  <si>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</si>
  <si>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</si>
  <si>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</si>
  <si>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</si>
  <si>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</si>
  <si>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</si>
  <si>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</si>
  <si>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</si>
  <si>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</si>
  <si>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</si>
  <si>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</si>
  <si>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</si>
  <si>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</si>
  <si>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</si>
  <si>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</si>
  <si>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</si>
  <si>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</si>
  <si>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</si>
  <si>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</si>
  <si>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</si>
  <si>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</si>
  <si>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</si>
  <si>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</si>
  <si>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</si>
  <si>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</si>
  <si>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</si>
  <si>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</si>
  <si>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</si>
  <si>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</si>
  <si>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</si>
  <si>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</si>
  <si>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</si>
  <si>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</si>
  <si>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</si>
  <si>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</si>
  <si>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</si>
  <si>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</si>
  <si>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</si>
  <si>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</si>
  <si>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</si>
  <si>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</si>
  <si>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</si>
  <si>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</si>
  <si>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</si>
  <si>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</si>
  <si>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</si>
  <si>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</si>
  <si>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</si>
  <si>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</si>
  <si>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</si>
  <si>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</si>
  <si>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</si>
  <si>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</si>
  <si>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</si>
  <si>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</si>
  <si>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</si>
  <si>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</si>
  <si>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</si>
  <si>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</si>
  <si>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</si>
  <si>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</si>
  <si>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</si>
  <si>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</si>
  <si>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</si>
  <si>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</si>
  <si>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</si>
  <si>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</si>
  <si>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</si>
  <si>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</si>
  <si>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</si>
  <si>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</si>
  <si>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</si>
  <si>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</si>
  <si>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</si>
  <si>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</si>
  <si>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</si>
  <si>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</si>
  <si>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</si>
  <si>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</si>
  <si>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</si>
  <si>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</si>
  <si>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</si>
  <si>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</si>
  <si>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</si>
  <si>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</si>
  <si>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</si>
  <si>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</si>
  <si>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</si>
  <si>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</si>
  <si>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</si>
  <si>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</si>
  <si>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</si>
  <si>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</si>
  <si>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</si>
  <si>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</si>
  <si>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</si>
  <si>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</si>
  <si>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</si>
  <si>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</si>
  <si>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</si>
  <si>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</si>
  <si>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</si>
  <si>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</si>
  <si>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</si>
  <si>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</si>
  <si>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</si>
  <si>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</si>
  <si>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</si>
  <si>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</si>
  <si>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</si>
  <si>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</si>
  <si>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</si>
  <si>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</si>
  <si>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</si>
  <si>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</si>
  <si>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</si>
  <si>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</si>
  <si>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</si>
  <si>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</si>
  <si>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</si>
  <si>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</si>
  <si>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</si>
  <si>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</si>
  <si>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</si>
  <si>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</si>
  <si>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</si>
  <si>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</si>
  <si>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</si>
  <si>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</si>
  <si>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</si>
  <si>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</si>
  <si>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</si>
  <si>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</si>
  <si>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</si>
  <si>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</si>
  <si>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</si>
  <si>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</si>
  <si>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</si>
  <si>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</si>
  <si>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</si>
  <si>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</si>
  <si>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</si>
  <si>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</si>
  <si>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</si>
  <si>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</si>
  <si>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</si>
  <si>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</si>
  <si>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</si>
  <si>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</si>
  <si>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</si>
  <si>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</si>
  <si>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</si>
  <si>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</si>
  <si>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</si>
  <si>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</si>
  <si>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</si>
  <si>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</si>
  <si>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</si>
  <si>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</si>
  <si>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</si>
  <si>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</si>
  <si>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</si>
  <si>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</si>
  <si>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</si>
  <si>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</si>
  <si>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</si>
  <si>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</si>
  <si>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</si>
  <si>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</si>
  <si>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</si>
  <si>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</si>
  <si>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</si>
  <si>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</si>
  <si>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</si>
  <si>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</si>
  <si>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</si>
  <si>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</si>
  <si>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</si>
  <si>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</si>
  <si>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</si>
  <si>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</si>
  <si>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</si>
  <si>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</si>
  <si>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</si>
  <si>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</si>
  <si>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</si>
  <si>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</si>
  <si>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</si>
  <si>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</si>
  <si>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</si>
  <si>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</si>
  <si>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</si>
  <si>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</si>
  <si>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</si>
  <si>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</si>
  <si>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</si>
  <si>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</si>
  <si>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</si>
  <si>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</si>
  <si>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</si>
  <si>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</si>
  <si>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</si>
  <si>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</si>
  <si>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</si>
  <si>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</si>
  <si>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</si>
  <si>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</si>
  <si>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</si>
  <si>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</si>
  <si>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</si>
  <si>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</si>
  <si>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</si>
  <si>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</si>
  <si>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</si>
  <si>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</si>
  <si>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</si>
  <si>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</si>
  <si>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</si>
  <si>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</si>
  <si>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</si>
  <si>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</si>
  <si>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</si>
  <si>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</si>
  <si>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</si>
  <si>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</si>
  <si>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</si>
  <si>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</si>
  <si>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</si>
  <si>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</si>
  <si>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</si>
  <si>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</si>
  <si>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</si>
  <si>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</si>
  <si>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</si>
  <si>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</si>
  <si>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</si>
  <si>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</si>
  <si>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</si>
  <si>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</si>
  <si>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</si>
  <si>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</si>
  <si>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</si>
  <si>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</si>
  <si>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</si>
  <si>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</si>
  <si>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</si>
  <si>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</si>
  <si>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</si>
  <si>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</si>
  <si>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</si>
  <si>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</si>
  <si>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</si>
  <si>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</si>
  <si>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</si>
  <si>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</si>
  <si>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</si>
  <si>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</si>
  <si>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</si>
  <si>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</si>
  <si>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</si>
  <si>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</si>
  <si>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</si>
  <si>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</si>
  <si>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</si>
  <si>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</si>
  <si>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</si>
  <si>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</si>
  <si>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</si>
  <si>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</si>
  <si>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</si>
  <si>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</si>
  <si>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</si>
  <si>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</si>
  <si>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</si>
  <si>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</si>
  <si>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</si>
  <si>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</si>
  <si>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</si>
  <si>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</si>
  <si>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</si>
  <si>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</si>
  <si>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</si>
  <si>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</si>
  <si>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</si>
  <si>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</si>
  <si>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</si>
  <si>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</si>
  <si>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</si>
  <si>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</si>
  <si>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</si>
  <si>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</si>
  <si>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</si>
  <si>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</si>
  <si>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</si>
  <si>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</si>
  <si>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</si>
  <si>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</si>
  <si>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</si>
  <si>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</si>
  <si>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</si>
  <si>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</si>
  <si>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</si>
  <si>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</si>
  <si>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</si>
  <si>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</si>
  <si>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</si>
  <si>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</si>
  <si>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</si>
  <si>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</si>
  <si>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</si>
  <si>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</si>
  <si>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</si>
  <si>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</si>
  <si>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</si>
  <si>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</si>
  <si>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</si>
  <si>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</si>
  <si>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</si>
  <si>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</si>
  <si>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</si>
  <si>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</si>
  <si>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</si>
  <si>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</si>
  <si>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</si>
  <si>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</si>
  <si>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</si>
  <si>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</si>
  <si>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</si>
  <si>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</si>
  <si>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</si>
  <si>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</si>
  <si>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</si>
  <si>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</si>
  <si>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</si>
  <si>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</si>
  <si>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</si>
  <si>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</si>
  <si>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</si>
  <si>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</si>
  <si>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</si>
  <si>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</si>
  <si>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</si>
  <si>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</si>
  <si>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</si>
  <si>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</si>
  <si>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</si>
  <si>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</si>
  <si>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</si>
  <si>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</si>
  <si>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</si>
  <si>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</si>
  <si>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</si>
  <si>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</si>
  <si>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</si>
  <si>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</si>
  <si>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</si>
  <si>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</si>
  <si>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</si>
  <si>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</si>
  <si>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</si>
  <si>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</si>
  <si>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</si>
  <si>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</si>
  <si>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</si>
  <si>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</si>
  <si>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</si>
  <si>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</si>
  <si>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</si>
  <si>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</si>
  <si>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</si>
  <si>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</si>
  <si>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</si>
  <si>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</si>
  <si>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</si>
  <si>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</si>
  <si>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</si>
  <si>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</si>
  <si>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</si>
  <si>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</si>
  <si>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</si>
  <si>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</si>
  <si>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</si>
  <si>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</si>
  <si>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</si>
  <si>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</si>
  <si>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</si>
  <si>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</si>
  <si>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</si>
  <si>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</si>
  <si>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</si>
  <si>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</si>
  <si>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</si>
  <si>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</si>
  <si>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</si>
  <si>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</si>
  <si>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</si>
  <si>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</si>
  <si>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</si>
  <si>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</si>
  <si>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</si>
  <si>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</si>
  <si>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</si>
  <si>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</si>
  <si>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</si>
  <si>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</si>
  <si>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</si>
  <si>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</si>
  <si>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</si>
  <si>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</si>
  <si>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</si>
  <si>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</si>
  <si>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</si>
  <si>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</si>
  <si>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</si>
  <si>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</si>
  <si>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</si>
  <si>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</si>
  <si>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</si>
  <si>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</si>
  <si>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</si>
  <si>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</si>
  <si>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</si>
  <si>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</si>
  <si>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</si>
  <si>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</si>
  <si>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</si>
  <si>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</si>
  <si>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</si>
  <si>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</si>
  <si>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</si>
  <si>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</si>
  <si>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</si>
  <si>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</si>
  <si>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</si>
  <si>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</si>
  <si>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</si>
  <si>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</si>
  <si>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</si>
  <si>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</si>
  <si>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</si>
  <si>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</si>
  <si>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</si>
  <si>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</si>
  <si>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</si>
  <si>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</si>
  <si>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</si>
  <si>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</si>
  <si>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</si>
  <si>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</si>
  <si>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</si>
  <si>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</si>
  <si>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</si>
  <si>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</si>
  <si>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</si>
  <si>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</si>
  <si>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</si>
  <si>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</si>
  <si>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</si>
  <si>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</si>
  <si>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</si>
  <si>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</si>
  <si>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</si>
  <si>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</si>
  <si>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</si>
  <si>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</si>
  <si>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</si>
  <si>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</si>
  <si>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</si>
  <si>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</si>
  <si>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</si>
  <si>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</si>
  <si>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</si>
  <si>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</si>
  <si>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</si>
  <si>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</si>
  <si>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</si>
  <si>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</si>
  <si>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</si>
  <si>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</si>
  <si>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</si>
  <si>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</si>
  <si>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</si>
  <si>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</si>
  <si>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</si>
  <si>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</si>
  <si>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</si>
  <si>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</si>
  <si>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</si>
  <si>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</si>
  <si>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</si>
  <si>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</si>
  <si>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</si>
  <si>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</si>
  <si>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</si>
  <si>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</si>
  <si>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</si>
  <si>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</si>
  <si>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</si>
  <si>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</si>
  <si>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</si>
  <si>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</si>
  <si>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</si>
  <si>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</si>
  <si>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</si>
  <si>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</si>
  <si>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</si>
  <si>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</si>
  <si>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</si>
  <si>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</si>
  <si>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</si>
  <si>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</si>
  <si>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</si>
  <si>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</si>
  <si>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</si>
  <si>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</si>
  <si>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</si>
  <si>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</si>
  <si>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</si>
  <si>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</si>
  <si>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</si>
  <si>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</si>
  <si>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</si>
  <si>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</si>
  <si>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</si>
  <si>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</si>
  <si>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</si>
  <si>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</si>
  <si>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</si>
  <si>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</si>
  <si>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</si>
  <si>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</si>
  <si>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</si>
  <si>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</si>
  <si>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</si>
  <si>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</si>
  <si>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</si>
  <si>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</si>
  <si>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</si>
  <si>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</si>
  <si>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</si>
  <si>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</si>
  <si>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</si>
  <si>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</si>
  <si>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</si>
  <si>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</si>
  <si>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</si>
  <si>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</si>
  <si>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</si>
  <si>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</si>
  <si>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</si>
  <si>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</si>
  <si>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</si>
  <si>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</si>
  <si>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</si>
  <si>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</si>
  <si>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</si>
  <si>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</si>
  <si>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</si>
  <si>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</si>
  <si>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</si>
  <si>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</si>
  <si>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</si>
  <si>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</si>
  <si>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</si>
  <si>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</si>
  <si>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</si>
  <si>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</si>
  <si>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</si>
  <si>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</si>
  <si>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</si>
  <si>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</si>
  <si>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</si>
  <si>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</si>
  <si>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</si>
  <si>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</si>
  <si>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</si>
  <si>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</si>
  <si>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</si>
  <si>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</si>
  <si>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</si>
  <si>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</si>
  <si>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</si>
  <si>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</si>
  <si>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</si>
  <si>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</si>
  <si>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</si>
  <si>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</si>
  <si>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</si>
  <si>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</si>
  <si>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</si>
  <si>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</si>
  <si>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</si>
  <si>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</si>
  <si>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</si>
  <si>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</si>
  <si>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</si>
  <si>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</si>
  <si>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</si>
  <si>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</si>
  <si>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</si>
  <si>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</si>
  <si>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</si>
  <si>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</si>
  <si>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</si>
  <si>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</si>
  <si>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</si>
  <si>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</si>
  <si>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</si>
  <si>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</si>
  <si>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</si>
  <si>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</si>
  <si>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</si>
  <si>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</si>
  <si>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</si>
  <si>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</si>
  <si>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</si>
  <si>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</si>
  <si>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</si>
  <si>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</si>
  <si>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</si>
  <si>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</si>
  <si>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</si>
  <si>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</si>
  <si>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</si>
  <si>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</si>
  <si>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</si>
  <si>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</si>
  <si>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</si>
  <si>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</si>
  <si>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</si>
  <si>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</si>
  <si>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</si>
  <si>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</si>
  <si>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</si>
  <si>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</si>
  <si>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</si>
  <si>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</si>
  <si>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</si>
  <si>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</si>
  <si>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</si>
  <si>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</si>
  <si>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</si>
  <si>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</si>
  <si>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</si>
  <si>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</si>
  <si>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</si>
  <si>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</si>
  <si>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</si>
  <si>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</si>
  <si>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</si>
  <si>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</si>
  <si>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</si>
  <si>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</si>
  <si>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</si>
  <si>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</si>
  <si>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</si>
  <si>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</si>
  <si>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</si>
  <si>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</si>
  <si>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</si>
  <si>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</si>
  <si>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</si>
  <si>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</si>
  <si>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</si>
  <si>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</si>
  <si>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</si>
  <si>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</si>
  <si>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</si>
  <si>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</si>
  <si>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</si>
  <si>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</si>
  <si>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</si>
  <si>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</si>
  <si>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</si>
  <si>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</si>
  <si>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</si>
  <si>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</si>
  <si>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</si>
  <si>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</si>
  <si>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</si>
  <si>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</si>
  <si>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</si>
  <si>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</si>
  <si>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</si>
  <si>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</si>
  <si>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</si>
  <si>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</si>
  <si>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</si>
  <si>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</si>
  <si>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</si>
  <si>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</si>
  <si>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</si>
  <si>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</si>
  <si>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</si>
  <si>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</si>
  <si>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</si>
  <si>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</si>
  <si>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</si>
  <si>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</si>
  <si>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</si>
  <si>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</si>
  <si>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</si>
  <si>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</si>
  <si>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</si>
  <si>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</si>
  <si>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</si>
  <si>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</si>
  <si>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</si>
  <si>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</si>
  <si>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</si>
  <si>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</si>
  <si>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</si>
  <si>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</si>
  <si>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</si>
  <si>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</si>
  <si>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</si>
  <si>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</si>
  <si>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</si>
  <si>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</si>
  <si>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</si>
  <si>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</si>
  <si>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</si>
  <si>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</si>
  <si>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</si>
  <si>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</si>
  <si>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</si>
  <si>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</si>
  <si>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</si>
  <si>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</si>
  <si>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</si>
  <si>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</si>
  <si>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</si>
  <si>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</si>
  <si>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</si>
  <si>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</si>
  <si>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</si>
  <si>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</si>
  <si>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</si>
  <si>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</si>
  <si>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</si>
  <si>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</si>
  <si>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</si>
  <si>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</si>
  <si>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</si>
  <si>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</si>
  <si>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</si>
  <si>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</si>
  <si>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</si>
  <si>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</si>
  <si>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</si>
  <si>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</si>
  <si>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</si>
  <si>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</si>
  <si>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</si>
  <si>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</si>
  <si>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</si>
  <si>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</si>
  <si>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</si>
  <si>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</si>
  <si>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</si>
  <si>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</si>
  <si>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</si>
  <si>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</si>
  <si>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</si>
  <si>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</si>
  <si>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</si>
  <si>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</si>
  <si>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</si>
  <si>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</si>
  <si>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</si>
  <si>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</si>
  <si>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</si>
  <si>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</si>
  <si>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</si>
  <si>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</si>
  <si>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</si>
  <si>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</si>
  <si>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</si>
  <si>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</si>
  <si>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</si>
  <si>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</si>
  <si>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</si>
  <si>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</si>
  <si>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</si>
  <si>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</si>
  <si>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</si>
  <si>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</si>
  <si>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</si>
  <si>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</si>
  <si>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</si>
  <si>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</si>
  <si>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</si>
  <si>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</si>
  <si>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</si>
  <si>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</si>
  <si>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</si>
  <si>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</si>
  <si>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</si>
  <si>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</si>
  <si>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</si>
  <si>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</si>
  <si>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</si>
  <si>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</si>
  <si>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</si>
  <si>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</si>
  <si>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</si>
  <si>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</si>
  <si>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</si>
  <si>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</si>
  <si>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</si>
  <si>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</si>
  <si>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</si>
  <si>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</si>
  <si>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</si>
  <si>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</si>
  <si>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</si>
  <si>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</si>
  <si>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</si>
  <si>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</si>
  <si>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</si>
  <si>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</si>
  <si>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</si>
  <si>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</si>
  <si>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</si>
  <si>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</si>
  <si>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</si>
  <si>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</si>
  <si>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</si>
  <si>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</si>
  <si>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</si>
  <si>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</si>
  <si>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</si>
  <si>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</si>
  <si>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</si>
  <si>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</si>
  <si>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</si>
  <si>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</si>
  <si>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</si>
  <si>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</si>
  <si>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</si>
  <si>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</si>
  <si>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</si>
  <si>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</si>
  <si>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</si>
  <si>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</si>
  <si>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</si>
  <si>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</si>
  <si>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</si>
  <si>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</si>
  <si>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</si>
  <si>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</si>
  <si>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</si>
  <si>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</si>
  <si>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</si>
  <si>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</si>
  <si>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</si>
  <si>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</si>
  <si>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</si>
  <si>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</si>
  <si>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</si>
  <si>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</si>
  <si>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</si>
  <si>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</si>
  <si>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</si>
  <si>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</si>
  <si>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</si>
  <si>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</si>
  <si>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</si>
  <si>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</si>
  <si>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</si>
  <si>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</si>
  <si>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</si>
  <si>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</si>
  <si>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</si>
  <si>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</si>
  <si>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</si>
  <si>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</si>
  <si>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</si>
  <si>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</si>
  <si>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</si>
  <si>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</si>
  <si>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</si>
  <si>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</si>
  <si>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</si>
  <si>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</si>
  <si>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</si>
  <si>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</si>
  <si>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</si>
  <si>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</si>
  <si>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</si>
  <si>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</si>
  <si>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</si>
  <si>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</si>
  <si>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</si>
  <si>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</si>
  <si>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</si>
  <si>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</si>
  <si>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</si>
  <si>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</si>
  <si>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</si>
  <si>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</si>
  <si>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</si>
  <si>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</si>
  <si>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</si>
  <si>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</si>
  <si>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</si>
  <si>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</si>
  <si>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</si>
  <si>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</si>
  <si>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</si>
  <si>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</si>
  <si>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</si>
  <si>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</si>
  <si>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</si>
  <si>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</si>
  <si>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</si>
  <si>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</si>
  <si>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</si>
  <si>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</si>
  <si>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</si>
  <si>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</si>
  <si>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</si>
  <si>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</si>
  <si>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</si>
  <si>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</si>
  <si>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</si>
  <si>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</si>
  <si>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</si>
  <si>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</si>
  <si>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</si>
  <si>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</si>
  <si>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</si>
  <si>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</si>
  <si>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</si>
  <si>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</si>
  <si>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</si>
  <si>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</si>
  <si>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</si>
  <si>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</si>
  <si>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</si>
  <si>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</si>
  <si>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</si>
  <si>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</si>
  <si>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</si>
  <si>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</si>
  <si>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</si>
  <si>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</si>
  <si>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</si>
  <si>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</si>
  <si>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</si>
  <si>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</si>
  <si>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</si>
  <si>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</si>
  <si>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</si>
  <si>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</si>
  <si>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</si>
  <si>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</si>
  <si>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</si>
  <si>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</si>
  <si>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</si>
  <si>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</si>
  <si>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</si>
  <si>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</si>
  <si>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</si>
  <si>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</si>
  <si>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</si>
  <si>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</si>
  <si>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</si>
  <si>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</si>
  <si>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</si>
  <si>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</si>
  <si>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</si>
  <si>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</si>
  <si>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</si>
  <si>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</si>
  <si>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</si>
  <si>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</si>
  <si>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</si>
  <si>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</si>
  <si>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</si>
  <si>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</si>
  <si>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</si>
  <si>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</si>
  <si>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</si>
  <si>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</si>
  <si>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</si>
  <si>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</si>
  <si>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</si>
  <si>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</si>
  <si>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</si>
  <si>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</si>
  <si>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</si>
  <si>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</si>
  <si>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</si>
  <si>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</si>
  <si>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</si>
  <si>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</si>
  <si>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</si>
  <si>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</si>
  <si>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</si>
  <si>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</si>
  <si>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</si>
  <si>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</si>
  <si>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</si>
  <si>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</si>
  <si>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</si>
  <si>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</si>
  <si>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</si>
  <si>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</si>
  <si>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</si>
  <si>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</si>
  <si>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</si>
  <si>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</si>
  <si>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</si>
  <si>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</si>
  <si>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</si>
  <si>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</si>
  <si>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</si>
  <si>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</si>
  <si>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</si>
  <si>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</si>
  <si>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</si>
  <si>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</si>
  <si>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</si>
  <si>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</si>
  <si>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</si>
  <si>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</si>
  <si>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</si>
  <si>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</si>
  <si>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</si>
  <si>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</si>
  <si>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</si>
  <si>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</si>
  <si>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</si>
  <si>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</si>
  <si>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</si>
  <si>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</si>
  <si>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</si>
  <si>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</si>
  <si>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</si>
  <si>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</si>
  <si>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</si>
  <si>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</si>
  <si>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</si>
  <si>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</si>
  <si>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</si>
  <si>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</si>
  <si>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</si>
  <si>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</si>
  <si>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</si>
  <si>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</si>
  <si>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</si>
  <si>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</si>
  <si>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</si>
  <si>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</si>
  <si>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</si>
  <si>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</si>
  <si>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</si>
  <si>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</si>
  <si>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</si>
  <si>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</si>
  <si>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</si>
  <si>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</si>
  <si>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</si>
  <si>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</si>
  <si>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</si>
  <si>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</si>
  <si>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</si>
  <si>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</si>
  <si>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</si>
  <si>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</si>
  <si>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</si>
  <si>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</si>
  <si>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</si>
  <si>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</si>
  <si>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</si>
  <si>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</si>
  <si>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</si>
  <si>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</si>
  <si>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</si>
  <si>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</si>
  <si>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</si>
  <si>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</si>
  <si>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</si>
  <si>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</si>
  <si>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</si>
  <si>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</si>
  <si>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</si>
  <si>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</si>
  <si>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</si>
  <si>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</si>
  <si>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</si>
  <si>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</si>
  <si>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</si>
  <si>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</si>
  <si>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</si>
  <si>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</si>
  <si>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</si>
  <si>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</si>
  <si>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</si>
  <si>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</si>
  <si>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</si>
  <si>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</si>
  <si>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</si>
  <si>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</si>
  <si>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</si>
  <si>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</si>
  <si>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</si>
  <si>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</si>
  <si>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</si>
  <si>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</si>
  <si>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</si>
  <si>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</si>
  <si>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</si>
  <si>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</si>
  <si>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</si>
  <si>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</si>
  <si>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</si>
  <si>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</si>
  <si>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</si>
  <si>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</si>
  <si>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</si>
  <si>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</si>
  <si>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</si>
  <si>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</si>
  <si>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</si>
  <si>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</si>
  <si>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</si>
  <si>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</si>
  <si>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</si>
  <si>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</si>
  <si>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</si>
  <si>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</si>
  <si>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</si>
  <si>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</si>
  <si>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</si>
  <si>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</si>
  <si>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</si>
  <si>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</si>
  <si>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</si>
  <si>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</si>
  <si>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</si>
  <si>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</si>
  <si>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</si>
  <si>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</si>
  <si>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</si>
  <si>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</si>
  <si>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</si>
  <si>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</si>
  <si>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</si>
  <si>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</si>
  <si>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</si>
  <si>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</si>
  <si>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</si>
  <si>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</si>
  <si>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</si>
  <si>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</si>
  <si>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</si>
  <si>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</si>
  <si>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</si>
  <si>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</si>
  <si>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</si>
  <si>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</si>
  <si>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</si>
  <si>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</si>
  <si>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</si>
  <si>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</si>
  <si>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</si>
  <si>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</si>
  <si>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</si>
  <si>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</si>
  <si>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</si>
  <si>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</si>
  <si>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</si>
  <si>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</si>
  <si>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</si>
  <si>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</si>
  <si>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</si>
  <si>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</si>
  <si>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</si>
  <si>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</si>
  <si>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</si>
  <si>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</si>
  <si>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</si>
  <si>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</si>
  <si>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</si>
  <si>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</si>
  <si>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</si>
  <si>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</si>
  <si>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</si>
  <si>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</si>
  <si>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</si>
  <si>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</si>
  <si>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</si>
  <si>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</si>
  <si>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</si>
  <si>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</si>
  <si>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</si>
  <si>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</si>
  <si>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</si>
  <si>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</si>
  <si>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</si>
  <si>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</si>
  <si>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</si>
  <si>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</si>
  <si>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</si>
  <si>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</si>
  <si>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</si>
  <si>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</si>
  <si>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</si>
  <si>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</si>
  <si>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</si>
  <si>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</si>
  <si>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</si>
  <si>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</si>
  <si>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</si>
  <si>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</si>
  <si>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</si>
  <si>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</si>
  <si>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</si>
  <si>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</si>
  <si>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</si>
  <si>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</si>
  <si>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</si>
  <si>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</si>
  <si>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</si>
  <si>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</si>
  <si>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</si>
  <si>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</si>
  <si>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</si>
  <si>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</si>
  <si>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</si>
  <si>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</si>
  <si>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</si>
  <si>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</si>
  <si>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</si>
  <si>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</si>
  <si>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</si>
  <si>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</si>
  <si>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</si>
  <si>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</si>
  <si>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</si>
  <si>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</si>
  <si>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</si>
  <si>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</si>
  <si>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</si>
  <si>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</si>
  <si>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</si>
  <si>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</si>
  <si>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</si>
  <si>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</si>
  <si>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</si>
  <si>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</si>
  <si>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</si>
  <si>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</si>
  <si>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</si>
  <si>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</si>
  <si>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</si>
  <si>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</si>
  <si>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</si>
  <si>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</si>
  <si>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</si>
  <si>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</si>
  <si>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</si>
  <si>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</si>
  <si>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</si>
  <si>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</si>
  <si>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</si>
  <si>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</si>
  <si>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</si>
  <si>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</si>
  <si>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</si>
  <si>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</si>
  <si>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</si>
  <si>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</si>
  <si>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</si>
  <si>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</si>
  <si>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</si>
  <si>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</si>
  <si>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</si>
  <si>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</si>
  <si>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</si>
  <si>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</si>
  <si>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</si>
  <si>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</si>
  <si>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</si>
  <si>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</si>
  <si>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</si>
  <si>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</si>
  <si>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</si>
  <si>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</si>
  <si>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</si>
  <si>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</si>
  <si>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</si>
  <si>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</si>
  <si>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</si>
  <si>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</si>
  <si>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</si>
  <si>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</si>
  <si>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</si>
  <si>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</si>
  <si>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</si>
  <si>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</si>
  <si>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</si>
  <si>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</si>
  <si>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</si>
  <si>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</si>
  <si>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</si>
  <si>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</si>
  <si>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</si>
  <si>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</si>
  <si>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</si>
  <si>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</si>
  <si>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</si>
  <si>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</si>
  <si>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</si>
  <si>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</si>
  <si>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</si>
  <si>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</si>
  <si>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</si>
  <si>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</si>
  <si>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</si>
  <si>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</si>
  <si>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</si>
  <si>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</si>
  <si>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</si>
  <si>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</si>
  <si>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</si>
  <si>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</si>
  <si>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</si>
  <si>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</si>
  <si>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</si>
  <si>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</si>
  <si>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</si>
  <si>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</si>
  <si>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</si>
  <si>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</si>
  <si>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</si>
  <si>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</si>
  <si>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</si>
  <si>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</si>
  <si>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</si>
  <si>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</si>
  <si>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</si>
  <si>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</si>
  <si>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</si>
  <si>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</si>
  <si>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</si>
  <si>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</si>
  <si>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</si>
  <si>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</si>
  <si>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</si>
  <si>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</si>
  <si>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</si>
  <si>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</si>
  <si>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</si>
  <si>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</si>
  <si>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</si>
  <si>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</si>
  <si>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</si>
  <si>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</si>
  <si>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</si>
  <si>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</si>
  <si>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</si>
  <si>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</si>
  <si>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</si>
  <si>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</si>
  <si>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</si>
  <si>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</si>
  <si>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</si>
  <si>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</si>
  <si>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</si>
  <si>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</si>
  <si>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</si>
  <si>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</si>
  <si>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</si>
  <si>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</si>
  <si>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</si>
  <si>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</si>
  <si>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</si>
  <si>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</si>
  <si>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</si>
  <si>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</si>
  <si>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</si>
  <si>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</si>
  <si>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</si>
  <si>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</si>
  <si>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</si>
  <si>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</si>
  <si>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</si>
  <si>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</si>
  <si>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</si>
  <si>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</si>
  <si>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</si>
  <si>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</si>
  <si>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</si>
  <si>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</si>
  <si>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</si>
  <si>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</si>
  <si>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</si>
  <si>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</si>
  <si>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</si>
  <si>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</si>
  <si>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</si>
  <si>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</si>
  <si>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</si>
  <si>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</si>
  <si>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</si>
  <si>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</si>
  <si>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</si>
  <si>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</si>
  <si>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</si>
  <si>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</si>
  <si>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</si>
  <si>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</si>
  <si>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</si>
  <si>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</si>
  <si>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</si>
  <si>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</si>
  <si>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</si>
  <si>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</si>
  <si>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</si>
  <si>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</si>
  <si>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</si>
  <si>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</si>
  <si>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</si>
  <si>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</si>
  <si>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</si>
  <si>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</si>
  <si>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</si>
  <si>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</si>
  <si>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</si>
  <si>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</si>
  <si>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</si>
  <si>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</si>
  <si>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</si>
  <si>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</si>
  <si>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</si>
  <si>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</si>
  <si>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</si>
  <si>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</si>
  <si>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</si>
  <si>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</si>
  <si>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</si>
  <si>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</si>
  <si>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</si>
  <si>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</si>
  <si>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</si>
  <si>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</si>
  <si>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</si>
  <si>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</si>
  <si>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</si>
  <si>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</si>
  <si>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</si>
  <si>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</si>
  <si>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</si>
  <si>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</si>
  <si>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</si>
  <si>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</si>
  <si>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</si>
  <si>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</si>
  <si>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</si>
  <si>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</si>
  <si>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</si>
  <si>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</si>
  <si>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</si>
  <si>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</si>
  <si>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</si>
  <si>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</si>
  <si>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</si>
  <si>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</si>
  <si>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</si>
  <si>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</si>
  <si>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</si>
  <si>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</si>
  <si>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</si>
  <si>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</si>
  <si>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</si>
  <si>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</si>
  <si>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</si>
  <si>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</si>
  <si>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</si>
  <si>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</si>
  <si>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</si>
  <si>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</si>
  <si>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</si>
  <si>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</si>
  <si>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</si>
  <si>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</si>
  <si>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</si>
  <si>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</si>
  <si>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</si>
  <si>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</si>
  <si>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</si>
  <si>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</si>
  <si>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</si>
  <si>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</si>
  <si>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</si>
  <si>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</si>
  <si>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</si>
  <si>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</si>
  <si>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</si>
  <si>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</si>
  <si>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</si>
  <si>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</si>
  <si>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</si>
  <si>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</si>
  <si>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</si>
  <si>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</si>
  <si>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</si>
  <si>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</si>
  <si>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</si>
  <si>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</si>
  <si>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</si>
  <si>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</si>
  <si>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</si>
  <si>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</si>
  <si>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</si>
  <si>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</si>
  <si>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</si>
  <si>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</si>
  <si>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</si>
  <si>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</si>
  <si>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</si>
  <si>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</si>
  <si>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</si>
  <si>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</si>
  <si>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</si>
  <si>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</si>
  <si>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</si>
  <si>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</si>
  <si>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</si>
  <si>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</si>
  <si>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</si>
  <si>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</si>
  <si>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</si>
  <si>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</si>
  <si>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</si>
  <si>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</si>
  <si>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</si>
  <si>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</si>
  <si>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</si>
  <si>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</si>
  <si>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</si>
  <si>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</si>
  <si>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</si>
  <si>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</si>
  <si>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</si>
  <si>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</si>
  <si>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</si>
  <si>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</si>
  <si>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</si>
  <si>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</si>
  <si>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</si>
  <si>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</si>
  <si>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</si>
  <si>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</si>
  <si>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</si>
  <si>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</si>
  <si>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</si>
  <si>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</si>
  <si>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</si>
  <si>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</si>
  <si>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</si>
  <si>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</si>
  <si>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</si>
  <si>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</si>
  <si>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</si>
  <si>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</si>
  <si>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</si>
  <si>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</si>
  <si>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</si>
  <si>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</si>
  <si>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</si>
  <si>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</si>
  <si>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</si>
  <si>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</si>
  <si>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</si>
  <si>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</si>
  <si>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</si>
  <si>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</si>
  <si>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</si>
  <si>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</si>
  <si>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</si>
  <si>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</si>
  <si>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</si>
  <si>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</si>
  <si>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</si>
  <si>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</si>
  <si>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</si>
  <si>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</si>
  <si>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</si>
  <si>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</si>
  <si>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</si>
  <si>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</si>
  <si>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</si>
  <si>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</si>
  <si>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</si>
  <si>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</si>
  <si>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</si>
  <si>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</si>
  <si>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</si>
  <si>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</si>
  <si>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</si>
  <si>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</si>
  <si>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</si>
  <si>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</si>
  <si>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</si>
  <si>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</si>
  <si>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</si>
  <si>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</si>
  <si>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</si>
  <si>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</si>
  <si>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</si>
  <si>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</si>
  <si>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</si>
  <si>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</si>
  <si>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</si>
  <si>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</si>
  <si>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</si>
  <si>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</si>
  <si>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</si>
  <si>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</si>
  <si>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</si>
  <si>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</si>
  <si>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</si>
  <si>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</si>
  <si>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</si>
  <si>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</si>
  <si>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</si>
  <si>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</si>
  <si>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</si>
  <si>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</si>
  <si>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</si>
  <si>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</si>
  <si>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</si>
  <si>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</si>
  <si>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</si>
  <si>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</si>
  <si>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</si>
  <si>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</si>
  <si>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</si>
  <si>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</si>
  <si>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</si>
  <si>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</si>
  <si>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</si>
  <si>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</si>
  <si>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</si>
  <si>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</si>
  <si>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</si>
  <si>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</si>
  <si>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</si>
  <si>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</si>
  <si>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</si>
  <si>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</si>
  <si>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</si>
  <si>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</si>
  <si>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</si>
  <si>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</si>
  <si>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</si>
  <si>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</si>
  <si>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</si>
  <si>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</si>
  <si>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</si>
  <si>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</si>
  <si>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</si>
  <si>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</si>
  <si>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</si>
  <si>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</si>
  <si>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</si>
  <si>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</si>
  <si>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</si>
  <si>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</si>
  <si>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</si>
  <si>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</si>
  <si>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</si>
  <si>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</si>
  <si>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</si>
  <si>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</si>
  <si>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</si>
  <si>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</si>
  <si>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</si>
  <si>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</si>
  <si>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</si>
  <si>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</si>
  <si>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</si>
  <si>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</si>
  <si>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</si>
  <si>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</si>
  <si>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</si>
  <si>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</si>
  <si>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</si>
  <si>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</si>
  <si>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</si>
  <si>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</si>
  <si>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</si>
  <si>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</si>
  <si>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</si>
  <si>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</si>
  <si>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</si>
  <si>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</si>
  <si>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</si>
  <si>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</si>
  <si>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</si>
  <si>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</si>
  <si>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</si>
  <si>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</si>
  <si>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</si>
  <si>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</si>
  <si>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</si>
  <si>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</si>
  <si>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</si>
  <si>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</si>
  <si>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</si>
  <si>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</si>
  <si>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</si>
  <si>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</si>
  <si>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</si>
  <si>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</si>
  <si>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</si>
  <si>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</si>
  <si>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</si>
  <si>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</si>
  <si>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</si>
  <si>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</si>
  <si>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</si>
  <si>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</si>
  <si>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</si>
  <si>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</si>
  <si>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</si>
  <si>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</si>
  <si>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</si>
  <si>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</si>
  <si>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</si>
  <si>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</si>
  <si>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</si>
  <si>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</si>
  <si>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</si>
  <si>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</si>
  <si>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</si>
  <si>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</si>
  <si>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</si>
  <si>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</si>
  <si>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</si>
  <si>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</si>
  <si>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</si>
  <si>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</si>
  <si>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</si>
  <si>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</si>
  <si>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</si>
  <si>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</si>
  <si>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</si>
  <si>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</si>
  <si>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</si>
  <si>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</si>
  <si>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</si>
  <si>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</si>
  <si>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</si>
  <si>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</si>
  <si>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</si>
  <si>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</si>
  <si>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</si>
  <si>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</si>
  <si>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</si>
  <si>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</si>
  <si>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</si>
  <si>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</si>
  <si>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</si>
  <si>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</si>
  <si>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</si>
  <si>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</si>
  <si>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</si>
  <si>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</si>
  <si>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</si>
  <si>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</si>
  <si>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</si>
  <si>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</si>
  <si>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</si>
  <si>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</si>
  <si>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</si>
  <si>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</si>
  <si>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</si>
  <si>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</si>
  <si>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</si>
  <si>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</si>
  <si>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</si>
  <si>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</si>
  <si>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</si>
  <si>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</si>
  <si>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</si>
  <si>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</si>
  <si>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</si>
  <si>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</si>
  <si>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</si>
  <si>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</si>
  <si>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</si>
  <si>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</si>
  <si>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</si>
  <si>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</si>
  <si>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</si>
  <si>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</si>
  <si>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</si>
  <si>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</si>
  <si>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</si>
  <si>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</si>
  <si>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</si>
  <si>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</si>
  <si>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</si>
  <si>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</si>
  <si>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</si>
  <si>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</si>
  <si>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</si>
  <si>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</si>
  <si>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</si>
  <si>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</si>
  <si>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</si>
  <si>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</si>
  <si>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</si>
  <si>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</si>
  <si>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</si>
  <si>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</si>
  <si>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</si>
  <si>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</si>
  <si>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</si>
  <si>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</si>
  <si>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</si>
  <si>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</si>
  <si>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</si>
  <si>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</si>
  <si>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</si>
  <si>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</si>
  <si>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</si>
  <si>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</si>
  <si>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</si>
  <si>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</si>
  <si>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</si>
  <si>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</si>
  <si>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</si>
  <si>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</si>
  <si>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</si>
  <si>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</si>
  <si>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</si>
  <si>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</si>
  <si>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</si>
  <si>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</si>
  <si>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</si>
  <si>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</si>
  <si>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</si>
  <si>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</si>
  <si>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</si>
  <si>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</si>
  <si>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</si>
  <si>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</si>
  <si>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</si>
  <si>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</si>
  <si>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</si>
  <si>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</si>
  <si>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</si>
  <si>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</si>
  <si>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</si>
  <si>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</si>
  <si>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</si>
  <si>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</si>
  <si>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</si>
  <si>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</si>
  <si>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</si>
  <si>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</si>
  <si>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</si>
  <si>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</si>
  <si>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</si>
  <si>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</si>
  <si>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</si>
  <si>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</si>
  <si>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</si>
  <si>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</si>
  <si>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</si>
  <si>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</si>
  <si>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</si>
  <si>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</si>
  <si>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</si>
  <si>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</si>
  <si>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</si>
  <si>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</si>
  <si>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</si>
  <si>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</si>
  <si>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</si>
  <si>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</si>
  <si>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</si>
  <si>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</si>
  <si>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</si>
  <si>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</si>
  <si>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</si>
  <si>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</si>
  <si>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</si>
  <si>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</si>
  <si>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</si>
  <si>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</si>
  <si>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</si>
  <si>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</si>
  <si>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</si>
  <si>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</si>
  <si>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</si>
  <si>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</si>
  <si>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</si>
  <si>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</si>
  <si>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</si>
  <si>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</si>
  <si>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</si>
  <si>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</si>
  <si>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</si>
  <si>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</si>
  <si>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</si>
  <si>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</si>
  <si>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</si>
  <si>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</si>
  <si>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</si>
  <si>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</si>
  <si>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</si>
  <si>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</si>
  <si>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</si>
  <si>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</si>
  <si>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</si>
  <si>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</si>
  <si>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</si>
  <si>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</si>
  <si>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</si>
  <si>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</si>
  <si>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</si>
  <si>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</si>
  <si>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</si>
  <si>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</si>
  <si>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</si>
  <si>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</si>
  <si>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</si>
  <si>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</si>
  <si>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</si>
  <si>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</si>
  <si>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</si>
  <si>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</si>
  <si>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</si>
  <si>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</si>
  <si>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</si>
  <si>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</si>
  <si>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</si>
  <si>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</si>
  <si>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</si>
  <si>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</si>
  <si>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</si>
  <si>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</si>
  <si>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</si>
  <si>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</si>
  <si>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</si>
  <si>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</si>
  <si>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</si>
  <si>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</si>
  <si>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</si>
  <si>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</si>
  <si>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</si>
  <si>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</si>
  <si>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</si>
  <si>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</si>
  <si>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</si>
  <si>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</si>
  <si>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</si>
  <si>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</si>
  <si>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</si>
  <si>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</si>
  <si>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</si>
  <si>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</si>
  <si>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</si>
  <si>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</si>
  <si>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</si>
  <si>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</si>
  <si>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</si>
  <si>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</si>
  <si>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</si>
  <si>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</si>
  <si>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</si>
  <si>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</si>
  <si>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</si>
  <si>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</si>
  <si>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</si>
  <si>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</si>
  <si>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</si>
  <si>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</si>
  <si>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</si>
  <si>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</si>
  <si>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</si>
  <si>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</si>
  <si>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</si>
  <si>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</si>
  <si>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</si>
  <si>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</si>
  <si>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</si>
  <si>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</si>
  <si>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</si>
  <si>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</si>
  <si>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</si>
  <si>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</si>
  <si>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</si>
  <si>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</si>
  <si>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</si>
  <si>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</si>
  <si>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</si>
  <si>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</si>
  <si>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</si>
  <si>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</si>
  <si>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</si>
  <si>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</si>
  <si>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</si>
  <si>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</si>
  <si>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</si>
  <si>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</si>
  <si>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</si>
  <si>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</si>
  <si>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</si>
  <si>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</si>
  <si>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</si>
  <si>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</si>
  <si>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</si>
  <si>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</si>
  <si>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</si>
  <si>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</si>
  <si>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</si>
  <si>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</si>
  <si>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</si>
  <si>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</si>
  <si>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</si>
  <si>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</si>
  <si>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</si>
  <si>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</si>
  <si>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</si>
  <si>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</si>
  <si>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</si>
  <si>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</si>
  <si>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</si>
  <si>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</si>
  <si>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</si>
  <si>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</si>
  <si>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</si>
  <si>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</si>
  <si>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</si>
  <si>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</si>
  <si>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</si>
  <si>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</si>
  <si>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</si>
  <si>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</si>
  <si>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</si>
  <si>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</si>
  <si>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</si>
  <si>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</si>
  <si>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</si>
  <si>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</si>
  <si>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</si>
  <si>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</si>
  <si>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</si>
  <si>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</si>
  <si>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</si>
  <si>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</si>
  <si>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</si>
  <si>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</si>
  <si>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</si>
  <si>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</si>
  <si>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</si>
  <si>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</si>
  <si>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</si>
  <si>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</si>
  <si>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</si>
  <si>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</si>
  <si>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</si>
  <si>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</si>
  <si>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</si>
  <si>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</si>
  <si>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</si>
  <si>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</si>
  <si>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</si>
  <si>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</si>
  <si>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</si>
  <si>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</si>
  <si>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</si>
  <si>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</si>
  <si>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</si>
  <si>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</si>
  <si>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</si>
  <si>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</si>
  <si>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</si>
  <si>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</si>
  <si>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</si>
  <si>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</si>
  <si>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</si>
  <si>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</si>
  <si>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</si>
  <si>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</si>
  <si>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</si>
  <si>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</si>
  <si>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</si>
  <si>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</si>
  <si>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</si>
  <si>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</si>
  <si>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</si>
  <si>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</si>
  <si>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</si>
  <si>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</si>
  <si>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</si>
  <si>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</si>
  <si>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</si>
  <si>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</si>
  <si>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</si>
  <si>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</si>
  <si>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</si>
  <si>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</si>
  <si>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</si>
  <si>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</si>
  <si>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</si>
  <si>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</si>
  <si>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</si>
  <si>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</si>
  <si>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</si>
  <si>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</si>
  <si>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</si>
  <si>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</si>
  <si>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</si>
  <si>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</si>
  <si>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</si>
  <si>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</si>
  <si>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</si>
  <si>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</si>
  <si>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</si>
  <si>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</si>
  <si>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</si>
  <si>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</si>
  <si>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</si>
  <si>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</si>
  <si>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</si>
  <si>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</si>
  <si>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</si>
  <si>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</si>
  <si>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</si>
  <si>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</si>
  <si>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</si>
  <si>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</si>
  <si>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</si>
  <si>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</si>
  <si>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</si>
  <si>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</si>
  <si>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</si>
  <si>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</si>
  <si>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</si>
  <si>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</si>
  <si>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</si>
  <si>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</si>
  <si>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</si>
  <si>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</si>
  <si>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</si>
  <si>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</si>
  <si>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</si>
  <si>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</si>
  <si>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</si>
  <si>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</si>
  <si>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</si>
  <si>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</si>
  <si>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</si>
  <si>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</si>
  <si>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</si>
  <si>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</si>
  <si>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</si>
  <si>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</si>
  <si>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</si>
  <si>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</si>
  <si>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</si>
  <si>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</si>
  <si>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</si>
  <si>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</si>
  <si>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</si>
  <si>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</si>
  <si>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</si>
  <si>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</si>
  <si>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</si>
  <si>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</si>
  <si>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</si>
  <si>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</si>
  <si>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</si>
  <si>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</si>
  <si>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</si>
  <si>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</si>
  <si>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</si>
  <si>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</si>
  <si>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</si>
  <si>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</si>
  <si>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</si>
  <si>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</si>
  <si>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</si>
  <si>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</si>
  <si>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</si>
  <si>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</si>
  <si>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</si>
  <si>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</si>
  <si>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</si>
  <si>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</si>
  <si>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</si>
  <si>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</si>
  <si>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</si>
  <si>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</si>
  <si>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</si>
  <si>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</si>
  <si>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</si>
  <si>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</si>
  <si>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</si>
  <si>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</si>
  <si>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</si>
  <si>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</si>
  <si>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</si>
  <si>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</si>
  <si>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</si>
  <si>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</si>
  <si>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</si>
  <si>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</si>
  <si>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</si>
  <si>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</si>
  <si>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</si>
  <si>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</si>
  <si>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</si>
  <si>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</si>
  <si>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</si>
  <si>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</si>
  <si>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</si>
  <si>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</si>
  <si>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</si>
  <si>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</si>
  <si>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</si>
  <si>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</si>
  <si>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</si>
  <si>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</si>
  <si>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</si>
  <si>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</si>
  <si>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</si>
  <si>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</si>
  <si>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</si>
  <si>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</si>
  <si>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</si>
  <si>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</si>
  <si>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</si>
  <si>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</si>
  <si>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</si>
  <si>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</si>
  <si>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</si>
  <si>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</si>
  <si>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</si>
  <si>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</si>
  <si>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</si>
  <si>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</si>
  <si>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</si>
  <si>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</si>
  <si>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</si>
  <si>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</si>
  <si>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</si>
  <si>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</si>
  <si>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</si>
  <si>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</si>
  <si>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</si>
  <si>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</si>
  <si>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</si>
  <si>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</si>
  <si>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</si>
  <si>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</si>
  <si>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</si>
  <si>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</si>
  <si>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</si>
  <si>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</si>
  <si>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</si>
  <si>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</si>
  <si>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</si>
  <si>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</si>
  <si>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</si>
  <si>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</si>
  <si>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</si>
  <si>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</si>
  <si>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</si>
  <si>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</si>
  <si>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</si>
  <si>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</si>
  <si>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</si>
  <si>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</si>
  <si>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</si>
  <si>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</si>
  <si>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</si>
  <si>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</si>
  <si>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</si>
  <si>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</si>
  <si>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</si>
  <si>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</si>
  <si>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</si>
  <si>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</si>
  <si>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</si>
  <si>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</si>
  <si>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</si>
  <si>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</si>
  <si>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</si>
  <si>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</si>
  <si>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</si>
  <si>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</si>
  <si>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</si>
  <si>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</si>
  <si>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</si>
  <si>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</si>
  <si>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</si>
  <si>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</si>
  <si>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</si>
  <si>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</si>
  <si>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</si>
  <si>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</si>
  <si>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</si>
  <si>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</si>
  <si>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</si>
  <si>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</si>
  <si>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</si>
  <si>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</si>
  <si>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</si>
  <si>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</si>
  <si>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</si>
  <si>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</si>
  <si>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</si>
  <si>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</si>
  <si>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</si>
  <si>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</si>
  <si>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</si>
  <si>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</si>
  <si>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</si>
  <si>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</si>
  <si>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</si>
  <si>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</si>
  <si>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</si>
  <si>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</si>
  <si>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</si>
  <si>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</si>
  <si>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</si>
  <si>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</si>
  <si>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</si>
  <si>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</si>
  <si>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</si>
  <si>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</si>
  <si>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</si>
  <si>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</si>
  <si>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</si>
  <si>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</si>
  <si>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</si>
  <si>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</si>
  <si>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</si>
  <si>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</si>
  <si>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</si>
  <si>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</si>
  <si>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</si>
  <si>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</si>
  <si>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</si>
  <si>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</si>
  <si>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</si>
  <si>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</si>
  <si>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</si>
  <si>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</si>
  <si>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</si>
  <si>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</si>
  <si>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</si>
  <si>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</si>
  <si>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</si>
  <si>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</si>
  <si>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</si>
  <si>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</si>
  <si>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</si>
  <si>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</si>
  <si>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</si>
  <si>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</si>
  <si>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</si>
  <si>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</si>
  <si>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</si>
  <si>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</si>
  <si>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</si>
  <si>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</si>
  <si>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</si>
  <si>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</si>
  <si>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</si>
  <si>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</si>
  <si>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</si>
  <si>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</si>
  <si>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</si>
  <si>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</si>
  <si>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</si>
  <si>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</si>
  <si>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</si>
  <si>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</si>
  <si>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</si>
  <si>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</si>
  <si>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</si>
  <si>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</si>
  <si>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</si>
  <si>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</si>
  <si>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</si>
  <si>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</si>
  <si>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</si>
  <si>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</si>
  <si>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</si>
  <si>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</si>
  <si>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</si>
  <si>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</si>
  <si>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</si>
  <si>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</si>
  <si>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</si>
  <si>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</si>
  <si>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</si>
  <si>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</si>
  <si>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</si>
  <si>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</si>
  <si>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</si>
  <si>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</si>
  <si>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</si>
  <si>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</si>
  <si>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</si>
  <si>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</si>
  <si>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</si>
  <si>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</si>
  <si>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</si>
  <si>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</si>
  <si>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</si>
  <si>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</si>
  <si>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</si>
  <si>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</si>
  <si>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</si>
  <si>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</si>
  <si>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</si>
  <si>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</si>
  <si>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</si>
  <si>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</si>
  <si>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</si>
  <si>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</si>
  <si>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</si>
  <si>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</si>
  <si>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</si>
  <si>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</si>
  <si>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</si>
  <si>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</si>
  <si>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</si>
  <si>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</si>
  <si>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</si>
  <si>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</si>
  <si>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</si>
  <si>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</si>
  <si>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</si>
  <si>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</si>
  <si>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</si>
  <si>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</si>
  <si>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</si>
  <si>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</si>
  <si>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</si>
  <si>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</si>
  <si>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</si>
  <si>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</si>
  <si>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</si>
  <si>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</si>
  <si>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</si>
  <si>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</si>
  <si>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</si>
  <si>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</si>
  <si>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</si>
  <si>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</si>
  <si>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</si>
  <si>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</si>
  <si>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</si>
  <si>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</si>
  <si>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</si>
  <si>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</si>
  <si>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</si>
  <si>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</si>
  <si>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</si>
  <si>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</si>
  <si>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</si>
  <si>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</si>
  <si>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</si>
  <si>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</si>
  <si>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</si>
  <si>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</si>
  <si>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</si>
  <si>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</si>
  <si>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</si>
  <si>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</si>
  <si>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</si>
  <si>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</si>
  <si>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</si>
  <si>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</si>
  <si>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</si>
  <si>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</si>
  <si>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</si>
  <si>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</si>
  <si>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</si>
  <si>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</si>
  <si>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</si>
  <si>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</si>
  <si>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</si>
  <si>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</si>
  <si>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</si>
  <si>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</si>
  <si>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</si>
  <si>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</si>
  <si>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</si>
  <si>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</si>
  <si>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</si>
  <si>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</si>
  <si>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</si>
  <si>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</si>
  <si>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</si>
  <si>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</si>
  <si>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</si>
  <si>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</si>
  <si>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</si>
  <si>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</si>
  <si>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</si>
  <si>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</si>
  <si>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</si>
  <si>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</si>
  <si>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</si>
  <si>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</si>
  <si>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</si>
  <si>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</si>
  <si>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</si>
  <si>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</si>
  <si>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</si>
  <si>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</si>
  <si>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</si>
  <si>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</si>
  <si>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</si>
  <si>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</si>
  <si>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</si>
  <si>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</si>
  <si>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</si>
  <si>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</si>
  <si>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</si>
  <si>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</si>
  <si>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</si>
  <si>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</si>
  <si>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</si>
  <si>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</si>
  <si>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</si>
  <si>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</si>
  <si>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</si>
  <si>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</si>
  <si>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</si>
  <si>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</si>
  <si>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</si>
  <si>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</si>
  <si>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</si>
  <si>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</si>
  <si>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</si>
  <si>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</si>
  <si>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</si>
  <si>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</si>
  <si>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</si>
  <si>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</si>
  <si>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</si>
  <si>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</si>
  <si>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</si>
  <si>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</si>
  <si>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</si>
  <si>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</si>
  <si>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</si>
  <si>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</si>
  <si>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</si>
  <si>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</si>
  <si>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</si>
  <si>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</si>
  <si>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</si>
  <si>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</si>
  <si>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</si>
  <si>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</si>
  <si>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</si>
  <si>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</si>
  <si>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</si>
  <si>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</si>
  <si>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</si>
  <si>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</si>
  <si>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</si>
  <si>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</si>
  <si>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</si>
  <si>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</si>
  <si>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</si>
  <si>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</si>
  <si>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</si>
  <si>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</si>
  <si>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</si>
  <si>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</si>
  <si>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</si>
  <si>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</si>
  <si>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</si>
  <si>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</si>
  <si>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</si>
  <si>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</si>
  <si>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</si>
  <si>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</si>
  <si>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</si>
  <si>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</si>
  <si>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</si>
  <si>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</si>
  <si>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</si>
  <si>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</si>
  <si>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</si>
  <si>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</si>
  <si>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</si>
  <si>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</si>
  <si>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</si>
  <si>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</si>
  <si>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</si>
  <si>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</si>
  <si>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</si>
  <si>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</si>
  <si>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</si>
  <si>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</si>
  <si>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</si>
  <si>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</si>
  <si>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</si>
  <si>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</si>
  <si>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</si>
  <si>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</si>
  <si>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</si>
  <si>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</si>
  <si>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</si>
  <si>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</si>
  <si>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</si>
  <si>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</si>
  <si>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</si>
  <si>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</si>
  <si>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</si>
  <si>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</si>
  <si>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</si>
  <si>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</si>
  <si>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</si>
  <si>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</si>
  <si>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</si>
  <si>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</si>
  <si>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</si>
  <si>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</si>
  <si>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</si>
  <si>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</si>
  <si>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</si>
  <si>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</si>
  <si>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</si>
  <si>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</si>
  <si>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</si>
  <si>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</si>
  <si>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</si>
  <si>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</si>
  <si>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</si>
  <si>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</si>
  <si>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</si>
  <si>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</si>
  <si>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</si>
  <si>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</si>
  <si>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</si>
  <si>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</si>
  <si>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</si>
  <si>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</si>
  <si>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</si>
  <si>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</si>
  <si>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</si>
  <si>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</si>
  <si>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</si>
  <si>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</si>
  <si>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</si>
  <si>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</si>
  <si>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</si>
  <si>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</si>
  <si>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</si>
  <si>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</si>
  <si>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</si>
  <si>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</si>
  <si>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</si>
  <si>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</si>
  <si>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</si>
  <si>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</si>
  <si>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</si>
  <si>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</si>
  <si>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</si>
  <si>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</si>
  <si>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</si>
  <si>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</si>
  <si>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</si>
  <si>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</si>
  <si>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</si>
  <si>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</si>
  <si>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</si>
  <si>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</si>
  <si>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</si>
  <si>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</si>
  <si>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</si>
  <si>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</si>
  <si>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</si>
  <si>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</si>
  <si>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</si>
  <si>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</si>
  <si>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</si>
  <si>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</si>
  <si>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</si>
  <si>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</si>
  <si>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</si>
  <si>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</si>
  <si>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</si>
  <si>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</si>
  <si>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</si>
  <si>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</si>
  <si>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</si>
  <si>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</si>
  <si>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</si>
  <si>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</si>
  <si>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</si>
  <si>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</si>
  <si>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</si>
  <si>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</si>
  <si>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</si>
  <si>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</si>
  <si>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</si>
  <si>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</si>
  <si>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</si>
  <si>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</si>
  <si>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</si>
  <si>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</si>
  <si>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</si>
  <si>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</si>
  <si>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</si>
  <si>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</si>
  <si>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</si>
  <si>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</si>
  <si>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</si>
  <si>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</si>
  <si>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</si>
  <si>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</si>
  <si>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</si>
  <si>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</si>
  <si>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</si>
  <si>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</si>
  <si>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</si>
  <si>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</si>
  <si>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</si>
  <si>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</si>
  <si>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</si>
  <si>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</si>
  <si>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</si>
  <si>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</si>
  <si>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</si>
  <si>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</si>
  <si>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</si>
  <si>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</si>
  <si>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</si>
  <si>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</si>
  <si>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</si>
  <si>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</si>
  <si>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</si>
  <si>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</si>
  <si>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</si>
  <si>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</si>
  <si>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</si>
  <si>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</si>
  <si>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</si>
  <si>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</si>
  <si>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</si>
  <si>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</si>
  <si>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</si>
  <si>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</si>
  <si>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</si>
  <si>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</si>
  <si>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</si>
  <si>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</si>
  <si>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</si>
  <si>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</si>
  <si>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</si>
  <si>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</si>
  <si>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</si>
  <si>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</si>
  <si>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</si>
  <si>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</si>
  <si>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</si>
  <si>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</si>
  <si>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</si>
  <si>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</si>
  <si>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</si>
  <si>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</si>
  <si>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</si>
  <si>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</si>
  <si>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</si>
  <si>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</si>
  <si>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</si>
  <si>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</si>
  <si>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</si>
  <si>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</si>
  <si>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</si>
  <si>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</si>
  <si>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</si>
  <si>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</si>
  <si>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</si>
  <si>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</si>
  <si>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</si>
  <si>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</si>
  <si>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</si>
  <si>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</si>
  <si>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</si>
  <si>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</si>
  <si>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</si>
  <si>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</si>
  <si>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</si>
  <si>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</si>
  <si>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</si>
  <si>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</si>
  <si>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</si>
  <si>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</si>
  <si>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</si>
  <si>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</si>
  <si>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</si>
  <si>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</si>
  <si>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</si>
  <si>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</si>
  <si>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</si>
  <si>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</si>
  <si>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</si>
  <si>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</si>
  <si>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</si>
  <si>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</si>
  <si>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</si>
  <si>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</si>
  <si>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</si>
  <si>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</si>
  <si>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</si>
  <si>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</si>
  <si>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</si>
  <si>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</si>
  <si>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</si>
  <si>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</si>
  <si>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</si>
  <si>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</si>
  <si>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</si>
  <si>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</si>
  <si>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</si>
  <si>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</si>
  <si>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</si>
  <si>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</si>
  <si>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</si>
  <si>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</si>
  <si>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</si>
  <si>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</si>
  <si>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</si>
  <si>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</si>
  <si>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</si>
  <si>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</si>
  <si>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</si>
  <si>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</si>
  <si>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</si>
  <si>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</si>
  <si>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</si>
  <si>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</si>
  <si>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</si>
  <si>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</si>
  <si>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</si>
  <si>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</si>
  <si>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</si>
  <si>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</si>
  <si>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</si>
  <si>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</si>
  <si>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</si>
  <si>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</si>
  <si>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</si>
  <si>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</si>
  <si>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</si>
  <si>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</si>
  <si>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</si>
  <si>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</si>
  <si>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</si>
  <si>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</si>
  <si>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</si>
  <si>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</si>
  <si>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</si>
  <si>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</si>
  <si>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</si>
  <si>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</si>
  <si>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</si>
  <si>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</si>
  <si>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</si>
  <si>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</si>
  <si>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</si>
  <si>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</si>
  <si>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</si>
  <si>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</si>
  <si>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</si>
  <si>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</si>
  <si>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</si>
  <si>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</si>
  <si>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</si>
  <si>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</si>
  <si>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</si>
  <si>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</si>
  <si>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</si>
  <si>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</si>
  <si>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</si>
  <si>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</si>
  <si>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</si>
  <si>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</si>
  <si>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</si>
  <si>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</si>
  <si>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</si>
  <si>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</si>
  <si>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</si>
  <si>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</si>
  <si>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</si>
  <si>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</si>
  <si>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</si>
  <si>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</si>
  <si>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</si>
  <si>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</si>
  <si>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</si>
  <si>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</si>
  <si>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</si>
  <si>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</si>
  <si>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</si>
  <si>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</si>
  <si>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</si>
  <si>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</si>
  <si>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</si>
  <si>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</si>
  <si>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</si>
  <si>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</si>
  <si>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</si>
  <si>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</si>
  <si>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</si>
  <si>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</si>
  <si>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</si>
  <si>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</si>
  <si>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</si>
  <si>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</si>
  <si>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</si>
  <si>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</si>
  <si>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</si>
  <si>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</si>
  <si>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</si>
  <si>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</si>
  <si>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</si>
  <si>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</si>
  <si>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</si>
  <si>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</si>
  <si>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</si>
  <si>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</si>
  <si>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</si>
  <si>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</si>
  <si>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</si>
  <si>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</si>
  <si>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</si>
  <si>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</si>
  <si>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</si>
  <si>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</si>
  <si>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</si>
  <si>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</si>
  <si>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</si>
  <si>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</si>
  <si>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</si>
  <si>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</si>
  <si>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</si>
  <si>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</si>
  <si>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</si>
  <si>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</si>
  <si>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</si>
  <si>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</si>
  <si>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</si>
  <si>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</si>
  <si>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</si>
  <si>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</si>
  <si>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</si>
  <si>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</si>
  <si>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</si>
  <si>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</si>
  <si>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</si>
  <si>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</si>
  <si>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</si>
  <si>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</si>
  <si>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</si>
  <si>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</si>
  <si>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</si>
  <si>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</si>
  <si>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</si>
  <si>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</si>
  <si>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</si>
  <si>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</si>
  <si>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</si>
  <si>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</si>
  <si>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</si>
  <si>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</si>
  <si>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</si>
  <si>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</si>
  <si>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</si>
  <si>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</si>
  <si>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</si>
  <si>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</si>
  <si>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</si>
  <si>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</si>
  <si>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</si>
  <si>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</si>
  <si>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</si>
  <si>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</si>
  <si>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</si>
  <si>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</si>
  <si>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</si>
  <si>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</si>
  <si>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</si>
  <si>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</si>
  <si>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</si>
  <si>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</si>
  <si>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</si>
  <si>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</si>
  <si>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</si>
  <si>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</si>
  <si>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</si>
  <si>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</si>
  <si>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</si>
  <si>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</si>
  <si>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</si>
  <si>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</si>
  <si>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</si>
  <si>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</si>
  <si>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</si>
  <si>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</si>
  <si>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</si>
  <si>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</si>
  <si>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</si>
  <si>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</si>
  <si>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</si>
  <si>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</si>
  <si>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</si>
  <si>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</si>
  <si>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</si>
  <si>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</si>
  <si>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</si>
  <si>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</si>
  <si>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</si>
  <si>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</si>
  <si>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</si>
  <si>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</si>
  <si>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</si>
  <si>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</si>
  <si>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</si>
  <si>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</si>
  <si>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</si>
  <si>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</si>
  <si>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</si>
  <si>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</si>
  <si>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</si>
  <si>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</si>
  <si>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</si>
  <si>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</si>
  <si>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</si>
  <si>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</si>
  <si>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</si>
  <si>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</si>
  <si>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</si>
  <si>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</si>
  <si>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</si>
  <si>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</si>
  <si>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</si>
  <si>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</si>
  <si>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</si>
  <si>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</si>
  <si>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</si>
  <si>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</si>
  <si>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</si>
  <si>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</si>
  <si>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</si>
  <si>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</si>
  <si>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</si>
  <si>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</si>
  <si>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</si>
  <si>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</si>
  <si>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</si>
  <si>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</si>
  <si>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</si>
  <si>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</si>
  <si>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</si>
  <si>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</si>
  <si>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</si>
  <si>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</si>
  <si>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</si>
  <si>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</si>
  <si>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</si>
  <si>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</si>
  <si>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</si>
  <si>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</si>
  <si>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</si>
  <si>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</si>
  <si>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</si>
  <si>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</si>
  <si>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</si>
  <si>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</si>
  <si>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</si>
  <si>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</si>
  <si>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</si>
  <si>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</si>
  <si>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</si>
  <si>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</si>
  <si>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</si>
  <si>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</si>
  <si>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</si>
  <si>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</si>
  <si>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</si>
  <si>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</si>
  <si>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</si>
  <si>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</si>
  <si>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</si>
  <si>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</si>
  <si>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</si>
  <si>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</si>
  <si>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</si>
  <si>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</si>
  <si>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</si>
  <si>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</si>
  <si>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</si>
  <si>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</si>
  <si>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</si>
  <si>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</si>
  <si>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</si>
  <si>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</si>
  <si>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</si>
  <si>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</si>
  <si>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</si>
  <si>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</si>
  <si>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</si>
  <si>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</si>
  <si>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</si>
  <si>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</si>
  <si>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</si>
  <si>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</si>
  <si>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</si>
  <si>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</si>
  <si>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</si>
  <si>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</si>
  <si>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</si>
  <si>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</si>
  <si>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</si>
  <si>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</si>
  <si>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</si>
  <si>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</si>
  <si>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</si>
  <si>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</si>
  <si>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</si>
  <si>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</si>
  <si>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</si>
  <si>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</si>
  <si>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</si>
  <si>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</si>
  <si>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</si>
  <si>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</si>
  <si>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</si>
  <si>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</si>
  <si>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</si>
  <si>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</si>
  <si>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</si>
  <si>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</si>
  <si>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</si>
  <si>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</si>
  <si>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</si>
  <si>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</si>
  <si>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</si>
  <si>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</si>
  <si>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</si>
  <si>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</si>
  <si>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</si>
  <si>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</si>
  <si>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</si>
  <si>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</si>
  <si>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</si>
  <si>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</si>
  <si>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</si>
  <si>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</si>
  <si>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</si>
  <si>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</si>
  <si>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</si>
  <si>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</si>
  <si>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</si>
  <si>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</si>
  <si>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</si>
  <si>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</si>
  <si>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</si>
  <si>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</si>
  <si>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</si>
  <si>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</si>
  <si>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</si>
  <si>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</si>
  <si>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</si>
  <si>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</si>
  <si>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</si>
  <si>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</si>
  <si>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</si>
  <si>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</si>
  <si>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</si>
  <si>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</si>
  <si>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</si>
  <si>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</si>
  <si>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</si>
  <si>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</si>
  <si>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</si>
  <si>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</si>
  <si>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</si>
  <si>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</si>
  <si>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</si>
  <si>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</si>
  <si>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</si>
  <si>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</si>
  <si>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</si>
  <si>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</si>
  <si>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</si>
  <si>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</si>
  <si>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</si>
  <si>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</si>
  <si>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</si>
  <si>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</si>
  <si>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</si>
  <si>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</si>
  <si>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</si>
  <si>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</si>
  <si>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</si>
  <si>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</si>
  <si>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</si>
  <si>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</si>
  <si>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</si>
  <si>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</si>
  <si>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</si>
  <si>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</si>
  <si>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</si>
  <si>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</si>
  <si>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</si>
  <si>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</si>
  <si>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</si>
  <si>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</si>
  <si>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</si>
  <si>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</si>
  <si>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</si>
  <si>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</si>
  <si>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</si>
  <si>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</si>
  <si>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</si>
  <si>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</si>
  <si>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</si>
  <si>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</si>
  <si>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</si>
  <si>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</si>
  <si>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</si>
  <si>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</si>
  <si>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</si>
  <si>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</si>
  <si>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</si>
  <si>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</si>
  <si>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</si>
  <si>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</si>
  <si>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</si>
  <si>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</si>
  <si>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</si>
  <si>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</si>
  <si>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</si>
  <si>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</si>
  <si>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</si>
  <si>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</si>
  <si>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</si>
  <si>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</si>
  <si>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</si>
  <si>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</si>
  <si>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</si>
  <si>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</si>
  <si>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</si>
  <si>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</si>
  <si>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</si>
  <si>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</si>
  <si>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</si>
  <si>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</si>
  <si>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</si>
  <si>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</si>
  <si>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</si>
  <si>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</si>
  <si>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</si>
  <si>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</si>
  <si>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</si>
  <si>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</si>
  <si>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</si>
  <si>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</si>
  <si>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</si>
  <si>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</si>
  <si>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</si>
  <si>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</si>
  <si>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</si>
  <si>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</si>
  <si>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</si>
  <si>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</si>
  <si>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</si>
  <si>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</si>
  <si>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</si>
  <si>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</si>
  <si>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</si>
  <si>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</si>
  <si>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</si>
  <si>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</si>
  <si>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</si>
  <si>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</si>
  <si>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</si>
  <si>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</si>
  <si>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</si>
  <si>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</si>
  <si>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</si>
  <si>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</si>
  <si>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</si>
  <si>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</si>
  <si>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</si>
  <si>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</si>
  <si>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</si>
  <si>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</si>
  <si>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</si>
  <si>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</si>
  <si>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</si>
  <si>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</si>
  <si>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</si>
  <si>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</si>
  <si>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</si>
  <si>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</si>
  <si>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</si>
  <si>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</si>
  <si>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</si>
  <si>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</si>
  <si>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</si>
  <si>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</si>
  <si>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</si>
  <si>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</si>
  <si>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</si>
  <si>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</si>
  <si>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</si>
  <si>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</si>
  <si>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</si>
  <si>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</si>
  <si>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</si>
  <si>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</si>
  <si>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</si>
  <si>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</si>
  <si>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</si>
  <si>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</si>
  <si>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</si>
  <si>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</si>
  <si>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</si>
  <si>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</si>
  <si>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</si>
  <si>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</si>
  <si>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</si>
  <si>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</si>
  <si>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</si>
  <si>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</si>
  <si>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</si>
  <si>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</si>
  <si>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</si>
  <si>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</si>
  <si>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</si>
  <si>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</si>
  <si>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</si>
  <si>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</si>
  <si>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</si>
  <si>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</si>
  <si>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</si>
  <si>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</si>
  <si>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</si>
  <si>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</si>
  <si>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</si>
  <si>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</si>
  <si>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</si>
  <si>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</si>
  <si>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</si>
  <si>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</si>
  <si>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</si>
  <si>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</si>
  <si>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</si>
  <si>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</si>
  <si>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</si>
  <si>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</si>
  <si>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</si>
  <si>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</si>
  <si>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</si>
  <si>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</si>
  <si>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</si>
  <si>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</si>
  <si>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</si>
  <si>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</si>
  <si>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</si>
  <si>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</si>
  <si>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</si>
  <si>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</si>
  <si>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</si>
  <si>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</si>
  <si>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</si>
  <si>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</si>
  <si>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</si>
  <si>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</si>
  <si>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</si>
  <si>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</si>
  <si>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</si>
  <si>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</si>
  <si>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</si>
  <si>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</si>
  <si>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</si>
  <si>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</si>
  <si>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</si>
  <si>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</si>
  <si>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</si>
  <si>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</si>
  <si>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</si>
  <si>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</si>
  <si>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</si>
  <si>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</si>
  <si>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</si>
  <si>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</si>
  <si>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</si>
  <si>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</si>
  <si>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</si>
  <si>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</si>
  <si>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</si>
  <si>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</si>
  <si>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</si>
  <si>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</si>
  <si>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</si>
  <si>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</si>
  <si>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</si>
  <si>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</si>
  <si>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</si>
  <si>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</si>
  <si>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</si>
  <si>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</si>
  <si>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</si>
  <si>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</si>
  <si>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</si>
  <si>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</si>
  <si>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</si>
  <si>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</si>
  <si>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</si>
  <si>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</si>
  <si>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</si>
  <si>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</si>
  <si>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</si>
  <si>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</si>
  <si>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</si>
  <si>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</si>
  <si>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</si>
  <si>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</si>
  <si>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</si>
  <si>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</si>
  <si>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</si>
  <si>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</si>
  <si>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</si>
  <si>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</si>
  <si>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</si>
  <si>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</si>
  <si>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</si>
  <si>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</si>
  <si>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</si>
  <si>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</si>
  <si>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</si>
  <si>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</si>
  <si>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</si>
  <si>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</si>
  <si>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</si>
  <si>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</si>
  <si>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</si>
  <si>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</si>
  <si>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</si>
  <si>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</si>
  <si>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</si>
  <si>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</si>
  <si>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</si>
  <si>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</si>
  <si>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</si>
  <si>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</si>
  <si>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</si>
  <si>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</si>
  <si>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</si>
  <si>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</si>
  <si>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</si>
  <si>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</si>
  <si>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</si>
  <si>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</si>
  <si>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</si>
  <si>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</si>
  <si>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</si>
  <si>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</si>
  <si>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</si>
  <si>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</si>
  <si>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</si>
  <si>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</si>
  <si>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</si>
  <si>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</si>
  <si>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</si>
  <si>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</si>
  <si>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</si>
  <si>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</si>
  <si>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</si>
  <si>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</si>
  <si>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</si>
  <si>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</si>
  <si>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</si>
  <si>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</si>
  <si>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</si>
  <si>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</si>
  <si>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</si>
  <si>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</si>
  <si>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</si>
  <si>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</si>
  <si>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</si>
  <si>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</si>
  <si>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</si>
  <si>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</si>
  <si>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</si>
  <si>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</si>
  <si>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</si>
  <si>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</si>
  <si>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</si>
  <si>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</si>
  <si>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</si>
  <si>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</si>
  <si>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</si>
  <si>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</si>
  <si>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</si>
  <si>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</si>
  <si>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</si>
  <si>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</si>
  <si>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</si>
  <si>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</si>
  <si>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</si>
  <si>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</si>
  <si>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</si>
  <si>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</si>
  <si>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</si>
  <si>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</si>
  <si>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</si>
  <si>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</si>
  <si>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</si>
  <si>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</si>
  <si>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</si>
  <si>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</si>
  <si>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</si>
  <si>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</si>
  <si>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</si>
  <si>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</si>
  <si>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</si>
  <si>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</si>
  <si>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</si>
  <si>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</si>
  <si>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</si>
  <si>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</si>
  <si>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</si>
  <si>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</si>
  <si>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</si>
  <si>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</si>
  <si>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</si>
  <si>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</si>
  <si>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</si>
  <si>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</si>
  <si>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</si>
  <si>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</si>
  <si>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</si>
  <si>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</si>
  <si>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</si>
  <si>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</si>
  <si>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</si>
  <si>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</si>
  <si>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</si>
  <si>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</si>
  <si>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</si>
  <si>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</si>
  <si>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</si>
  <si>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</si>
  <si>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</si>
  <si>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</si>
  <si>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</si>
  <si>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</si>
  <si>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</si>
  <si>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</si>
  <si>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</si>
  <si>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</si>
  <si>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</si>
  <si>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</si>
  <si>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</si>
  <si>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</si>
  <si>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</si>
  <si>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</si>
  <si>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</si>
  <si>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</si>
  <si>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</si>
  <si>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</si>
  <si>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</si>
  <si>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</si>
  <si>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</si>
  <si>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</si>
  <si>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</si>
  <si>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</si>
  <si>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</si>
  <si>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</si>
  <si>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</si>
  <si>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</si>
  <si>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</si>
  <si>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</si>
  <si>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</si>
  <si>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</si>
  <si>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</si>
  <si>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</si>
  <si>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</si>
  <si>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</si>
  <si>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</si>
  <si>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</si>
  <si>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</si>
  <si>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</si>
  <si>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</si>
  <si>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</si>
  <si>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</si>
  <si>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</si>
  <si>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</si>
  <si>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</si>
  <si>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</si>
  <si>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</si>
  <si>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</si>
  <si>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</si>
  <si>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</si>
  <si>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</si>
  <si>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</si>
  <si>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</si>
  <si>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</si>
  <si>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</si>
  <si>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</si>
  <si>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</si>
  <si>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</si>
  <si>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</si>
  <si>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</si>
  <si>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</si>
  <si>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</si>
  <si>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</si>
  <si>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</si>
  <si>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</si>
  <si>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</si>
  <si>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</si>
  <si>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</si>
  <si>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</si>
  <si>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</si>
  <si>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</si>
  <si>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</si>
  <si>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</si>
  <si>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</si>
  <si>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</si>
  <si>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</si>
  <si>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</si>
  <si>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</si>
  <si>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</si>
  <si>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</si>
  <si>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</si>
  <si>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</si>
  <si>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</si>
  <si>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</si>
  <si>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</si>
  <si>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</si>
  <si>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</si>
  <si>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</si>
  <si>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</si>
  <si>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</si>
  <si>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</si>
  <si>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</si>
  <si>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</si>
  <si>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</si>
  <si>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</si>
  <si>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</si>
  <si>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</si>
  <si>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</si>
  <si>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</si>
  <si>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</si>
  <si>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</si>
  <si>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</si>
  <si>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</si>
  <si>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</si>
  <si>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</si>
  <si>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</si>
  <si>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</si>
  <si>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</si>
  <si>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</si>
  <si>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</si>
  <si>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</si>
  <si>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</si>
  <si>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</si>
  <si>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</si>
  <si>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</si>
  <si>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</si>
  <si>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</si>
  <si>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</si>
  <si>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</si>
  <si>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</si>
  <si>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</si>
  <si>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</si>
  <si>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</si>
  <si>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</si>
  <si>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</si>
  <si>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</si>
  <si>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</si>
  <si>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</si>
  <si>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</si>
  <si>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</si>
  <si>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</si>
  <si>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</si>
  <si>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</si>
  <si>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</si>
  <si>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</si>
  <si>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</si>
  <si>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</si>
  <si>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</si>
  <si>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</si>
  <si>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</si>
  <si>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</si>
  <si>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</si>
  <si>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</si>
  <si>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</si>
  <si>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</si>
  <si>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</si>
  <si>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</si>
  <si>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</si>
  <si>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</si>
  <si>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</si>
  <si>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</si>
  <si>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</si>
  <si>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</si>
  <si>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</si>
  <si>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</si>
  <si>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</si>
  <si>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</si>
  <si>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</si>
  <si>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</si>
  <si>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</si>
  <si>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</si>
  <si>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</si>
  <si>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</si>
  <si>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</si>
  <si>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</si>
  <si>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</si>
  <si>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</si>
  <si>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</si>
  <si>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</si>
  <si>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</si>
  <si>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</si>
  <si>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</si>
  <si>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</si>
  <si>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</si>
  <si>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</si>
  <si>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</si>
  <si>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</si>
  <si>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</si>
  <si>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</si>
  <si>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</si>
  <si>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</si>
  <si>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</si>
  <si>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</si>
  <si>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</si>
  <si>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</si>
  <si>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</si>
  <si>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</si>
  <si>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</si>
  <si>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</si>
  <si>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</si>
  <si>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</si>
  <si>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</si>
  <si>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</si>
  <si>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</si>
  <si>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</si>
  <si>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</si>
  <si>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</si>
  <si>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</si>
  <si>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</si>
  <si>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</si>
  <si>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</si>
  <si>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</si>
  <si>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</si>
  <si>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</si>
  <si>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</si>
  <si>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</si>
  <si>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</si>
  <si>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</si>
  <si>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</si>
  <si>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</si>
  <si>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</si>
  <si>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</si>
  <si>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</si>
  <si>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</si>
  <si>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</si>
  <si>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</si>
  <si>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</si>
  <si>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</si>
  <si>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</si>
  <si>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</si>
  <si>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</si>
  <si>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</si>
  <si>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</si>
  <si>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</si>
  <si>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</si>
  <si>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</si>
  <si>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</si>
  <si>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</si>
  <si>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</si>
  <si>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</si>
  <si>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</si>
  <si>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</si>
  <si>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</si>
  <si>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</si>
  <si>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</si>
  <si>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</si>
  <si>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</si>
  <si>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</si>
  <si>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</si>
  <si>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</si>
  <si>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</si>
  <si>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</si>
  <si>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</si>
  <si>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</si>
  <si>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</si>
  <si>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</si>
  <si>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</si>
  <si>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</si>
  <si>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</si>
  <si>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</si>
  <si>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</si>
  <si>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</si>
  <si>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</si>
  <si>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</si>
  <si>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</si>
  <si>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</si>
  <si>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</si>
  <si>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</si>
  <si>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</si>
  <si>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</si>
  <si>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</si>
  <si>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</si>
  <si>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</si>
  <si>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</si>
  <si>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</si>
  <si>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</si>
  <si>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</si>
  <si>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</si>
  <si>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</si>
  <si>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</si>
  <si>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</si>
  <si>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</si>
  <si>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</si>
  <si>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</si>
  <si>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</si>
  <si>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</si>
  <si>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</si>
  <si>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</si>
  <si>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</si>
  <si>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</si>
  <si>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</si>
  <si>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</si>
  <si>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</si>
  <si>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</si>
  <si>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</si>
  <si>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</si>
  <si>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</si>
  <si>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</si>
  <si>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</si>
  <si>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</si>
  <si>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</si>
  <si>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</si>
  <si>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</si>
  <si>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</si>
  <si>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</si>
  <si>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</si>
  <si>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</si>
  <si>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</si>
  <si>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</si>
  <si>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</si>
  <si>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</si>
  <si>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</si>
  <si>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</si>
  <si>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</si>
  <si>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</si>
  <si>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</si>
  <si>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</si>
  <si>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</si>
  <si>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</si>
  <si>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</si>
  <si>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</si>
  <si>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</si>
  <si>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</si>
  <si>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</si>
  <si>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</si>
  <si>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</si>
  <si>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</si>
  <si>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</si>
  <si>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</si>
  <si>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</si>
  <si>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</si>
  <si>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</si>
  <si>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</si>
  <si>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</si>
  <si>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</si>
  <si>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</si>
  <si>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</si>
  <si>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</si>
  <si>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</si>
  <si>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</si>
  <si>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</si>
  <si>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</si>
  <si>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</si>
  <si>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</si>
  <si>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</si>
  <si>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</si>
  <si>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</si>
  <si>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</si>
  <si>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</si>
  <si>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</si>
  <si>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</si>
  <si>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</si>
  <si>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</si>
  <si>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</si>
  <si>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</si>
  <si>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</si>
  <si>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</si>
  <si>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</si>
  <si>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</si>
  <si>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</si>
  <si>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</si>
  <si>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</si>
  <si>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</si>
  <si>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</si>
  <si>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</si>
  <si>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</si>
  <si>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</si>
  <si>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</si>
  <si>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</si>
  <si>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</si>
  <si>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</si>
  <si>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</si>
  <si>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</si>
  <si>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</si>
  <si>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</si>
  <si>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</si>
  <si>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</si>
  <si>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</si>
  <si>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</si>
  <si>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</si>
  <si>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</si>
  <si>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</si>
  <si>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</si>
  <si>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</si>
  <si>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</si>
  <si>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</si>
  <si>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</si>
  <si>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</si>
  <si>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</si>
  <si>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</si>
  <si>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</si>
  <si>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</si>
  <si>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</si>
  <si>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</si>
  <si>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</si>
  <si>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</si>
  <si>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</si>
  <si>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</si>
  <si>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</si>
  <si>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</si>
  <si>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</si>
  <si>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</si>
  <si>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</si>
  <si>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</si>
  <si>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</si>
  <si>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</si>
  <si>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</si>
  <si>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</si>
  <si>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</si>
  <si>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</si>
  <si>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</si>
  <si>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</si>
  <si>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</si>
  <si>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</si>
  <si>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</si>
  <si>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</si>
  <si>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</si>
  <si>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</si>
  <si>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</si>
  <si>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</si>
  <si>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</si>
  <si>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</si>
  <si>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</si>
  <si>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</si>
  <si>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</si>
  <si>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</si>
  <si>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</si>
  <si>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</si>
  <si>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</si>
  <si>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</si>
  <si>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</si>
  <si>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</si>
  <si>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</si>
  <si>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</si>
  <si>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</si>
  <si>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</si>
  <si>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</si>
  <si>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</si>
  <si>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</si>
  <si>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</si>
  <si>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</si>
  <si>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</si>
  <si>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</si>
  <si>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</si>
  <si>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</si>
  <si>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</si>
  <si>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</si>
  <si>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</si>
  <si>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</si>
  <si>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</si>
  <si>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</si>
  <si>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</si>
  <si>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</si>
  <si>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</si>
  <si>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</si>
  <si>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</si>
  <si>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</si>
  <si>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</si>
  <si>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</si>
  <si>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</si>
  <si>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</si>
  <si>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</si>
  <si>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</si>
  <si>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</si>
  <si>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</si>
  <si>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</si>
  <si>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</si>
  <si>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</si>
  <si>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</si>
  <si>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</si>
  <si>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</si>
  <si>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</si>
  <si>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</si>
  <si>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</si>
  <si>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</si>
  <si>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</si>
  <si>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</si>
  <si>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</si>
  <si>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</si>
  <si>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</si>
  <si>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</si>
  <si>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</si>
  <si>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</si>
  <si>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</si>
  <si>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</si>
  <si>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</si>
  <si>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</si>
  <si>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</si>
  <si>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</si>
  <si>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</si>
  <si>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</si>
  <si>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</si>
  <si>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</si>
  <si>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</si>
  <si>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</si>
  <si>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</si>
  <si>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</si>
  <si>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</si>
  <si>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</si>
  <si>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</si>
  <si>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</si>
  <si>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</si>
  <si>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</si>
  <si>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</si>
  <si>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</si>
  <si>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</si>
  <si>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</si>
  <si>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</si>
  <si>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</si>
  <si>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</si>
  <si>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</si>
  <si>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</si>
  <si>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</si>
  <si>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</si>
  <si>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</si>
  <si>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</si>
  <si>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</si>
  <si>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</si>
  <si>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</si>
  <si>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</si>
  <si>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</si>
  <si>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</si>
  <si>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</si>
  <si>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</si>
  <si>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</si>
  <si>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</si>
  <si>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</si>
  <si>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</si>
  <si>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</si>
  <si>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</si>
  <si>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</si>
  <si>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</si>
  <si>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</si>
  <si>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</si>
  <si>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</si>
  <si>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</si>
  <si>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</si>
  <si>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</si>
  <si>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</si>
  <si>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</si>
  <si>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</si>
  <si>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</si>
  <si>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</si>
  <si>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</si>
  <si>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</si>
  <si>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</si>
  <si>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</si>
  <si>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</si>
  <si>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</si>
  <si>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</si>
  <si>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</si>
  <si>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</si>
  <si>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</si>
  <si>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</si>
  <si>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</si>
  <si>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</si>
  <si>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</si>
  <si>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</si>
  <si>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</si>
  <si>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</si>
  <si>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</si>
  <si>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</si>
  <si>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</si>
  <si>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</si>
  <si>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</si>
  <si>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</si>
  <si>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</si>
  <si>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</si>
  <si>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</si>
  <si>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</si>
  <si>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</si>
  <si>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</si>
  <si>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</si>
  <si>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</si>
  <si>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</si>
  <si>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</si>
  <si>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</si>
  <si>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</si>
  <si>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</si>
  <si>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</si>
  <si>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</si>
  <si>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</si>
  <si>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</si>
  <si>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</si>
  <si>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</si>
  <si>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</si>
  <si>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</si>
  <si>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</si>
  <si>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</si>
  <si>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</si>
  <si>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</si>
  <si>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</si>
  <si>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</si>
  <si>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</si>
  <si>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</si>
  <si>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</si>
  <si>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</si>
  <si>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</si>
  <si>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</si>
  <si>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</si>
  <si>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</si>
  <si>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</si>
  <si>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</si>
  <si>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</si>
  <si>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</si>
  <si>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</si>
  <si>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</si>
  <si>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</si>
  <si>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</si>
  <si>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</si>
  <si>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</si>
  <si>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</si>
  <si>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</si>
  <si>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</si>
  <si>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</si>
  <si>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</si>
  <si>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</si>
  <si>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</si>
  <si>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</si>
  <si>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</si>
  <si>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</si>
  <si>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</si>
  <si>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</si>
  <si>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</si>
  <si>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</si>
  <si>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</si>
  <si>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</si>
  <si>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</si>
  <si>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</si>
  <si>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</si>
  <si>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</si>
  <si>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</si>
  <si>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</si>
  <si>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</si>
  <si>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</si>
  <si>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</si>
  <si>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</si>
  <si>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</si>
  <si>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</si>
  <si>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</si>
  <si>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</si>
  <si>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</si>
  <si>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</si>
  <si>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</si>
  <si>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</si>
  <si>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</si>
  <si>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</si>
  <si>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</si>
  <si>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</si>
  <si>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</si>
  <si>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</si>
  <si>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</si>
  <si>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</si>
  <si>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</si>
  <si>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</si>
  <si>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</si>
  <si>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</si>
  <si>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</si>
  <si>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</si>
  <si>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</si>
  <si>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</si>
  <si>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</si>
  <si>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</si>
  <si>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</si>
  <si>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</si>
  <si>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</si>
  <si>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</si>
  <si>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</si>
  <si>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</si>
  <si>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</si>
  <si>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</si>
  <si>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</si>
  <si>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</si>
  <si>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</si>
  <si>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</si>
  <si>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</si>
  <si>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</si>
  <si>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</si>
  <si>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</si>
  <si>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</si>
  <si>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</si>
  <si>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</si>
  <si>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</si>
  <si>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</si>
  <si>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</si>
  <si>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</si>
  <si>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</si>
  <si>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</si>
  <si>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</si>
  <si>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</si>
  <si>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</si>
  <si>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</si>
  <si>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</si>
  <si>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</si>
  <si>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</si>
  <si>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</si>
  <si>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</si>
  <si>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</si>
  <si>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</si>
  <si>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</si>
  <si>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</si>
  <si>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</si>
  <si>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</si>
  <si>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</si>
  <si>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</si>
  <si>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</si>
  <si>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</si>
  <si>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</si>
  <si>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</si>
  <si>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</si>
  <si>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</si>
  <si>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</si>
  <si>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</si>
  <si>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</si>
  <si>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</si>
  <si>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</si>
  <si>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</si>
  <si>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</si>
  <si>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</si>
  <si>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</si>
  <si>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</si>
  <si>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</si>
  <si>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</si>
  <si>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</si>
  <si>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</si>
  <si>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</si>
  <si>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</si>
  <si>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</si>
  <si>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</si>
  <si>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</si>
  <si>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</si>
  <si>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</si>
  <si>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</si>
  <si>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</si>
  <si>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</si>
  <si>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</si>
  <si>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</si>
  <si>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</si>
  <si>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</si>
  <si>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</si>
  <si>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</si>
  <si>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</si>
  <si>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</si>
  <si>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</si>
  <si>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</si>
  <si>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</si>
  <si>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</si>
  <si>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</si>
  <si>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</si>
  <si>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</si>
  <si>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</si>
  <si>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</si>
  <si>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</si>
  <si>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</si>
  <si>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</si>
  <si>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</si>
  <si>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</si>
  <si>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</si>
  <si>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</si>
  <si>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</si>
  <si>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</si>
  <si>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</si>
  <si>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</si>
  <si>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</si>
  <si>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</si>
  <si>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</si>
  <si>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</si>
  <si>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</si>
  <si>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</si>
  <si>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</si>
  <si>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</si>
  <si>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</si>
  <si>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</si>
  <si>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</si>
  <si>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</si>
  <si>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</si>
  <si>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</si>
  <si>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</si>
  <si>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</si>
  <si>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</si>
  <si>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</si>
  <si>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</si>
  <si>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</si>
  <si>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</si>
  <si>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</si>
  <si>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</si>
  <si>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</si>
  <si>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</si>
  <si>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</si>
  <si>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</si>
  <si>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</si>
  <si>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</si>
  <si>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</si>
  <si>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</si>
  <si>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</si>
  <si>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</si>
  <si>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</si>
  <si>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</si>
  <si>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</si>
  <si>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</si>
  <si>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</si>
  <si>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</si>
  <si>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</si>
  <si>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</si>
  <si>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</si>
  <si>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</si>
  <si>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</si>
  <si>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</si>
  <si>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</si>
  <si>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</si>
  <si>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</si>
  <si>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</si>
  <si>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</si>
  <si>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</si>
  <si>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</si>
  <si>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</si>
  <si>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</si>
  <si>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</si>
  <si>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</si>
  <si>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</si>
  <si>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</si>
  <si>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</si>
  <si>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</si>
  <si>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</si>
  <si>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</si>
  <si>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</si>
  <si>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</si>
  <si>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</si>
  <si>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</si>
  <si>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</si>
  <si>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</si>
  <si>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</si>
  <si>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</si>
  <si>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</si>
  <si>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</si>
  <si>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</si>
  <si>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</si>
  <si>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</si>
  <si>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</si>
  <si>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</si>
  <si>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</si>
  <si>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</si>
  <si>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</si>
  <si>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</si>
  <si>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</si>
  <si>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</si>
  <si>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</si>
  <si>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</si>
  <si>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</si>
  <si>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</si>
  <si>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</si>
  <si>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</si>
  <si>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</si>
  <si>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</si>
  <si>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</si>
  <si>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</si>
  <si>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</si>
  <si>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</si>
  <si>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</si>
  <si>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</si>
  <si>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</si>
  <si>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</si>
  <si>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</si>
  <si>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</si>
  <si>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</si>
  <si>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</si>
  <si>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</si>
  <si>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</si>
  <si>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</si>
  <si>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</si>
  <si>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</si>
  <si>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</si>
  <si>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</si>
  <si>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</si>
  <si>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</si>
  <si>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</si>
  <si>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</si>
  <si>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</si>
  <si>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</si>
  <si>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</si>
  <si>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</si>
  <si>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</si>
  <si>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</si>
  <si>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</si>
  <si>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</si>
  <si>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</si>
  <si>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</si>
  <si>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</si>
  <si>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</si>
  <si>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</si>
  <si>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</si>
  <si>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</si>
  <si>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</si>
  <si>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</si>
  <si>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</si>
  <si>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</si>
  <si>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</si>
  <si>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</si>
  <si>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</si>
  <si>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</si>
  <si>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</si>
  <si>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</si>
  <si>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</si>
  <si>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</si>
  <si>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</si>
  <si>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</si>
  <si>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</si>
  <si>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</si>
  <si>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</si>
  <si>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</si>
  <si>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</si>
  <si>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</si>
  <si>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</si>
  <si>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</si>
  <si>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</si>
  <si>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</si>
  <si>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</si>
  <si>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</si>
  <si>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</si>
  <si>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</si>
  <si>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</si>
  <si>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</si>
  <si>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</si>
  <si>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</si>
  <si>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</si>
  <si>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</si>
  <si>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</si>
  <si>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</si>
  <si>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</si>
  <si>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</si>
  <si>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</si>
  <si>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</si>
  <si>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</si>
  <si>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</si>
  <si>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</si>
  <si>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</si>
  <si>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</si>
  <si>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</si>
  <si>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</si>
  <si>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</si>
  <si>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</si>
  <si>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</si>
  <si>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</si>
  <si>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</si>
  <si>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</si>
  <si>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</si>
  <si>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</si>
  <si>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</si>
  <si>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</si>
  <si>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</si>
  <si>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</si>
  <si>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</si>
  <si>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</si>
  <si>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</si>
  <si>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</si>
  <si>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</si>
  <si>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</si>
  <si>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</si>
  <si>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</si>
  <si>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</si>
  <si>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</si>
  <si>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</si>
  <si>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</si>
  <si>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</si>
  <si>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</si>
  <si>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</si>
  <si>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</si>
  <si>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</si>
  <si>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</si>
  <si>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</si>
  <si>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</si>
  <si>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</si>
  <si>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</si>
  <si>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</si>
  <si>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</si>
  <si>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</si>
  <si>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</si>
  <si>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</si>
  <si>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</si>
  <si>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</si>
  <si>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</si>
  <si>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</si>
  <si>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</si>
  <si>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</si>
  <si>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</si>
  <si>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</si>
  <si>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</si>
  <si>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</si>
  <si>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</si>
  <si>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</si>
  <si>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</si>
  <si>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</si>
  <si>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</si>
  <si>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</si>
  <si>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</si>
  <si>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</si>
  <si>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</si>
  <si>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</si>
  <si>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</si>
  <si>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</si>
  <si>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</si>
  <si>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</si>
  <si>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</si>
  <si>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</si>
  <si>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</si>
  <si>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</si>
  <si>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</si>
  <si>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</si>
  <si>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</si>
  <si>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</si>
  <si>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</si>
  <si>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</si>
  <si>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</si>
  <si>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</si>
  <si>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</si>
  <si>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</si>
  <si>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</si>
  <si>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</si>
  <si>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</si>
  <si>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</si>
  <si>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</si>
  <si>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</si>
  <si>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</si>
  <si>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</si>
  <si>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</si>
  <si>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</si>
  <si>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</si>
  <si>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</si>
  <si>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</si>
  <si>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</si>
  <si>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</si>
  <si>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</si>
  <si>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</si>
  <si>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</si>
  <si>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</si>
  <si>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</si>
  <si>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</si>
  <si>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</si>
  <si>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</si>
  <si>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</si>
  <si>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</si>
  <si>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</si>
  <si>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</si>
  <si>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</si>
  <si>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</si>
  <si>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</si>
  <si>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</si>
  <si>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</si>
  <si>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</si>
  <si>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</si>
  <si>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</si>
  <si>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</si>
  <si>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</si>
  <si>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</si>
  <si>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</si>
  <si>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</si>
  <si>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</si>
  <si>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</si>
  <si>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</si>
  <si>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</si>
  <si>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</si>
  <si>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</si>
  <si>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</si>
  <si>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</si>
  <si>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</si>
  <si>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</si>
  <si>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</si>
  <si>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</si>
  <si>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</si>
  <si>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</si>
  <si>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</si>
  <si>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</si>
  <si>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</si>
  <si>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</si>
  <si>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</si>
  <si>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</si>
  <si>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</si>
  <si>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</si>
  <si>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</si>
  <si>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</si>
  <si>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</si>
  <si>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</si>
  <si>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</si>
  <si>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</si>
  <si>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</si>
  <si>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</si>
  <si>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</si>
  <si>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</si>
  <si>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</si>
  <si>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</si>
  <si>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</si>
  <si>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</si>
  <si>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</si>
  <si>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</si>
  <si>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</si>
  <si>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</si>
  <si>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</si>
  <si>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</si>
  <si>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</si>
  <si>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</si>
  <si>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</si>
  <si>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</si>
  <si>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</si>
  <si>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</si>
  <si>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</si>
  <si>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</si>
  <si>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</si>
  <si>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</si>
  <si>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</si>
  <si>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</si>
  <si>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</si>
  <si>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</si>
  <si>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</si>
  <si>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</si>
  <si>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</si>
  <si>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</si>
  <si>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</si>
  <si>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</si>
  <si>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</si>
  <si>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</si>
  <si>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</si>
  <si>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</si>
  <si>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</si>
  <si>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</si>
  <si>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</si>
  <si>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</si>
  <si>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</si>
  <si>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</si>
  <si>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</si>
  <si>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</si>
  <si>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</si>
  <si>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</si>
  <si>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</si>
  <si>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</si>
  <si>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</si>
  <si>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</si>
  <si>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</si>
  <si>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</si>
  <si>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</si>
  <si>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</si>
  <si>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</si>
  <si>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</si>
  <si>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</si>
  <si>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</si>
  <si>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</si>
  <si>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</si>
  <si>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</si>
  <si>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</si>
  <si>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</si>
  <si>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</si>
  <si>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</si>
  <si>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</si>
  <si>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</si>
  <si>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</si>
  <si>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</si>
  <si>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</si>
  <si>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</si>
  <si>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</si>
  <si>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</si>
  <si>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</si>
  <si>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</si>
  <si>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</si>
  <si>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</si>
  <si>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</si>
  <si>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</si>
  <si>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</si>
  <si>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</si>
  <si>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</si>
  <si>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</si>
  <si>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</si>
  <si>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</si>
  <si>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</si>
  <si>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</si>
  <si>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</si>
  <si>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</si>
  <si>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</si>
  <si>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</si>
  <si>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</si>
  <si>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</si>
  <si>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</si>
  <si>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</si>
  <si>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</si>
  <si>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</si>
  <si>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</si>
  <si>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</si>
  <si>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</si>
  <si>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</si>
  <si>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</si>
  <si>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</si>
  <si>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</si>
  <si>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</si>
  <si>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</si>
  <si>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</si>
  <si>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</si>
  <si>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</si>
  <si>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</si>
  <si>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</si>
  <si>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</si>
  <si>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</si>
  <si>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</si>
  <si>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</si>
  <si>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</si>
  <si>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</si>
  <si>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</si>
  <si>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</si>
  <si>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</si>
  <si>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</si>
  <si>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</si>
  <si>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</si>
  <si>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</si>
  <si>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</si>
  <si>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</si>
  <si>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</si>
  <si>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</si>
  <si>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</si>
  <si>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</si>
  <si>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</si>
  <si>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</si>
  <si>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</si>
  <si>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</si>
  <si>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</si>
  <si>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</si>
  <si>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</si>
  <si>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</si>
  <si>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</si>
  <si>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</si>
  <si>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</si>
  <si>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</si>
  <si>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</si>
  <si>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</si>
  <si>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</si>
  <si>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</si>
  <si>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</si>
  <si>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</si>
  <si>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</si>
  <si>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</si>
  <si>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</si>
  <si>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</si>
  <si>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</si>
  <si>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</si>
  <si>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</si>
  <si>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</si>
  <si>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</si>
  <si>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</si>
  <si>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</si>
  <si>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</si>
  <si>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</si>
  <si>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</si>
  <si>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</si>
  <si>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</si>
  <si>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</si>
  <si>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</si>
  <si>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</si>
  <si>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</si>
  <si>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</si>
  <si>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</si>
  <si>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</si>
  <si>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</si>
  <si>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</si>
  <si>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</si>
  <si>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</si>
  <si>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</si>
  <si>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</si>
  <si>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</si>
  <si>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</si>
  <si>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</si>
  <si>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</si>
  <si>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</si>
  <si>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</si>
  <si>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</si>
  <si>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</si>
  <si>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</si>
  <si>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</si>
  <si>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</si>
  <si>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</si>
  <si>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</si>
  <si>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</si>
  <si>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</si>
  <si>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</si>
  <si>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</si>
  <si>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</si>
  <si>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</si>
  <si>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</si>
  <si>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</si>
  <si>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</si>
  <si>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</si>
  <si>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</si>
  <si>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</si>
  <si>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</si>
  <si>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</si>
  <si>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</si>
  <si>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</si>
  <si>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</si>
  <si>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</si>
  <si>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</si>
  <si>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</si>
  <si>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</si>
  <si>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</si>
  <si>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</si>
  <si>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</si>
  <si>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</si>
  <si>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</si>
  <si>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</si>
  <si>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</si>
  <si>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</si>
  <si>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</si>
  <si>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</si>
  <si>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</si>
  <si>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</si>
  <si>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</si>
  <si>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</si>
  <si>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</si>
  <si>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</si>
  <si>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</si>
  <si>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</si>
  <si>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</si>
  <si>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</si>
  <si>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</si>
  <si>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</si>
  <si>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</si>
  <si>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</si>
  <si>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</si>
  <si>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</si>
  <si>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</si>
  <si>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</si>
  <si>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</si>
  <si>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</si>
  <si>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</si>
  <si>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</si>
  <si>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</si>
  <si>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</si>
  <si>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</si>
  <si>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</si>
  <si>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</si>
  <si>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</si>
  <si>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</si>
  <si>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</si>
  <si>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</si>
  <si>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</si>
  <si>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</si>
  <si>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</si>
  <si>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</si>
  <si>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</si>
  <si>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</si>
  <si>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</si>
  <si>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</si>
  <si>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</si>
  <si>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</si>
  <si>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</si>
  <si>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</si>
  <si>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</si>
  <si>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</si>
  <si>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</si>
  <si>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</si>
  <si>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</si>
  <si>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</si>
  <si>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</si>
  <si>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</si>
  <si>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</si>
  <si>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</si>
  <si>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</si>
  <si>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</si>
  <si>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</si>
  <si>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</si>
  <si>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</si>
  <si>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</si>
  <si>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</si>
  <si>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</si>
  <si>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</si>
  <si>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</si>
  <si>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</si>
  <si>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</si>
  <si>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</si>
  <si>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</si>
  <si>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</si>
  <si>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</si>
  <si>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</si>
  <si>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</si>
  <si>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</si>
  <si>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</si>
  <si>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</si>
  <si>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</si>
  <si>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</si>
  <si>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</si>
  <si>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</si>
  <si>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</si>
  <si>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</si>
  <si>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</si>
  <si>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</si>
  <si>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</si>
  <si>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</si>
  <si>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</si>
  <si>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</si>
  <si>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</si>
  <si>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</si>
  <si>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</si>
  <si>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</si>
  <si>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</si>
  <si>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</si>
  <si>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</si>
  <si>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</si>
  <si>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</si>
  <si>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</si>
  <si>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</si>
  <si>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</si>
  <si>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</si>
  <si>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</si>
  <si>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</si>
  <si>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</si>
  <si>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</si>
  <si>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</si>
  <si>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</si>
  <si>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</si>
  <si>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</si>
  <si>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</si>
  <si>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</si>
  <si>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</si>
  <si>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</si>
  <si>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</si>
  <si>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</si>
  <si>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</si>
  <si>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</si>
  <si>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</si>
  <si>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</si>
  <si>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</si>
  <si>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</si>
  <si>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</si>
  <si>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</si>
  <si>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</si>
  <si>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</si>
  <si>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</si>
  <si>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</si>
  <si>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</si>
  <si>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</si>
  <si>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</si>
  <si>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</si>
  <si>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</si>
  <si>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</si>
  <si>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</si>
  <si>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</si>
  <si>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</si>
  <si>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</si>
  <si>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</si>
  <si>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</si>
  <si>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</si>
  <si>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</si>
  <si>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</si>
  <si>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</si>
  <si>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</si>
  <si>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</si>
  <si>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</si>
  <si>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</si>
  <si>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</si>
  <si>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</si>
  <si>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</si>
  <si>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</si>
  <si>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</si>
  <si>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</si>
  <si>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</si>
  <si>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</si>
  <si>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</si>
  <si>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</si>
  <si>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</si>
  <si>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</si>
  <si>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</si>
  <si>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</si>
  <si>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</si>
  <si>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</si>
  <si>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</si>
  <si>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</si>
  <si>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</si>
  <si>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</si>
  <si>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</si>
  <si>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</si>
  <si>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</si>
  <si>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</si>
  <si>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</si>
  <si>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</si>
  <si>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</si>
  <si>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</si>
  <si>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</si>
  <si>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</si>
  <si>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</si>
  <si>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</si>
  <si>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</si>
  <si>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</si>
  <si>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</si>
  <si>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</si>
  <si>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</si>
  <si>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</si>
  <si>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</si>
  <si>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</si>
  <si>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</si>
  <si>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</si>
  <si>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</si>
  <si>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</si>
  <si>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</si>
  <si>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</si>
  <si>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</si>
  <si>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</si>
  <si>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</si>
  <si>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</si>
  <si>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</si>
  <si>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</si>
  <si>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</si>
  <si>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</si>
  <si>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</si>
  <si>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</si>
  <si>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</si>
  <si>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</si>
  <si>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</si>
  <si>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</si>
  <si>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</si>
  <si>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</si>
  <si>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</si>
  <si>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</si>
  <si>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</si>
  <si>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</si>
  <si>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</si>
  <si>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</si>
  <si>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</si>
  <si>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</si>
  <si>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</si>
  <si>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</si>
  <si>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</si>
  <si>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</si>
  <si>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</si>
  <si>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</si>
  <si>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</si>
  <si>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</si>
  <si>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</si>
  <si>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</si>
  <si>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</si>
  <si>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</si>
  <si>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</si>
  <si>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</si>
  <si>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</si>
  <si>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</si>
  <si>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</si>
  <si>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</si>
  <si>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</si>
  <si>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</si>
  <si>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</si>
  <si>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</si>
  <si>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</si>
  <si>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</si>
  <si>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</si>
  <si>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</si>
  <si>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</si>
  <si>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</si>
  <si>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</si>
  <si>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</si>
  <si>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</si>
  <si>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</si>
  <si>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</si>
  <si>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</si>
  <si>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</si>
  <si>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</si>
  <si>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</si>
  <si>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</si>
  <si>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</si>
  <si>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</si>
  <si>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</si>
  <si>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</si>
  <si>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</si>
  <si>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</si>
  <si>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</si>
  <si>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</si>
  <si>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</si>
  <si>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</si>
  <si>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</si>
  <si>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</si>
  <si>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</si>
  <si>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</si>
  <si>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</si>
  <si>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</si>
  <si>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</si>
  <si>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</si>
  <si>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</si>
  <si>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</si>
  <si>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</si>
  <si>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</si>
  <si>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</si>
  <si>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</si>
  <si>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</si>
  <si>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</si>
  <si>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</si>
  <si>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</si>
  <si>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</si>
  <si>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</si>
  <si>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</si>
  <si>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</si>
  <si>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</si>
  <si>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</si>
  <si>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</si>
  <si>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</si>
  <si>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</si>
  <si>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</si>
  <si>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</si>
  <si>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</si>
  <si>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</si>
  <si>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</si>
  <si>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</si>
  <si>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</si>
  <si>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</si>
  <si>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</si>
  <si>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</si>
  <si>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</si>
  <si>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</si>
  <si>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</si>
  <si>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</si>
  <si>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</si>
  <si>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</si>
  <si>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</si>
  <si>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</si>
  <si>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</si>
  <si>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</si>
  <si>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</si>
  <si>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</si>
  <si>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</si>
  <si>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</si>
  <si>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</si>
  <si>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</si>
  <si>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</si>
  <si>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</si>
  <si>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</si>
  <si>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</si>
  <si>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</si>
  <si>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</si>
  <si>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</si>
  <si>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</si>
  <si>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</si>
  <si>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</si>
  <si>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</si>
  <si>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</si>
  <si>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</si>
  <si>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</si>
  <si>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</si>
  <si>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</si>
  <si>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</si>
  <si>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</si>
  <si>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</si>
  <si>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</si>
  <si>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</si>
  <si>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</si>
  <si>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</si>
  <si>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</si>
  <si>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</si>
  <si>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</si>
  <si>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</si>
  <si>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</si>
  <si>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</si>
  <si>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</si>
  <si>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</si>
  <si>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</si>
  <si>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</si>
  <si>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</si>
  <si>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</si>
  <si>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</si>
  <si>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</si>
  <si>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</si>
  <si>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</si>
  <si>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</si>
  <si>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</si>
  <si>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</si>
  <si>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</si>
  <si>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</si>
  <si>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</si>
  <si>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</si>
  <si>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</si>
  <si>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</si>
  <si>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</si>
  <si>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</si>
  <si>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</si>
  <si>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</si>
  <si>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</si>
  <si>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</si>
  <si>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</si>
  <si>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</si>
  <si>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</si>
  <si>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</si>
  <si>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</si>
  <si>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</si>
  <si>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</si>
  <si>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</si>
  <si>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</si>
  <si>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</si>
  <si>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</si>
  <si>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</si>
  <si>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</si>
  <si>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</si>
  <si>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</si>
  <si>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</si>
  <si>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</si>
  <si>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</si>
  <si>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</si>
  <si>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</si>
  <si>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</si>
  <si>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</si>
  <si>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</si>
  <si>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</si>
  <si>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</si>
  <si>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</si>
  <si>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</si>
  <si>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</si>
  <si>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</si>
  <si>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</si>
  <si>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</si>
  <si>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</si>
  <si>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</si>
  <si>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</si>
  <si>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</si>
  <si>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</si>
  <si>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</si>
  <si>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</si>
  <si>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</si>
  <si>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</si>
  <si>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</si>
  <si>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</si>
  <si>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</si>
  <si>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</si>
  <si>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</si>
  <si>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</si>
  <si>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</si>
  <si>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</si>
  <si>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</si>
  <si>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</si>
  <si>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</si>
  <si>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</si>
  <si>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</si>
  <si>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</si>
  <si>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</si>
  <si>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</si>
  <si>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</si>
  <si>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</si>
  <si>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</si>
  <si>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</si>
  <si>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</si>
  <si>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</si>
  <si>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</si>
  <si>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</si>
  <si>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</si>
  <si>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</si>
  <si>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</si>
  <si>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</si>
  <si>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</si>
  <si>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</si>
  <si>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</si>
  <si>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</si>
  <si>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</si>
  <si>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</si>
  <si>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</si>
  <si>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</si>
  <si>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</si>
  <si>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</si>
  <si>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</si>
  <si>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</si>
  <si>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</si>
  <si>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</si>
  <si>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</si>
  <si>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</si>
  <si>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</si>
  <si>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</si>
  <si>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</si>
  <si>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</si>
  <si>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</si>
  <si>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</si>
  <si>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</si>
  <si>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</si>
  <si>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</si>
  <si>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</si>
  <si>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</si>
  <si>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</si>
  <si>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</si>
  <si>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</si>
  <si>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</si>
  <si>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</si>
  <si>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</si>
  <si>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</si>
  <si>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</si>
  <si>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</si>
  <si>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</si>
  <si>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</si>
  <si>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</si>
  <si>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</si>
  <si>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</si>
  <si>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</si>
  <si>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</si>
  <si>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</si>
  <si>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</si>
  <si>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</si>
  <si>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</si>
  <si>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</si>
  <si>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</si>
  <si>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</si>
  <si>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</si>
  <si>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</si>
  <si>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</si>
  <si>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</si>
  <si>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</si>
  <si>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</si>
  <si>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</si>
  <si>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</si>
  <si>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</si>
  <si>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</si>
  <si>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</si>
  <si>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</si>
  <si>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</si>
  <si>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</si>
  <si>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</si>
  <si>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</si>
  <si>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</si>
  <si>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</si>
  <si>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</si>
  <si>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</si>
  <si>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</si>
  <si>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</si>
  <si>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</si>
  <si>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</si>
  <si>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</si>
  <si>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</si>
  <si>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</si>
  <si>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</si>
  <si>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</si>
  <si>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</si>
  <si>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</si>
  <si>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</si>
  <si>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</si>
  <si>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</si>
  <si>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</si>
  <si>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</si>
  <si>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</si>
  <si>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</si>
  <si>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</si>
  <si>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</si>
  <si>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</si>
  <si>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</si>
  <si>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</si>
  <si>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</si>
  <si>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</si>
  <si>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</si>
  <si>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</si>
  <si>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</si>
  <si>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</si>
  <si>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</si>
  <si>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</si>
  <si>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</si>
  <si>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</si>
  <si>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</si>
  <si>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</si>
  <si>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</si>
  <si>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</si>
  <si>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</si>
  <si>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</si>
  <si>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</si>
  <si>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</si>
  <si>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</si>
  <si>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</si>
  <si>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</si>
  <si>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</si>
  <si>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</si>
  <si>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</si>
  <si>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</si>
  <si>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</si>
  <si>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</si>
  <si>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</si>
  <si>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</si>
  <si>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</si>
  <si>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</si>
  <si>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</si>
  <si>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</si>
  <si>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</si>
  <si>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</si>
  <si>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</si>
  <si>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</si>
  <si>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</si>
  <si>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</si>
  <si>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</si>
  <si>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</si>
  <si>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</si>
  <si>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</si>
  <si>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</si>
  <si>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</si>
  <si>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</si>
  <si>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</si>
  <si>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</si>
  <si>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</si>
  <si>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</si>
  <si>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</si>
  <si>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</si>
  <si>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</si>
  <si>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</si>
  <si>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</si>
  <si>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</si>
  <si>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</si>
  <si>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</si>
  <si>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</si>
  <si>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</si>
  <si>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</si>
  <si>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</si>
  <si>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</si>
  <si>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</si>
  <si>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</si>
  <si>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</si>
  <si>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</si>
  <si>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</si>
  <si>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</si>
  <si>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</si>
  <si>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</si>
  <si>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</si>
  <si>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</si>
  <si>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</si>
  <si>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</si>
  <si>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</si>
  <si>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</si>
  <si>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</si>
  <si>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</si>
  <si>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</si>
  <si>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</si>
  <si>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</si>
  <si>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</si>
  <si>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</si>
  <si>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</si>
  <si>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</si>
  <si>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</si>
  <si>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</si>
  <si>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</si>
  <si>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</si>
  <si>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</si>
  <si>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</si>
  <si>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</si>
  <si>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</si>
  <si>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</si>
  <si>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</si>
  <si>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</si>
  <si>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</si>
  <si>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</si>
  <si>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</si>
  <si>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</si>
  <si>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</si>
  <si>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</si>
  <si>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</si>
  <si>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</si>
  <si>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</si>
  <si>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</si>
  <si>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</si>
  <si>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</si>
  <si>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</si>
  <si>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</si>
  <si>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</si>
  <si>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</si>
  <si>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</si>
  <si>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</si>
  <si>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</si>
  <si>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</si>
  <si>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</si>
  <si>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</si>
  <si>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</si>
  <si>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</si>
  <si>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</si>
  <si>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</si>
  <si>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</si>
  <si>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</si>
  <si>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</si>
  <si>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</si>
  <si>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</si>
  <si>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</si>
  <si>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</si>
  <si>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</si>
  <si>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</si>
  <si>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</si>
  <si>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</si>
  <si>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</si>
  <si>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</si>
  <si>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</si>
  <si>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</si>
  <si>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</si>
  <si>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</si>
  <si>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</si>
  <si>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</si>
  <si>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</si>
  <si>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</si>
  <si>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</si>
  <si>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</si>
  <si>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</si>
  <si>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</si>
  <si>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</si>
  <si>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</si>
  <si>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</si>
  <si>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</si>
  <si>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</si>
  <si>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</si>
  <si>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</si>
  <si>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</si>
  <si>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</si>
  <si>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</si>
  <si>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</si>
  <si>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</si>
  <si>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</si>
  <si>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</si>
  <si>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</si>
  <si>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</si>
  <si>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</si>
  <si>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</si>
  <si>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</si>
  <si>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</si>
  <si>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</si>
  <si>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</si>
  <si>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</si>
  <si>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</si>
  <si>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</si>
  <si>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</si>
  <si>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</si>
  <si>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</si>
  <si>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</si>
  <si>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</si>
  <si>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</si>
  <si>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</si>
  <si>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</si>
  <si>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</si>
  <si>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</si>
  <si>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</si>
  <si>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</si>
  <si>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</si>
  <si>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</si>
  <si>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</si>
  <si>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</si>
  <si>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</si>
  <si>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</si>
  <si>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</si>
  <si>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</si>
  <si>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</si>
  <si>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</si>
  <si>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</si>
  <si>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</si>
  <si>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</si>
  <si>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</si>
  <si>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</si>
  <si>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</si>
  <si>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</si>
  <si>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</si>
  <si>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</si>
  <si>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</si>
  <si>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</si>
  <si>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</si>
  <si>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</si>
  <si>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</si>
  <si>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</si>
  <si>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</si>
  <si>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</si>
  <si>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</si>
  <si>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</si>
  <si>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</si>
  <si>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</si>
  <si>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</si>
  <si>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</si>
  <si>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</si>
  <si>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</si>
  <si>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</si>
  <si>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</si>
  <si>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</si>
  <si>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</si>
  <si>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</si>
  <si>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</si>
  <si>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</si>
  <si>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</si>
  <si>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</si>
  <si>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</si>
  <si>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</si>
  <si>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</si>
  <si>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</si>
  <si>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</si>
  <si>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</si>
  <si>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</si>
  <si>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</si>
  <si>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</si>
  <si>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</si>
  <si>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</si>
  <si>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</si>
  <si>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</si>
  <si>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</si>
  <si>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</si>
  <si>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</si>
  <si>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</si>
  <si>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</si>
  <si>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</si>
  <si>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</si>
  <si>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</si>
  <si>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</si>
  <si>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</si>
  <si>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</si>
  <si>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</si>
  <si>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</si>
  <si>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</si>
  <si>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</si>
  <si>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</si>
  <si>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</si>
  <si>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</si>
  <si>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</si>
  <si>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</si>
  <si>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</si>
  <si>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</si>
  <si>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</si>
  <si>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</si>
  <si>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</si>
  <si>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</si>
  <si>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</si>
  <si>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</si>
  <si>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</si>
  <si>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</si>
  <si>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</si>
  <si>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</si>
  <si>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</si>
  <si>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</si>
  <si>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</si>
  <si>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</si>
  <si>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</si>
  <si>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</si>
  <si>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</si>
  <si>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</si>
  <si>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</si>
  <si>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</si>
  <si>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</si>
  <si>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</si>
  <si>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</si>
  <si>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</si>
  <si>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</si>
  <si>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</si>
  <si>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</si>
  <si>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</si>
  <si>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</si>
  <si>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</si>
  <si>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</si>
  <si>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</si>
  <si>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</si>
  <si>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</si>
  <si>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</si>
  <si>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</si>
  <si>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</si>
  <si>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</si>
  <si>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</si>
  <si>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</si>
  <si>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</si>
  <si>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</si>
  <si>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</si>
  <si>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</si>
  <si>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</si>
  <si>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</si>
  <si>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</si>
  <si>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</si>
  <si>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</si>
  <si>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</si>
  <si>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</si>
  <si>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</si>
  <si>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</si>
  <si>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</si>
  <si>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</si>
  <si>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</si>
  <si>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</si>
  <si>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</si>
  <si>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</si>
  <si>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</si>
  <si>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</si>
  <si>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</si>
  <si>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</si>
  <si>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</si>
  <si>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</si>
  <si>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</si>
  <si>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</si>
  <si>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</si>
  <si>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</si>
  <si>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</si>
  <si>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</si>
  <si>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</si>
  <si>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</si>
  <si>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</si>
  <si>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</si>
  <si>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</si>
  <si>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</si>
  <si>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</si>
  <si>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</si>
  <si>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</si>
  <si>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</si>
  <si>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</si>
  <si>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</si>
  <si>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</si>
  <si>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</si>
  <si>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</si>
  <si>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</si>
  <si>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</si>
  <si>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</si>
  <si>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</si>
  <si>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</si>
  <si>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</si>
  <si>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</si>
  <si>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</si>
  <si>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</si>
  <si>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</si>
  <si>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</si>
  <si>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</si>
  <si>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</si>
  <si>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</si>
  <si>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</si>
  <si>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</si>
  <si>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</si>
  <si>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</si>
  <si>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</si>
  <si>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</si>
  <si>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</si>
  <si>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</si>
  <si>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</si>
  <si>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</si>
  <si>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</si>
  <si>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</si>
  <si>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</si>
  <si>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</si>
  <si>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</si>
  <si>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</si>
  <si>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</si>
  <si>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</si>
  <si>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</si>
  <si>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</si>
  <si>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</si>
  <si>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</si>
  <si>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</si>
  <si>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</si>
  <si>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</si>
  <si>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</si>
  <si>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</si>
  <si>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</si>
  <si>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</si>
  <si>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</si>
  <si>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</si>
  <si>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</si>
  <si>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</si>
  <si>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</si>
  <si>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</si>
  <si>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</si>
  <si>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</si>
  <si>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</si>
  <si>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</si>
  <si>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</si>
  <si>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</si>
  <si>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</si>
  <si>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</si>
  <si>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</si>
  <si>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</si>
  <si>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</si>
  <si>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</si>
  <si>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</si>
  <si>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</si>
  <si>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</si>
  <si>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</si>
  <si>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</si>
  <si>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</si>
  <si>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</si>
  <si>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</si>
  <si>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</si>
  <si>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</si>
  <si>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</si>
  <si>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</si>
  <si>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</si>
  <si>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</si>
  <si>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</si>
  <si>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</si>
  <si>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</si>
  <si>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</si>
  <si>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</si>
  <si>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</si>
  <si>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</si>
  <si>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</si>
  <si>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</si>
  <si>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</si>
  <si>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</si>
  <si>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</si>
  <si>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</si>
  <si>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</si>
  <si>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</si>
  <si>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</si>
  <si>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</si>
  <si>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</si>
  <si>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</si>
  <si>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</si>
  <si>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</si>
  <si>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</si>
  <si>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</si>
  <si>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</si>
  <si>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</si>
  <si>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</si>
  <si>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</si>
  <si>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</si>
  <si>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</si>
  <si>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</si>
  <si>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</si>
  <si>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</si>
  <si>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</si>
  <si>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</si>
  <si>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</si>
  <si>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</si>
  <si>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</si>
  <si>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</si>
  <si>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</si>
  <si>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</si>
  <si>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</si>
  <si>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</si>
  <si>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</si>
  <si>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</si>
  <si>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</si>
  <si>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</si>
  <si>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</si>
  <si>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</si>
  <si>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</si>
  <si>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</si>
  <si>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</si>
  <si>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</si>
  <si>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</si>
  <si>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</si>
  <si>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</si>
  <si>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</si>
  <si>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</si>
  <si>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</si>
  <si>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</si>
  <si>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</si>
  <si>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</si>
  <si>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</si>
  <si>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</si>
  <si>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</si>
  <si>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</si>
  <si>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</si>
  <si>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</si>
  <si>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</si>
  <si>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</si>
  <si>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</si>
  <si>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</si>
  <si>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</si>
  <si>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</si>
  <si>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</si>
  <si>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</si>
  <si>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</si>
  <si>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</si>
  <si>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</si>
  <si>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</si>
  <si>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</si>
  <si>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</si>
  <si>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</si>
  <si>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</si>
  <si>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</si>
  <si>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</si>
  <si>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</si>
  <si>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</si>
  <si>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</si>
  <si>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</si>
  <si>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</si>
  <si>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</si>
  <si>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</si>
  <si>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</si>
  <si>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</si>
  <si>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</si>
  <si>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</si>
  <si>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</si>
  <si>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</si>
  <si>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</si>
  <si>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</si>
  <si>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</si>
  <si>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</si>
  <si>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</si>
  <si>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</si>
  <si>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</si>
  <si>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</si>
  <si>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</si>
  <si>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</si>
  <si>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</si>
  <si>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</si>
  <si>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</si>
  <si>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</si>
  <si>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</si>
  <si>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</si>
  <si>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</si>
  <si>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</si>
  <si>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</si>
  <si>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</si>
  <si>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</si>
  <si>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</si>
  <si>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</si>
  <si>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</si>
  <si>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</si>
  <si>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</si>
  <si>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</si>
  <si>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</si>
  <si>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</si>
  <si>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</si>
  <si>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</si>
  <si>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</si>
  <si>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</si>
  <si>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</si>
  <si>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</si>
  <si>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</si>
  <si>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</si>
  <si>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</si>
  <si>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</si>
  <si>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</si>
  <si>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</si>
  <si>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</si>
  <si>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</si>
  <si>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</si>
  <si>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</si>
  <si>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</si>
  <si>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</si>
  <si>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</si>
  <si>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</si>
  <si>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</si>
  <si>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</si>
  <si>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</si>
  <si>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</si>
  <si>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</si>
  <si>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</si>
  <si>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</si>
  <si>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</si>
  <si>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</si>
  <si>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</si>
  <si>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</si>
  <si>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</si>
  <si>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</si>
  <si>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</si>
  <si>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</si>
  <si>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</si>
  <si>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</si>
  <si>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</si>
  <si>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</si>
  <si>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</si>
  <si>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</si>
  <si>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</si>
  <si>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</si>
  <si>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</si>
  <si>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</si>
  <si>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</si>
  <si>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</si>
  <si>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</si>
  <si>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</si>
  <si>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</si>
  <si>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</si>
  <si>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</si>
  <si>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</si>
  <si>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</si>
  <si>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</si>
  <si>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</si>
  <si>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</si>
  <si>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</si>
  <si>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</si>
  <si>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</si>
  <si>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</si>
  <si>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</si>
  <si>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</si>
  <si>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</si>
  <si>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</si>
  <si>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</si>
  <si>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</si>
  <si>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</si>
  <si>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</si>
  <si>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</si>
  <si>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</si>
  <si>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</si>
  <si>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</si>
  <si>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</si>
  <si>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</si>
  <si>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</si>
  <si>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</si>
  <si>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</si>
  <si>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</si>
  <si>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</si>
  <si>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</si>
  <si>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</si>
  <si>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</si>
  <si>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</si>
  <si>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</si>
  <si>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</si>
  <si>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</si>
  <si>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</si>
  <si>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</si>
  <si>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</si>
  <si>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</si>
  <si>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</si>
  <si>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</si>
  <si>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</si>
  <si>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</si>
  <si>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</si>
  <si>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</si>
  <si>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</si>
  <si>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</si>
  <si>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</si>
  <si>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</si>
  <si>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</si>
  <si>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</si>
  <si>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</si>
  <si>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</si>
  <si>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</si>
  <si>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</si>
  <si>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</si>
  <si>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</si>
  <si>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</si>
  <si>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</si>
  <si>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</si>
  <si>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</si>
  <si>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</si>
  <si>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</si>
  <si>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</si>
  <si>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</si>
  <si>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</si>
  <si>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</si>
  <si>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</si>
  <si>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</si>
  <si>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</si>
  <si>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</si>
  <si>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</si>
  <si>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</si>
  <si>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</si>
  <si>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</si>
  <si>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</si>
  <si>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</si>
  <si>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</si>
  <si>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</si>
  <si>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</si>
  <si>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</si>
  <si>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</si>
  <si>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</si>
  <si>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</si>
  <si>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</si>
  <si>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</si>
  <si>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</si>
  <si>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</si>
  <si>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</si>
  <si>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</si>
  <si>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</si>
  <si>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</si>
  <si>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</si>
  <si>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</si>
  <si>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</si>
  <si>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</si>
  <si>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</si>
  <si>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</si>
  <si>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</si>
  <si>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</si>
  <si>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</si>
  <si>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</si>
  <si>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</si>
  <si>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</si>
  <si>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</si>
  <si>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</si>
  <si>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</si>
  <si>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</si>
  <si>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</si>
  <si>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</si>
  <si>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</si>
  <si>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</si>
  <si>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</si>
  <si>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</si>
  <si>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</si>
  <si>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</si>
  <si>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</si>
  <si>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</si>
  <si>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</si>
  <si>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</si>
  <si>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</si>
  <si>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</si>
  <si>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</si>
  <si>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</si>
  <si>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</si>
  <si>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</si>
  <si>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</si>
  <si>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</si>
  <si>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</si>
  <si>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</si>
  <si>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</si>
  <si>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</si>
  <si>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</si>
  <si>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</si>
  <si>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</si>
  <si>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</si>
  <si>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</si>
  <si>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</si>
  <si>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</si>
  <si>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</si>
  <si>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</si>
  <si>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</si>
  <si>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</si>
  <si>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</si>
  <si>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</si>
  <si>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</si>
  <si>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</si>
  <si>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</si>
  <si>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</si>
  <si>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</si>
  <si>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</si>
  <si>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</si>
  <si>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</si>
  <si>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</si>
  <si>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</si>
  <si>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</si>
  <si>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</si>
  <si>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</si>
  <si>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</si>
  <si>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</si>
  <si>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</si>
  <si>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</si>
  <si>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</si>
  <si>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</si>
  <si>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</si>
  <si>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</si>
  <si>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</si>
  <si>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</si>
  <si>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</si>
  <si>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</si>
  <si>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</si>
  <si>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</si>
  <si>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</si>
  <si>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</si>
  <si>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</si>
  <si>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</si>
  <si>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</si>
  <si>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</si>
  <si>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</si>
  <si>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</si>
  <si>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</si>
  <si>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</si>
  <si>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</si>
  <si>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</si>
  <si>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</si>
  <si>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</si>
  <si>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</si>
  <si>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</si>
  <si>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</si>
  <si>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</si>
  <si>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</si>
  <si>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</si>
  <si>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</si>
  <si>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</si>
  <si>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</si>
  <si>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</si>
  <si>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</si>
  <si>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</si>
  <si>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</si>
  <si>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</si>
  <si>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</si>
  <si>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</si>
  <si>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</si>
  <si>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</si>
  <si>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</si>
  <si>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</si>
  <si>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</si>
  <si>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</si>
  <si>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</si>
  <si>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</si>
  <si>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</si>
  <si>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</si>
  <si>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</si>
  <si>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</si>
  <si>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</si>
  <si>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</si>
  <si>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</si>
  <si>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</si>
  <si>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</si>
  <si>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</si>
  <si>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</si>
  <si>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</si>
  <si>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</si>
  <si>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</si>
  <si>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</si>
  <si>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</si>
  <si>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</si>
  <si>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</si>
  <si>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</si>
  <si>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</si>
  <si>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</si>
  <si>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</si>
  <si>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</si>
  <si>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</si>
  <si>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</si>
  <si>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</si>
  <si>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</si>
  <si>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</si>
  <si>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</si>
  <si>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</si>
  <si>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</si>
  <si>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</si>
  <si>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</si>
  <si>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</si>
  <si>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</si>
  <si>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</si>
  <si>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</si>
  <si>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</si>
  <si>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</si>
  <si>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</si>
  <si>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</si>
  <si>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</si>
  <si>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</si>
  <si>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</si>
  <si>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</si>
  <si>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</si>
  <si>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</si>
  <si>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</si>
  <si>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</si>
  <si>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</si>
  <si>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</si>
  <si>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</si>
  <si>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</si>
  <si>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</si>
  <si>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</si>
  <si>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</si>
  <si>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</si>
  <si>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</si>
  <si>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</si>
  <si>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</si>
  <si>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</si>
  <si>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</si>
  <si>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</si>
  <si>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</si>
  <si>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</si>
  <si>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</si>
  <si>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</si>
  <si>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</si>
  <si>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</si>
  <si>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</si>
  <si>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</si>
  <si>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</si>
  <si>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</si>
  <si>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</si>
  <si>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</si>
  <si>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</si>
  <si>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</si>
  <si>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</si>
  <si>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</si>
  <si>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</si>
  <si>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</si>
  <si>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</si>
  <si>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</si>
  <si>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</si>
  <si>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</si>
  <si>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</si>
  <si>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</si>
  <si>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</si>
  <si>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</si>
  <si>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</si>
  <si>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</si>
  <si>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</si>
  <si>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</si>
  <si>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</si>
  <si>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</si>
  <si>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</si>
  <si>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</si>
  <si>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</si>
  <si>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</si>
  <si>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</si>
  <si>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</si>
  <si>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</si>
  <si>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</si>
  <si>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</si>
  <si>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</si>
  <si>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</si>
  <si>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</si>
  <si>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</si>
  <si>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</si>
  <si>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</si>
  <si>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</si>
  <si>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</si>
  <si>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</si>
  <si>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</si>
  <si>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</si>
  <si>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</si>
  <si>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</si>
  <si>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</si>
  <si>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</si>
  <si>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</si>
  <si>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</si>
  <si>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</si>
  <si>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</si>
  <si>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</si>
  <si>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</si>
  <si>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</si>
  <si>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</si>
  <si>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</si>
  <si>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</si>
  <si>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</si>
  <si>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</si>
  <si>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</si>
  <si>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</si>
  <si>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</si>
  <si>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</si>
  <si>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</si>
  <si>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</si>
  <si>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</si>
  <si>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</si>
  <si>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</si>
  <si>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</si>
  <si>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</si>
  <si>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</si>
  <si>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</si>
  <si>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</si>
  <si>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</si>
  <si>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</si>
  <si>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</si>
  <si>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</si>
  <si>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</si>
  <si>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</si>
  <si>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</si>
  <si>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</si>
  <si>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</si>
  <si>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</si>
  <si>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</si>
  <si>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</si>
  <si>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</si>
  <si>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</si>
  <si>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</si>
  <si>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</si>
  <si>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</si>
  <si>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</si>
  <si>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</si>
  <si>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</si>
  <si>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</si>
  <si>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</si>
  <si>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</si>
  <si>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</si>
  <si>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</si>
  <si>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</si>
  <si>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</si>
  <si>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</si>
  <si>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</si>
  <si>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</si>
  <si>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</si>
  <si>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</si>
  <si>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</si>
  <si>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</si>
  <si>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</si>
  <si>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</si>
  <si>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</si>
  <si>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</si>
  <si>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</si>
  <si>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</si>
  <si>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</si>
  <si>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</si>
  <si>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</si>
  <si>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</si>
  <si>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</si>
  <si>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</si>
  <si>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</si>
  <si>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</si>
  <si>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</si>
  <si>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</si>
  <si>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</si>
  <si>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</si>
  <si>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</si>
  <si>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</si>
  <si>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</si>
  <si>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</si>
  <si>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</si>
  <si>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</si>
  <si>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</si>
  <si>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</si>
  <si>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</si>
  <si>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</si>
  <si>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</si>
  <si>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</si>
  <si>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</si>
  <si>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</si>
  <si>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</si>
  <si>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</si>
  <si>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</si>
  <si>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</si>
  <si>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</si>
  <si>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</si>
  <si>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</si>
  <si>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</si>
  <si>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</si>
  <si>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</si>
  <si>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</si>
  <si>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</si>
  <si>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</si>
  <si>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</si>
  <si>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</si>
  <si>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</si>
  <si>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</si>
  <si>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</si>
  <si>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</si>
  <si>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</si>
  <si>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</si>
  <si>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</si>
  <si>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</si>
  <si>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</si>
  <si>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</si>
  <si>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</si>
  <si>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</si>
  <si>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</si>
  <si>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</si>
  <si>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</si>
  <si>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</si>
  <si>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</si>
  <si>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</si>
  <si>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</si>
  <si>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</si>
  <si>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</si>
  <si>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</si>
  <si>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</si>
  <si>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</si>
  <si>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</si>
  <si>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</si>
  <si>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</si>
  <si>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</si>
  <si>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</si>
  <si>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</si>
  <si>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</si>
  <si>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</si>
  <si>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</si>
  <si>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</si>
  <si>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</si>
  <si>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</si>
  <si>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</si>
  <si>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</si>
  <si>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</si>
  <si>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</si>
  <si>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</si>
  <si>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</si>
  <si>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</si>
  <si>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</si>
  <si>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</si>
  <si>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</si>
  <si>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</si>
  <si>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</si>
  <si>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</si>
  <si>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</si>
  <si>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</si>
  <si>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</si>
  <si>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</si>
  <si>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</si>
  <si>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</si>
  <si>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</si>
  <si>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</si>
  <si>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</si>
  <si>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</si>
  <si>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</si>
  <si>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</si>
  <si>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</si>
  <si>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</si>
  <si>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</si>
  <si>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</si>
  <si>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</si>
  <si>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</si>
  <si>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</si>
  <si>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</si>
  <si>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</si>
  <si>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</si>
  <si>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</si>
  <si>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</si>
  <si>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</si>
  <si>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</si>
  <si>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</si>
  <si>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</si>
  <si>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</si>
  <si>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</si>
  <si>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</si>
  <si>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</si>
  <si>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</si>
  <si>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</si>
  <si>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</si>
  <si>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</si>
  <si>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</si>
  <si>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</si>
  <si>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</si>
  <si>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</si>
  <si>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</si>
  <si>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</si>
  <si>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</si>
  <si>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</si>
  <si>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</si>
  <si>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</si>
  <si>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</si>
  <si>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</si>
  <si>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</si>
  <si>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</si>
  <si>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</si>
  <si>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</si>
  <si>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</si>
  <si>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</si>
  <si>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</si>
  <si>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</si>
  <si>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</si>
  <si>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</si>
  <si>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</si>
  <si>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</si>
  <si>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</si>
  <si>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</si>
  <si>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</si>
  <si>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</si>
  <si>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</si>
  <si>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</si>
  <si>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</si>
  <si>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</si>
  <si>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</si>
  <si>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</si>
  <si>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</si>
  <si>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</si>
  <si>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</si>
  <si>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</si>
  <si>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</si>
  <si>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</si>
  <si>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</si>
  <si>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</si>
  <si>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</si>
  <si>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</si>
  <si>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</si>
  <si>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</si>
  <si>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</si>
  <si>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</si>
  <si>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</si>
  <si>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</si>
  <si>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</si>
  <si>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</si>
  <si>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</si>
  <si>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</si>
  <si>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</si>
  <si>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</si>
  <si>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</si>
  <si>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</si>
  <si>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</si>
  <si>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</si>
  <si>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</si>
  <si>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</si>
  <si>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</si>
  <si>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</si>
  <si>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</si>
  <si>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</si>
  <si>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</si>
  <si>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</si>
  <si>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</si>
  <si>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</si>
  <si>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</si>
  <si>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</si>
  <si>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</si>
  <si>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</si>
  <si>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</si>
  <si>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</si>
  <si>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</si>
  <si>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</si>
  <si>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</si>
  <si>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</si>
  <si>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</si>
  <si>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</si>
  <si>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</si>
  <si>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</si>
  <si>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</si>
  <si>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</si>
  <si>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</si>
  <si>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</si>
  <si>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</si>
  <si>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</si>
  <si>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</si>
  <si>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</si>
  <si>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</si>
  <si>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</si>
  <si>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</si>
  <si>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</si>
  <si>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</si>
  <si>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</si>
  <si>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</si>
  <si>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</si>
  <si>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</si>
  <si>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</si>
  <si>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</si>
  <si>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</si>
  <si>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</si>
  <si>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</si>
  <si>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</si>
  <si>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</si>
  <si>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</si>
  <si>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</si>
  <si>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</si>
  <si>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</si>
  <si>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</si>
  <si>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</si>
  <si>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</si>
  <si>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</si>
  <si>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</si>
  <si>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</si>
  <si>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</si>
  <si>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</si>
  <si>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</si>
  <si>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</si>
  <si>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</si>
  <si>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</si>
  <si>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</si>
  <si>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</si>
  <si>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</si>
  <si>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</si>
  <si>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</si>
  <si>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</si>
  <si>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</si>
  <si>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</si>
  <si>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</si>
  <si>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</si>
  <si>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</si>
  <si>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</si>
  <si>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</si>
  <si>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</si>
  <si>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</si>
  <si>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</si>
  <si>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</si>
  <si>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</si>
  <si>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</si>
  <si>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</si>
  <si>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</si>
  <si>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</si>
  <si>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</si>
  <si>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</si>
  <si>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</si>
  <si>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</si>
  <si>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</si>
  <si>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</si>
  <si>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</si>
  <si>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</si>
  <si>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</si>
  <si>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</si>
  <si>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</si>
  <si>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</si>
  <si>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</si>
  <si>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</si>
  <si>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</si>
  <si>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</si>
  <si>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</si>
  <si>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</si>
  <si>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</si>
  <si>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</si>
  <si>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</si>
  <si>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</si>
  <si>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</si>
  <si>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</si>
  <si>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</si>
  <si>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</si>
  <si>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</si>
  <si>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</si>
  <si>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</si>
  <si>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</si>
  <si>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</si>
  <si>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</si>
  <si>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</si>
  <si>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</si>
  <si>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</si>
  <si>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</si>
  <si>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</si>
  <si>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</si>
  <si>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</si>
  <si>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</si>
  <si>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</si>
  <si>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</si>
  <si>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</si>
  <si>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</si>
  <si>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</si>
  <si>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</si>
  <si>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</si>
  <si>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</si>
  <si>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</si>
  <si>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</si>
  <si>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</si>
  <si>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</si>
  <si>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</si>
  <si>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</si>
  <si>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</si>
  <si>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</si>
  <si>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</si>
  <si>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</si>
  <si>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</si>
  <si>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</si>
  <si>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</si>
  <si>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</si>
  <si>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</si>
  <si>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</si>
  <si>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</si>
  <si>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</si>
  <si>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</si>
  <si>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</si>
  <si>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</si>
  <si>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</si>
  <si>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</si>
  <si>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</si>
  <si>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</si>
  <si>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</si>
  <si>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</si>
  <si>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</si>
  <si>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</si>
  <si>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</si>
  <si>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</si>
  <si>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</si>
  <si>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</si>
  <si>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</si>
  <si>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</si>
  <si>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</si>
  <si>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</si>
  <si>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</si>
  <si>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</si>
  <si>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</si>
  <si>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</si>
  <si>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</si>
  <si>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</si>
  <si>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</si>
  <si>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</si>
  <si>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</si>
  <si>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</si>
  <si>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</si>
  <si>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</si>
  <si>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</si>
  <si>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</si>
  <si>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</si>
  <si>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</si>
  <si>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</si>
  <si>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</si>
  <si>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</si>
  <si>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</si>
  <si>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</si>
  <si>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</si>
  <si>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</si>
  <si>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</si>
  <si>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</si>
  <si>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</si>
  <si>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</si>
  <si>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</si>
  <si>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</si>
  <si>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</si>
  <si>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</si>
  <si>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</si>
  <si>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</si>
  <si>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</si>
  <si>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</si>
  <si>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</si>
  <si>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</si>
  <si>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</si>
  <si>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</si>
  <si>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</si>
  <si>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</si>
  <si>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</si>
  <si>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</si>
  <si>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</si>
  <si>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</si>
  <si>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</si>
  <si>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</si>
  <si>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</si>
  <si>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</si>
  <si>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</si>
  <si>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</si>
  <si>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</si>
  <si>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</si>
  <si>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</si>
  <si>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</si>
  <si>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</si>
  <si>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</si>
  <si>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</si>
  <si>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</si>
  <si>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</si>
  <si>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</si>
  <si>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</si>
  <si>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</si>
  <si>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</si>
  <si>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</si>
  <si>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</si>
  <si>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</si>
  <si>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</si>
  <si>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</si>
  <si>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</si>
  <si>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</si>
  <si>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</si>
  <si>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</si>
  <si>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</si>
  <si>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</si>
  <si>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</si>
  <si>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</si>
  <si>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</si>
  <si>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</si>
  <si>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</si>
  <si>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</si>
  <si>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</si>
  <si>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</si>
  <si>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</si>
  <si>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</si>
  <si>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</si>
  <si>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</si>
  <si>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</si>
  <si>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</si>
  <si>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</si>
  <si>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</si>
  <si>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</si>
  <si>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</si>
  <si>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</si>
  <si>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</si>
  <si>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</si>
  <si>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</si>
  <si>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</si>
  <si>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</si>
  <si>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</si>
  <si>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</si>
  <si>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</si>
  <si>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</si>
  <si>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</si>
  <si>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</si>
  <si>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</si>
  <si>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</si>
  <si>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</si>
  <si>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</si>
  <si>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</si>
  <si>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</si>
  <si>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</si>
  <si>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</si>
  <si>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</si>
  <si>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</si>
  <si>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</si>
  <si>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</si>
  <si>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</si>
  <si>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</si>
  <si>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</si>
  <si>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</si>
  <si>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</si>
  <si>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</si>
  <si>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</si>
  <si>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</si>
  <si>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</si>
  <si>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</si>
  <si>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</si>
  <si>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</si>
  <si>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</si>
  <si>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</si>
  <si>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</si>
  <si>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</si>
  <si>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</si>
  <si>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</si>
  <si>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</si>
  <si>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</si>
  <si>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</si>
  <si>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</si>
  <si>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</si>
  <si>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</si>
  <si>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</si>
  <si>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</si>
  <si>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</si>
  <si>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</si>
  <si>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</si>
  <si>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</si>
  <si>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</si>
  <si>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</si>
  <si>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</si>
  <si>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</si>
  <si>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</si>
  <si>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</si>
  <si>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</si>
  <si>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</si>
  <si>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</si>
  <si>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</si>
  <si>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</si>
  <si>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</si>
  <si>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</si>
  <si>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</si>
  <si>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</si>
  <si>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</si>
  <si>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</si>
  <si>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</si>
  <si>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</si>
  <si>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</si>
  <si>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</si>
  <si>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</si>
  <si>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</si>
  <si>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</si>
  <si>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</si>
  <si>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</si>
  <si>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</si>
  <si>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</si>
  <si>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</si>
  <si>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</si>
  <si>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Years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</si>
  <si>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</si>
  <si>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</si>
  <si>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</si>
  <si>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%</t>
  </si>
  <si>
    <t xml:space="preserve">You can appreciate that plays represent a signicant amount of all the overall investment. 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</si>
  <si>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</si>
  <si>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</si>
  <si>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</si>
  <si>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</si>
  <si>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</si>
  <si>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</si>
  <si>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</si>
  <si>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</si>
  <si>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</si>
  <si>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</si>
  <si>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</si>
  <si>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</si>
  <si>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</si>
  <si>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</si>
  <si>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</si>
  <si>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</si>
  <si>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</si>
  <si>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</si>
  <si>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</si>
  <si>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</si>
  <si>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There is not an explicit tendency within months, you just have to take into account that the low figure in January it could be explained mainly in order of holidays</t>
  </si>
  <si>
    <t>In games and food you have a greater number of failures than successes</t>
  </si>
  <si>
    <t>There could be more information pery investor, i.e. there could be an investor which made an outlier investment.</t>
  </si>
  <si>
    <t>An important approach could be taking into account the amounts invested per category, a pie chart for those figures should be useful.</t>
  </si>
  <si>
    <t>Another helpful graph could be a particular one per category taking into account different years, a stalked one. So you will be able to see if there was a year with big fundings and some years with none</t>
  </si>
  <si>
    <t>Apie chart for the % representing failures and successfuls could be helpful.</t>
  </si>
  <si>
    <t>There could be some cycles that are not taken into account and could be standardized (i.e. crises, holidays, among others).</t>
  </si>
  <si>
    <t>It could be helpful tio have more information regarding thehours invested in publicity per project, maybe there wasn't enough marketing, and it could be a wakness of some specific categories.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</si>
</sst>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%_);\(0%\);0%_);@_)"/>
    <numFmt numFmtId="165" formatCode="[$-409]d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[StarterBook_GCM.xlsx]Sheet2!PivotTable1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2-4667-B6CB-2FB1F9E78ED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2-4667-B6CB-2FB1F9E78ED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2-4667-B6CB-2FB1F9E78ED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2-4667-B6CB-2FB1F9E78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01279"/>
        <c:axId val="14002111"/>
      </c:barChart>
      <c:catAx>
        <c:axId val="1400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2111"/>
        <c:crosses val="autoZero"/>
        <c:auto val="1"/>
        <c:lblAlgn val="ctr"/>
        <c:lblOffset val="100"/>
        <c:noMultiLvlLbl val="0"/>
      </c:catAx>
      <c:valAx>
        <c:axId val="1400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[StarterBook_GCM.xlsx]Sheet3!PivotTable2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B-4993-BF58-1A0A40E7DA2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B-4993-BF58-1A0A40E7DA2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DB-4993-BF58-1A0A40E7DA2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DB-4993-BF58-1A0A40E7D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105615"/>
        <c:axId val="295103119"/>
      </c:barChart>
      <c:catAx>
        <c:axId val="29510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5103119"/>
        <c:crosses val="autoZero"/>
        <c:auto val="1"/>
        <c:lblAlgn val="ctr"/>
        <c:lblOffset val="100"/>
        <c:noMultiLvlLbl val="0"/>
      </c:catAx>
      <c:valAx>
        <c:axId val="29510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510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[StarterBook_GCM.xlsx]Sheet4!PivotTable1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1-4E24-A996-07B68B34F6D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1-4E24-A996-07B68B34F6D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1-4E24-A996-07B68B34F6D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D1-4E24-A996-07B68B34F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027743"/>
        <c:axId val="1756028159"/>
      </c:lineChart>
      <c:catAx>
        <c:axId val="175602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6028159"/>
        <c:crosses val="autoZero"/>
        <c:auto val="1"/>
        <c:lblAlgn val="ctr"/>
        <c:lblOffset val="100"/>
        <c:noMultiLvlLbl val="0"/>
      </c:catAx>
      <c:valAx>
        <c:axId val="175602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602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</a:t>
            </a:r>
            <a:r>
              <a:rPr lang="es-MX" baseline="0"/>
              <a:t> Goal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0%_);\(0%\);0%_);@_)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6-440B-BF2A-5592276E6F06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0%_);\(0%\);0%_);@_)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76-440B-BF2A-5592276E6F06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0%_);\(0%\);0%_);@_)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76-440B-BF2A-5592276E6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475839"/>
        <c:axId val="1346114175"/>
      </c:lineChart>
      <c:catAx>
        <c:axId val="4604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6114175"/>
        <c:crosses val="autoZero"/>
        <c:auto val="1"/>
        <c:lblAlgn val="ctr"/>
        <c:lblOffset val="100"/>
        <c:noMultiLvlLbl val="0"/>
      </c:catAx>
      <c:valAx>
        <c:axId val="134611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_);\(0%\);0%_);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047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2</xdr:row>
      <xdr:rowOff>0</xdr:rowOff>
    </xdr:from>
    <xdr:to>
      <xdr:col>13</xdr:col>
      <xdr:colOff>557212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180975</xdr:rowOff>
    </xdr:from>
    <xdr:to>
      <xdr:col>14</xdr:col>
      <xdr:colOff>309562</xdr:colOff>
      <xdr:row>17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0</xdr:row>
      <xdr:rowOff>161925</xdr:rowOff>
    </xdr:from>
    <xdr:to>
      <xdr:col>14</xdr:col>
      <xdr:colOff>300037</xdr:colOff>
      <xdr:row>15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14</xdr:row>
      <xdr:rowOff>161925</xdr:rowOff>
    </xdr:from>
    <xdr:to>
      <xdr:col>8</xdr:col>
      <xdr:colOff>1600200</xdr:colOff>
      <xdr:row>29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rillo Monroy Geraldine" refreshedDate="43413.883965277775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2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rrillo Monroy Geraldine" refreshedDate="43414.34346932870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2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Date Ended Conversion" numFmtId="165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5.0000000000000044E-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.8999999999999924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22991545454545448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.7774443610902706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6.4875000000000016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2222222222222134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4.3428571428560936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4.9999999999998934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20500000000000007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59971428571428564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.3333333333334156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6.6000000000000059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.4166666666667336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6.6666666666665986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6.3211000000000128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45294117647058818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2.0000000000000018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.1351351351351306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1714285714285714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1850000000000000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8.8076857142857179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33333333333333326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11725000000000008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3.5000000000000586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2333333333333333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299749999999999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2.460456942003475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2.0952380952381056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3046153846153845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10040000000000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3098000000000000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3500000000000068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19999999999999996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4.1666666666666741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.6110000000000122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7.9499999999999904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2801818181818180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1620999999999999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.6333333333333382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000000000000009E-2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2895348837209301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7.262499999999994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8999999999999906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.9099999999999904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2570000000000636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3.296222222222211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54733333333333323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135184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7333333333333333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7.5285714285714178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18599999999999994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1625000000000000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2716666666666667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1094230000000000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23944444444444435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8.4090909090908994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1293199999999998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1542857142857143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5333333333333334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7.2500000000000009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2499999999993072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.499999999999991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2549999999999998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6.466666666666665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4.6000000000000041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2.857142857142847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1506666666666667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4.0000000000000036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19999999999999996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5.2000000000000046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10600000000000009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4.0000000000000036E-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14666666666666672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6.0193333333333321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2775000000000000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5.1538461538461533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19999999999999996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7.4090909090908985E-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4.9999999999998934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2.4666666666666615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1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54571428571428582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4.0000000000000036E-2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40999999999999992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3.3333333333333437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0.40444444444444438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4.9377777777779297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1303159999999998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4.5569230769230806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7.6341333333333372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13461538461538458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2.5919999999999943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13757142857142868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3.71999999999999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3409999999999999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3329411764705812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12919999999999998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5.5833333333333401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2557142857142857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8455999999999999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7.3333333333334139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1694724999999999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6.7332500000000017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.7264857142857126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31937893333333323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.4000000000000057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7.400000000000006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1808107999999999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18199999999999994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11099999999999999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455000000000000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3162883248730965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4723376999999999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4.6799999999999953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774336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8.3949999999999969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1038153846153846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50348148148148142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561439999999999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2058763636363636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188888888888883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142724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.6261499999999955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.1533333333333244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3.210619999999986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4.8200000000000021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20019999999999993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5069333333333379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3846153846153841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33109119999999992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1872620000000000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6.399999999999961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7226399999999975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1873499999999999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.5999999999999375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3033333333333332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0.1131818181818182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5.5666666666666753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1894444444444445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.1290000000000049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4.1016500000000011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1187499999999999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4.7352941176470598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2480000000000047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1377333333333332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8.0333333333333368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1268000000000000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6.5800000000000081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2.6628571428571446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7.9120000000000079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23074074074074069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6000000000000014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3.6143999999999954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.4999999999999938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8285714285714239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6.6049999999999942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00000000000022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.7647058823529358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16839119999999985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168333333333349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101336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8.0833333333333313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2502285714285714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.7142857142857171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3.663999999999889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2.0286333333333406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2.0835820895522383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2327586206896552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70288800000000018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.0000000000000027E-2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6.6357015985790468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1475999999999999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273411764705882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1655999999999999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8.6181942661531785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3.9428571428571368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1625714285714285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.692399999999994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3.0880000000000019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4.855371900826455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3749999999999929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1107699999999998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2415933781686496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3333333333333419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1016142857142856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3.9733333333333398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315789473684203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.3501000000000003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4.1120000000000045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2201999999999999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1416866666666667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25333333333333341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6.6666666666666652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19999999999999996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.9591836734693926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14399999999999991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11766666666666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16080000000000005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4150000000000000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4.7299999999999898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1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5.9819999999999984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6666666666667052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26160000000000005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6.0999999999999943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.027027027026957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1189361702127660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.04450000000001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6.6666666666666652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3.9002732240437155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251600000000000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6.8049999999999944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12302499999999994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3.8119999999999932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4165000000000000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5.259999999999998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3.0914285714285672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7.6595744680851174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7.7046428571428516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5500000000000069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4376666666666704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28299999999999992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499999999999954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2683999999999999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5.0859374999999929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2.854054054054056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2.1471428571428586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2021700000000001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.4761904761905207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6.3392857142856585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4.3750000000000178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2.0999999999999908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14666666666666672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2059999999999999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8.6728571428571488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.499999999999952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1565217391304347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7.7826725403817854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2324999999999999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2.0000000000000018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4.6666666666666634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2.499999999999991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18257575757575761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20500000000000007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6.4400000000000013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19162499999999993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5.8079999999999909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31876250000000006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7.0500000000000007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2682285714285714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39959999999999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1240000000000001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5.2799999999999514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4.6666666666665968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4144600000000000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46887499999999993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4.4620603710883389E-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5.6666666666667087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0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439473684210526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2210975609756098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3202400000000000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.3800000000000106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.4715714285714423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3.5000000000000586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4000000000000012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5.566000000000004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3219000000000000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0000000000000009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20480000000000009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255294117647058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1440638297872340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2239999999999999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6.7333333333333245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58333333333333326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7.400000000000006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.259999999999995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1071428571428572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2.3200000000000109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7909909909909909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1108135252761968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4.2857142857144481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2.4999999999999467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.5600000000000094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2.58775877587758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1850000000000000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11699999999999999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3.750000000000008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907600000000009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177142857142857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2.0000000000000018E-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9200000000000106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.0000000000000036E-2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4813333333333333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.499999999999991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8062799999999998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42799999999999994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14166666666666661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.4117647058823639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4437459999999999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3.8666666666666627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.4440000000001145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2.7792727272727191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5.312500000000008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1178571428571428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3500000000000068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7.5333333333333252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9999999999997797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521333333333333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11521499999999985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3333333333333419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23260869565217401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.0000000000000044E-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4.4375000000000053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5.1250000000000018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3.774999999999995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.0000000000000044E-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.0000000000000036E-2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2729999999999999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7.0000000000000062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1512214285714286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3711066666666664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8.7499999999999911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1916666666666666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79499999999999993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3438124999999998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4.3200000000001015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4545454545454639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.3333333333333437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7.0000000000000062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4.0000000000000036E-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7.8333333333333366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6.0706666666665576E-3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6666666666666607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310181818181818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.303999999999979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21799999999999997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4539999999999999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1661660000000000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204166000000000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3200000000000101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4.3199999999999905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1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2200090909090908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19900000000000007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4.9714285714285822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1822050359712230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.4482758620689724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4400583333333332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.6750000000000069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4.0000000000000036E-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14900000000000002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1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18637749999999986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.9283142857143014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8.2857142857051258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3.0929209438741445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1727000000000000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11759999999999993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.400000000000006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8.4970370370370363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2.861445783132521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3000180000000001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7.6521739130434696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1236044444444444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.0999999999999908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4533333333333333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28200000000000003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0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0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4.936363636363627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5.4400000000000004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.7333333333333245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4.1257142857142881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0549999999999993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.7777777777777724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35000000000000009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.0740740740740788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3.9571428571428591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35000000000000009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1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3167795334838139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25604166666666672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2.4378333333333391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2.4539877300613577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.9461538461538428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8.6153846153846914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1499999999999999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4.1676646706586773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5529999999999999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6.0000000000000053E-2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1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9999999999998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2.2307692307692362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3180000000000000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45700000000000007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2.6000000000000023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3.7666666666666737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1140954545454546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121060606060606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3.8000000000000034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16999999999999993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2214285714285715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4.4399999999999995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8000000000000016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98850746268656708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4.2399999999999993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1366666666666667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2499999999999956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1899999999999999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.7368421052631504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8000000000000016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16666666666666674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8.6489361702127621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8000000000000016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6.0000000000000053E-2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3.499999999999992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2140666666666666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.4210000000000083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6.1243333333333316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1077157238734420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1071428571428572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2361333333333333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000000000000009E-2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6499999999999959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.333333333333325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.4999999999999485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25066666666666659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8.5714285714285632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45700000000000007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10000000000000009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2.2333333333333316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21999999999999997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9600000000000062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4117647058823530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.5250000000000057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4.6499999999999986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35000000000000009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2.750000000000008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3026085714285715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11991304347826093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2.200000000000002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8723404255319043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4.049999999999998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26500000000000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3613999999999999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33600000000000008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2267999999999998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2529999999999998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1575757575757574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.099999999999997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1864285714285713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.666666666666595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0.2648920000000001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1426000000000000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1069999999999999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5.3480531520395447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3.6666666666666625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7.0867266752393299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.0100000000000033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713249999999999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1615384615384616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.0999999999999952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4.3625000000000025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2408571428571428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10406124999999999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36624999999999996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4539999999999999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.10714285714284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1020000000000000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1364000000000000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.3500000000000076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2213333333333333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1188571428571427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7.2999999999999954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13850000000000007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.6818181818181914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2614444444444443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6742857142857143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3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.1599999999999904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2.574999999999994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2445999999999957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8.5175000000000001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4766666666666665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3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7.8773124999999888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1508000000000000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.3684210526315752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8.4248587570621369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25133333333333341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.8406249999999975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38704000000000005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113099999999999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633076923076923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4454545454545498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7.8914666666666688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3.5812500000000025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2364125714285714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350000000000081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1179285714285713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6.4759999999999929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8.6588235294117633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97999999999999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.3638888888888996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3.4722222222222321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6.8133333333333379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3896574712643676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24843243243243252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1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7400576923076922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1044428571428572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1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6.7894736842104564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3482571428571428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3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3242499999999999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79899999999999993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2.6285714285714246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3598609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17866666666666675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6666666666667052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3.2999999999994145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2210714285714285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6.9333333333334579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041250000000002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4511000000000000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2499999999999956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1833333333333333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1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1000000000000000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4999999999999902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2.6999999999999913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.2000000000000037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45857142857142863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.0666666666666638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3333333333333332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1299999999999998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2119999999999999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7246376811594244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666666666666602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1799999999999999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5533333333333332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187500000000008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16999999999999993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.249999999999980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3.6666666666666625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55909999999999993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6250000000000098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4.9999999999998934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2529999999999998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3.5555555555555562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.8000000000000034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.0000000000000044E-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4000000000000012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2470000000000001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.4999999999999973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1020000000000000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4.719999999999990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252608695652173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5.8763157894736739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7.5000000000000622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.6666666666665986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1990909090909089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4286666666666667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3.3493333333334263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4.9338000000000104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1279999999999998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2.5063291139240551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.6375000000000037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.0000000000000071E-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22408799999999984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19457142857142862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.6375000000000037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3974999999999999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.6000000000000023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6.734999999999935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1294117647058823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28095238095238084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3741600000000000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1839999999999999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1750000000000000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4221230769230875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.1250000000000053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.857142857142847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10833333333333339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8.7499999999999911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4.1666666666666519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1845454545454545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1401428571428571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4810000000000000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.9555555555555575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29947999999999997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234875621890547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.8999999999999915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8.0000000000000071E-2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10529411764705876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19999999999999996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2.8290909090909144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15999999999999992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1470000000000000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6.6000000000000059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54400000000000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9083333333333341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1585714285714285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6.666666666665932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5.0499999999999989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000000000000009E-2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6.625000000000103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6000000000000458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6668333333333333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5333333333333421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.0000000000000027E-2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0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.0000000000000036E-2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899999999999913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.8888888888888795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7500000000000071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2524999999999999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24006100000000008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4000000000000012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7.3666666666666769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.3333333333334103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5222222222222248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7.6923076923085532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16966666666666663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8750000000000044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2.123666666666657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5405897142857143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2499999999999956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8.7480087480087398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7268449999999999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8.955223880596996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.8048048048048075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1632786885245902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.0833333333333259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1116666666666665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6.6000000000000059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44584416666666682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.5500000000000105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4.0000000000000036E-2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1450000000000000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7195767195767209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23946784922394682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2.4566929133858162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44500000000000006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3333333333333332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.3644000000000061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1554999999999999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1439999999999999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10333333333333328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953793333333333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3.3333333333333437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3.1372549019607954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3.1250000000000444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2060100000000000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6.9904761904761914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724333333333333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2361999999999999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8.400000000000007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16520133333333331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8724499999999999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1069999999999999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7092307692307693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2611835600000000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3844033333333334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4974666666666667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6.3375000000001069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6.0026000000000135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6750470000000001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1790285714285715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9292499999999999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268842105263157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1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2368010000000000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7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2510239999999999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2.243430769230769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25137000000000009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33483079999999976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20249000000000006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26166666666666671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2035000000000000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31668333333333343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3621680000000000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2353000000000000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8.2133333333333391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2110000000000000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.998979591836725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0.20190700000000006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3036250000000000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99999999999987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1359142857142856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6741666666666665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5345200000000001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434566666666666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7.919999999999993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14976999999999996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48049999999999993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91166760827906335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26868686868686864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5.223880000000003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1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10731468531468535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5260429999999998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.499999999999991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1550800000000001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31204999999999994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1457142857142856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1073333333333332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8.333333333333325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235333333333333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6.9999999999998952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3.5333333333333439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20467777777777774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2833333333333252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2.4666666666666615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20542857142857152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6666666666666607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3.3333333333334103E-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3236666666666667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1325000000000000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3600000000000001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461231837469461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2949999999999999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7.0454545454545547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7.7329999999999899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7.3125000000000107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6.525000000000003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3.5000000000000586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6.4999999999999947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4.8571428571428488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4.6999999999999931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.041666666666614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4775000000000000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7.5000000000000622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8.8037499999999991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0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15749999999999997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32200000000000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2.6363636363636367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3864000000000000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4659999999999999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19999999999999996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21581611111111099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6.0750000000000082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26928571428571435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2.9749999999999943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20000000000008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3864000000000000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7.1841999999999961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5309999999999999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.6749999999999892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1973333333333333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3289249999999999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46977777777777785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.5499999999999918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2.7272727272727337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6000000000000014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11424999999999996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14383333333333326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5636363636363637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5.6666666666666643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1904761904761862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4999999999999902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1428571428571344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8.1199999999999939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259999999999998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5.8000000000000052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8.4628333333333305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2595294117647057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53315384615384609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3740000000000001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20000000000008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4.4540540540540574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7.2142857142857064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3444929411764705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126875000000000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46500000000000008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155466666666666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1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2.6000000000000023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1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1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19599999999999995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5.8182610590542527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4108235294117648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1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85000000000000009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8533333333333332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8.5533333333331907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6.2211666666666776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6.666666666665932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.9999999999988987E-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7.400000000000006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4.0666666666666629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7.2505000000000042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8.2352941176470518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4608079999999998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2524999999999999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4907142857142856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.0000000000000053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5.0733333333333297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2499999999999956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33604400000000001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.3582945736434109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7.0033333333334724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2277777777777832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6.758571428571436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6.6577753796189354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3062200000000024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6.674500000000005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4.1111111111111098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2.6000000000000023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4.0426666666666611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.0000000000000036E-2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7.6999999999999957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8.660000000000001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5.9199999999999919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.4228571428571488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4431374999999999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6.3080000000000025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9500000000000073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2.2720000000000073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10658333333333325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1433333333333406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1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5.777499999999991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.8799999999999981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2594166666666666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8.6000000000000076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7.4999999999999956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.0000000000000071E-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5335333333333478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15450000000000008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33499999999999996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54699999999999993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8.4571428571429408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8200000000000000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.3043478260869499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1017999999999998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2.2499999999999964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7.882352941176451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3.8000000000000034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10708333333333342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1625000000000000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11099999999999999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1850000000000000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1366666666666667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.1640000000000112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3.6000000000147026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4.719999999999990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5.0224999999999964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2749999999999999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33443333333333336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12910999999999984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.9999999999988987E-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1372727272727272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1931742857142855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3.2499999999999973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5.0666666666665527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6.6999999999999948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3367142857142857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2139999999999999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3.2000000000000028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2869999999999999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053333333333248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2753666666666665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1277150000000000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.600000000000005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.4879200000000052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5644444444444445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6000000000000014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3.2499999999999751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129499999999999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2.1249999999999991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7.249749999999988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4.2833333333333279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4.0000000000000036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10666666666666669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5.0000000000000044E-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3.774999999999995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15999999999999992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1000000000000000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1301761111111110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.4999999999999467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3.400000000000003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3.5714285714285809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5640000000000000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.1999999999999851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95300000000000007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1171428571428572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1985454545454545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8499999999999961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2.8025477707006363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8.461538461538520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2.734693877551031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6.4999999999999947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5553333333333332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2279999999999999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7.3499999999999899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5.5033557046979764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18444444444444441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8.879999999999999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1125000000000000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.9999999999988987E-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4857142857142902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4.2179999999999884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.4215700000000107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10054545454545449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1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4132510432681748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33333333333328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.0000000000000018E-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14534000000000002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5.3866666666666729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43652307692307701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1200000000000001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1036948748510131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2774000000000000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1466525000000000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6.02150537634409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619999999999999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729106628242083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399999999999999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5.6666666666666643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2.8999999999999915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6.800000000000006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4.5962499999999906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3.4285714285714253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2314285714285715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10666666666666669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707000000000000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3.750000000000008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1229714285714285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6059999999999963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5390035000000001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7.1611253196930402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3138181818181817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2.2413333333333396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1635599999999999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1998010000000001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2010400000000001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3.5833333333333384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8.8333333333333375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18124000000000007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400500000000000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1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44542499999999996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4.4399999999999995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4.3033333333333257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1825000000000001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2290000000000000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47940000000000005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.3333333333333437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5.279999999999995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19999999999999996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1450000000000000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18999999999999995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4.6799999999999953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1783999999999998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197000000000000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2.499999999999991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1666666666666714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5.3333333333333233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2.499999999999991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7.600000000000006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1056749999999999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4.2857142857142927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1550000000000000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.6451250000000037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4000000000000012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1663479999999999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33000000000000007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3320000000000000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833333333333331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2795000000000000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1499999999999999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10000000000000009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2.4444444444444713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2.4000000000000021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8.200000000000007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.6999999999999247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7.7333333333333254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4156666666666666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3000000000000000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.030000000000002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4.8000000000000043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360000000000000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3.3333333333333437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7.7499999999999902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.7894736842105647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6.5199999999999925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10666666666666669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1471959999999998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.2592592592592551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87098999999999993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7.7777777777777724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1142857142857143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4.0000000000000036E-2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0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2900000000000000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3.2000000000000028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.4459777777777747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.0693749999999955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.200000000000097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6.0000000000000053E-2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5.0967741935483923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2.7600000000000069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8.0000000000000071E-2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8.8571428571428967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33333333333333326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3749999999999929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.8750000000000053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7.240000000000002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.6200000000000063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21799999999999997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7.1379999999998667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.000000000000008E-2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1363000000000000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6.0000000000000053E-2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.0000000000000053E-2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5624999999999112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5.3500000000000103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2.0000000000000018E-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2499999999999734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71428571428571419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2946666666666666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4000000000000012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.1666666666666563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2.0599999999999952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465395775862069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3.5199999999999676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2164999999999999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5.4999999999999938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3.2941176470588251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.4999999999999929E-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2.9999999999998916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3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4.960000000000008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7194285714285715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.7300000000000111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3.0289999999999928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8.5061428571428621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1666666666666714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7.7499999999999902E-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1666666666666714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1975599999999999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5800000000000000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2366666666666665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5696000000000001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13104000000000005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3.1764705882352917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.6117647058823579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5.8409090909090855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7.1428571428571175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21233333333333326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5.7142857142857828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1602222222222222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.799999999999919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3.0000000000000027E-2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6801999999999999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6.6857142857142948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46533333333333338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12535999999999992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.7868400000000069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4.9999999999998934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8.7138999999999855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.4999999999999956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1048192771084337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1000666666666667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.3416666666666703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32706500000000016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639999999999999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6.6666666666666652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6.0000000000000053E-2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8.606666666666673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8.0000000000000071E-2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1752499999999999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3116666666666667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4.0000000000000036E-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000000000000009E-2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4.0000000000000036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5.9545454545454568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1292857142857142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8181818181818077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000000000000009E-2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33481333333333341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5333333333333421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5.0999999999999934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2715000000000000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1115384615384615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6.7600000000000104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0228085714285728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16166666666666663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3.0124999999999957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1225000000000000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8.814285714285707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1499999999999999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.0000000000000027E-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1333333333333417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.5599999999999907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1484210526315790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17399999999999993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14162380952380937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.000000000000008E-2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8.8571428571428967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.000000000000008E-2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7.2093023255813904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2.187500000000008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1629333333333333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3.499999999999992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1932315789473684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25766666666666671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1974347826086957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2624999999999999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1666666666667602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.1333333333333426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3.514285714285803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4.9999999999994493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1602222222222222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.0999999999999908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1000000000001009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8.3999999999999631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.4249999999999892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.5161290322580694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2.0333333333333314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2.3500000000000076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4.1666666666666741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2.3428571428571354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7.8650000000000109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.8846153846153806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10000000000000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3120000000000000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18799999999999994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.9275000000000837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3.2066666666666688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6.0000000000000053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7.8754285714286443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.9191402251791203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5.6666666666667087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1530588235294116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.8375000000000039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.9374999999999929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4.3047619047619001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1122000000000000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5.8599999999999985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7.9166666666665719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4.9272727272727357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5519999999999978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1073333333333332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27822222222222215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82500000000000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2576923076923041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2805999999999999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6.2994999999999912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5.2142857142857046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6.1678260869565182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.2400000000000038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4.545454545454630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.0409836065573792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12166399999999999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3.0000000000000027E-2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399999999999999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2.0999999999999908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4999999999999902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6666666666666607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3000000000000000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7.400000000000006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3225806451612865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2.77777777777776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8.6000000000000076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3.400000000000003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3.0000000000000027E-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21599999999999997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2.646774193548395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4.7500000000000098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6000000000000014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1210242048409682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7666666666666719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.6489999999999014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33042000000000016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2119999999999999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1833333333333333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.8585714285714214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4406666666666667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7.2727272727268755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7300000000000093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1619999999999999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3616666666666665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3.392857142857153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158888888888888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4.516666666666657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.02500000000001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7533333333333334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.6799999999999971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7.6923076923085532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.8400000000000043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3.9999999999995595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1605000000000000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10000000000000009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8.6734259180376583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8.0000000000000071E-2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000000000000009E-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7.400000000000006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5151515151515138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6666666666666607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3749999999999929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2499999999999956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16799999999999993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6.2666666666666648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4.519999999999990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4.5714285714285818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38620511495737531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3.2000000000000917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1020000000000000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2.1800000000000042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4.3500000000000094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6666666666666607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71428571428571419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4444444444444482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3000000000000000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10000000000000009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2.9090909090909722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4.428571428571426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9999999999998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.5199999999999934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9333333333333425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4000000000000012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000000000000009E-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.9900000000000038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3777777777777889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13460000000000005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4193548387096744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5.9333333333333238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4.0000000000000036E-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1866666666666667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.6000000000000041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3.8999999999999924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.499999999999992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2.4999999999999467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6.5714285714285614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2499999999993072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499999999999954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7.6363636363636411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3.6499999999999977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2.2499999999999964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.42857142857134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1171428571428572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100000000000545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.0000000000000044E-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16866666666666674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.8000000000000034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1450000000000000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2.4000000000000021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5.8000000000000052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4236363636363635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8400000000000000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4.3333333333333224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1200000000000001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3.750000000000008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.0999999999999925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8620689655172384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.7666666666666568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21999999999999997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3757142857142856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.1000000000001027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7.0999999999999952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.1099999999999999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.4999999999999964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3.5666666666666735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3000000000000000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3.499999999999992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19599999999999995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5.882352941188884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8.7500000000000355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.5454545454545432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3799999999999998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500000000000066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.099999999999997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3999999999999999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3.5833333333333384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.9703333333333193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8.1333333333333258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2.750000000000008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3000000000000000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8.5494999999999877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.650000000000003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.6315789473683182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.5500000000000105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1200000000000001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5.8999999999999941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000000000000009E-2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4.2000000000000037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5.2184000000000008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2.6000000000000023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.890000000000000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.200000000000007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.8000000000000069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.7619047619047716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2307692307692353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2833333333333334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7.1428571428571175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.4999999999999503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4019999999999999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24335378323108392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8999999999999999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389999999999999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.3800000000000052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2.3236000000000034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3.0000000000000027E-2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27142857142857135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000000000000009E-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2.0499999999999963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000000000000009E-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4.0000000000000036E-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1285000000000000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2786666666666666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42666666666666675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18799999999999994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5994029850746269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14240000000000008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6.060606060606099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2775000000000000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2119999999999999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2749999999999999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5820000000000000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5.2689473684210508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8.7040618955512628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2.4242424242424176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5.4999999999999938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.2999999999999945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6.6666666666665986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5.4000000000000048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.559999999999989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3.7600000000000078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4999999999999902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.4000000000000039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6.3333333333333242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.55555555555553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2000000000000011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1000000000000000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2.6666666666666616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100459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3500000000000068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7.5000000000000622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6942857142857143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13650000000000007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5600000000000058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6.0000000000000053E-2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2.0000000000000018E-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16916666666666669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1515151515151478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3200000000000000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1895833333333334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3.1500000000000083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5333333333333334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8044444444444445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1966666666666667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2299999999999999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5.0000000000000044E-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4.6666666666666634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4.0000000000000036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.2727272727272707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1440928571428572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904761904761898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.0000000000000018E-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.8000000000000043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833333333333331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6.2727272727272743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1342219999999998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4.545454545454630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.5999999999991594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43999999999999995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.499999999999992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8.4375000000000089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2.4000000000000021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48888888888888893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5.4900000000000171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4.9999999999998934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4.7500000000000098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.8000000000000078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4.7999999999999154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14349999999999996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2206666666666665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2.8000000000000025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6.1206896551724066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33000000000000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3000000000000000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3333333333331865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1388888888888888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8.4999999999999964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1550000000000000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.4266666666666721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4.9999999999998934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2749999999999999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5.9999999999993392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27249999999999996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1063333333333333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2593749999999999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1850000000000000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.7272727272727382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2.6000000000000023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1009999999999999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3000000000000000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.3500000000000094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4.9999999999994493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7066666666666667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1283333333333334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8400000000000000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5.454545454545445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360000000000000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4439999999999999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8.0000000000000071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6.800000000000006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1891891891891892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000000000000009E-2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1299999999999998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.1904761904761898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.7333333333333272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.900000000000464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19999999999999996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4.9333333333333229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2.6666666666666616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82500000000000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3.8249999999999673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4.0000000000000036E-2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4.0000000000000036E-2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4.9999999999998934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1626000000000000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5.8200000000000029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1074999999999999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6.6666666666665986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.0333333333333314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4250000000000096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4.0000000000000036E-2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3.1703333333333417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.499999999999992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.5714285714286742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5333333333333421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13624999999999998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3999999999999999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2875000000000000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2.9041666666666632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2.499999999999991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1009999999999999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10857142857142854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39066666666666672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5.699999999999994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428571428571423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.4500000000000632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.1666666666666563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1833333333333333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19999999999999996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0.27960000000000007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2499999999999734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8.0000000000000071E-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1051999999999999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8.0000000000000071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2119999999999999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.3333333333334103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.1666666666666563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2342857142857142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3.4665723381676727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2133333333333333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8600000000000001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.2500000000000018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4115384615384616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5373333333333334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4999999999999902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.3500000000000076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2.5714285714285801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5575000000000001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7.5000000000000622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4.5151515151515165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8.0000000000000071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2.0444444444444487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2.5476744186046618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7.5000000000000622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3.5199999999999898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5.0000000000000044E-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4.4999999999999485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3260000000000000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1299999999999998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3.3400000000000096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19999999999999996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111111111111107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8.5142857142857187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2.3333333333333428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1024425000000002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53999999999996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6.2400000000000011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.6501000000000108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16749999999999998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.652749999999986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4599999999999999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1020000000000000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8.200000000000007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2.4999999999999467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6.7125000000000101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4319999999999999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5.0416666666666776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3.9800000000000058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19999999999999996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.6666666666666679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7500000000000071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2891666666666665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1499999999999999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5075000000000000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10966666666666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2.8571428571428914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2499999999999956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217333333333333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.5499999999999918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.5190476190474271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000000065512E-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7.2500000000000009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1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.4000000000000057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4.5428571428571374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10020000000000007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.0000000000000053E-2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8.0000000000000071E-2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5.4200000000000026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1916666666666666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2.0000000000000018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.021999999999994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4.6666666666666634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16666666666666674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.0333333333333377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0000000000000009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2.0999999999999908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.2400000000000251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2499999999999956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0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36858823529411766"/>
    <n v="63.917582417582416"/>
    <s v="film &amp; video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42608272506082723"/>
    <n v="185.48101265822785"/>
    <s v="film &amp; video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5.0000000000000044E-2"/>
    <n v="15"/>
    <s v="film &amp; video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8999999999999924E-2"/>
    <n v="69.266666666666666"/>
    <s v="film &amp; video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22991545454545448"/>
    <n v="190.55028169014085"/>
    <s v="film &amp; video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.7774443610902706E-2"/>
    <n v="93.40425531914893"/>
    <s v="film &amp; video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6.4875000000000016E-2"/>
    <n v="146.87931034482759"/>
    <s v="film &amp; video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2222222222222134E-2"/>
    <n v="159.82456140350877"/>
    <s v="film &amp; video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4.3428571428560936E-4"/>
    <n v="291.79333333333335"/>
    <s v="film &amp; video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2599800000000001"/>
    <n v="31.499500000000001"/>
    <s v="film &amp; video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4.9999999999998934E-3"/>
    <n v="158.68421052631578"/>
    <s v="film &amp; video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20500000000000007"/>
    <n v="80.333333333333329"/>
    <s v="film &amp; video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5293333333333337"/>
    <n v="59.961305925030231"/>
    <s v="film &amp; video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59971428571428564"/>
    <n v="109.78431372549019"/>
    <s v="film &amp; video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.3333333333334156E-3"/>
    <n v="147.70731707317074"/>
    <s v="film &amp; video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6.6000000000000059E-2"/>
    <n v="21.755102040816325"/>
    <s v="film &amp; video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2.4166666666667336E-3"/>
    <n v="171.84285714285716"/>
    <s v="film &amp; video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6.6666666666665986E-3"/>
    <n v="41.944444444444443"/>
    <s v="film &amp; video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6.3211000000000128E-2"/>
    <n v="93.264122807017543"/>
    <s v="film &amp; video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45294117647058818"/>
    <n v="56.136363636363633"/>
    <s v="film &amp; video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2.0000000000000018E-3"/>
    <n v="80.16"/>
    <s v="film &amp; video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.1351351351351306E-2"/>
    <n v="199.9009900990099"/>
    <s v="film &amp; video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17142857142857149"/>
    <n v="51.25"/>
    <s v="film &amp; video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18500000000000005"/>
    <n v="103.04347826086956"/>
    <s v="film &amp; video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8.8076857142857179E-2"/>
    <n v="66.346149825783982"/>
    <s v="film &amp; video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33333333333333326"/>
    <n v="57.142857142857146"/>
    <s v="film &amp; video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55200000000000005"/>
    <n v="102.10526315789474"/>
    <s v="film &amp; video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11725000000000008"/>
    <n v="148.96666666666667"/>
    <s v="film &amp; video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3.5000000000000586E-3"/>
    <n v="169.6056338028169"/>
    <s v="film &amp; video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23333333333333339"/>
    <n v="31.623931623931625"/>
    <s v="film &amp; video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2997499999999995E-2"/>
    <n v="76.45264150943396"/>
    <s v="film &amp; video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s v="film &amp; video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2.460456942003475E-3"/>
    <n v="320.44943820224717"/>
    <s v="film &amp; video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2.0952380952381056E-2"/>
    <n v="83.75"/>
    <s v="film &amp; video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30461538461538451"/>
    <n v="49.882352941176471"/>
    <s v="film &amp; video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6500000000000004"/>
    <n v="59.464285714285715"/>
    <s v="film &amp; video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42149999999999999"/>
    <n v="193.84090909090909"/>
    <s v="film &amp; video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83440909090909088"/>
    <n v="159.51383399209487"/>
    <s v="film &amp; video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10040000000000004"/>
    <n v="41.68181818181818"/>
    <s v="film &amp; video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30980000000000008"/>
    <n v="150.89861751152074"/>
    <s v="film &amp; video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3500000000000068E-2"/>
    <n v="126.6875"/>
    <s v="film &amp; video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105.26315789473684"/>
    <s v="film &amp; video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41857142857142859"/>
    <n v="117.51479289940828"/>
    <s v="film &amp; video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.0865999999999998"/>
    <n v="117.36121673003802"/>
    <s v="film &amp; video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133.33333333333334"/>
    <s v="film &amp; video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19999999999999996"/>
    <n v="98.360655737704917"/>
    <s v="film &amp; video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4.1666666666666741E-2"/>
    <n v="194.44444444444446"/>
    <s v="film &amp; video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.6110000000000122E-2"/>
    <n v="76.865000000000009"/>
    <s v="film &amp; video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7.9499999999999904E-2"/>
    <n v="56.815789473684212"/>
    <s v="film &amp; video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37.93103448275863"/>
    <s v="film &amp; video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27.272727272727273"/>
    <s v="film &amp; video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28018181818181809"/>
    <n v="118.33613445378151"/>
    <s v="film &amp; video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16209999999999991"/>
    <n v="223.48076923076923"/>
    <s v="film &amp; video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.6333333333333382E-2"/>
    <n v="28.111111111111111"/>
    <s v="film &amp; video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000000000000009E-2"/>
    <n v="194.23076923076923"/>
    <s v="film &amp; video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28953488372093017"/>
    <n v="128.95348837209303"/>
    <s v="film &amp; video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7.262499999999994E-2"/>
    <n v="49.316091954022987"/>
    <s v="film &amp; video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8999999999999906E-2"/>
    <n v="221.52173913043478"/>
    <s v="film &amp; video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099999999999904E-2"/>
    <n v="137.21333333333334"/>
    <s v="film &amp; video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2570000000000636E-3"/>
    <n v="606.82242424242418"/>
    <s v="film &amp; video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3.2962222222222115E-2"/>
    <n v="43.040092592592593"/>
    <s v="film &amp; video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4830000000000001"/>
    <n v="322.39130434782606"/>
    <s v="film &amp; video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54733333333333323"/>
    <n v="96.708333333333329"/>
    <s v="film &amp; video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13518499999999989"/>
    <n v="35.474531249999998"/>
    <s v="film &amp; video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73333333333333339"/>
    <n v="86.666666666666671"/>
    <s v="film &amp; video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7.5285714285714178E-2"/>
    <n v="132.05263157894737"/>
    <s v="film &amp; video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18599999999999994"/>
    <n v="91.230769230769226"/>
    <s v="film &amp; video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16250000000000009"/>
    <n v="116.25"/>
    <s v="film &amp; video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27166666666666672"/>
    <n v="21.194444444444443"/>
    <s v="film &amp; video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10942300000000005"/>
    <n v="62.327134831460668"/>
    <s v="film &amp; video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27200000000000002"/>
    <n v="37.411764705882355"/>
    <s v="film &amp; video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23944444444444435"/>
    <n v="69.71875"/>
    <s v="film &amp; video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8.4090909090908994E-2"/>
    <n v="58.170731707317074"/>
    <s v="film &amp; video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50"/>
    <s v="film &amp; video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12931999999999988"/>
    <n v="19.471034482758618"/>
    <s v="film &amp; video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15428571428571436"/>
    <n v="85.957446808510639"/>
    <s v="film &amp; video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53333333333333344"/>
    <n v="30.666666666666668"/>
    <s v="film &amp; video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.9249999999999998"/>
    <n v="60.384615384615387"/>
    <s v="film &amp; video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6.02"/>
    <n v="38.6"/>
    <s v="film &amp; video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27"/>
    <n v="40.268292682926827"/>
    <s v="film &amp; video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7.2500000000000009E-2"/>
    <n v="273.82978723404256"/>
    <s v="film &amp; video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98"/>
    <n v="53.035714285714285"/>
    <s v="film &amp; video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2499999999993072E-4"/>
    <n v="40.005000000000003"/>
    <s v="film &amp; video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2.4999999999999911E-2"/>
    <n v="15.76923076923077"/>
    <s v="film &amp; video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71.428571428571431"/>
    <s v="film &amp; video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25499999999999989"/>
    <n v="71.714285714285708"/>
    <s v="film &amp; video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6.466666666666665E-2"/>
    <n v="375.76470588235293"/>
    <s v="film &amp; video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4.6000000000000041E-2"/>
    <n v="104.6"/>
    <s v="film &amp; video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2.857142857142847E-2"/>
    <n v="60"/>
    <s v="film &amp; video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15066666666666673"/>
    <n v="123.28571428571429"/>
    <s v="film &amp; video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4.0000000000000036E-3"/>
    <n v="31.375"/>
    <s v="film &amp; video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19999999999999996"/>
    <n v="78.260869565217391"/>
    <s v="film &amp; video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5.2000000000000046E-2"/>
    <n v="122.32558139534883"/>
    <s v="film &amp; video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10600000000000009"/>
    <n v="73.733333333333334"/>
    <s v="film &amp; video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4.0000000000000036E-2"/>
    <n v="21.666666666666668"/>
    <s v="film &amp; video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31428571428571428"/>
    <n v="21.904761904761905"/>
    <s v="film &amp; video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14666666666666672"/>
    <n v="50.588235294117645"/>
    <s v="film &amp; video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6.25E-2"/>
    <n v="53.125"/>
    <s v="film &amp; video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6.25E-2"/>
    <n v="56.666666666666664"/>
    <s v="film &amp; video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6.0193333333333321E-2"/>
    <n v="40.776666666666664"/>
    <s v="film &amp; video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192.30769230769232"/>
    <s v="film &amp; video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100"/>
    <s v="film &amp; video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27750000000000008"/>
    <n v="117.92307692307692"/>
    <s v="film &amp; video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5.1538461538461533E-2"/>
    <n v="27.897959183673468"/>
    <s v="film &amp; video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19999999999999996"/>
    <n v="60"/>
    <s v="film &amp; video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7.4090909090908985E-2"/>
    <n v="39.383333333333333"/>
    <s v="film &amp; video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4.9999999999998934E-3"/>
    <n v="186.11111111111111"/>
    <s v="film &amp; video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2.4666666666666615E-2"/>
    <n v="111.37681159420291"/>
    <s v="film &amp; video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1.4666666666666668"/>
    <n v="78.723404255319153"/>
    <s v="film &amp; video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.1949999999999998"/>
    <n v="46.702127659574465"/>
    <s v="film &amp; video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30769230769230771"/>
    <n v="65.384615384615387"/>
    <s v="film &amp; video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54571428571428582"/>
    <n v="102.0754716981132"/>
    <s v="film &amp; video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4.0000000000000036E-2"/>
    <n v="64.197530864197532"/>
    <s v="film &amp; video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40999999999999992"/>
    <n v="90.384615384615387"/>
    <s v="film &amp; video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3.3333333333333437E-2"/>
    <n v="88.571428571428569"/>
    <s v="film &amp; video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40444444444444438"/>
    <n v="28.727272727272727"/>
    <s v="film &amp; video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13657142857142857"/>
    <n v="69.78947368421052"/>
    <s v="film &amp; video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4.9377777777779297E-3"/>
    <n v="167.48962962962963"/>
    <s v="film &amp; video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13031599999999988"/>
    <n v="144.91230769230768"/>
    <s v="film &amp; video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4.5569230769230806E-2"/>
    <n v="91.840540540540545"/>
    <s v="film &amp; video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66666666668"/>
    <s v="film &amp; video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"/>
    <n v="11.666666666666666"/>
    <s v="film &amp; video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0"/>
    <n v="106.69230769230769"/>
    <s v="film &amp; video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0"/>
    <n v="47.5"/>
    <s v="film &amp; video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0"/>
    <n v="311.16666666666669"/>
    <s v="film &amp; video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0"/>
    <n v="94.506172839506178"/>
    <s v="film &amp; video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"/>
    <n v="80.599999999999994"/>
    <s v="film &amp; video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0"/>
    <n v="81.241379310344826"/>
    <s v="film &amp; video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s v="film &amp; video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"/>
    <n v="46.178571428571431"/>
    <s v="film &amp; video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"/>
    <n v="55.945945945945944"/>
    <s v="film &amp; video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0"/>
    <n v="37.555555555555557"/>
    <s v="film &amp; video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"/>
    <n v="38.333333333333336"/>
    <s v="film &amp; video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"/>
    <n v="15.333333333333334"/>
    <s v="film &amp; video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"/>
    <n v="449.43283582089555"/>
    <s v="film &amp; video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"/>
    <n v="35.9"/>
    <s v="film &amp; video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0"/>
    <n v="13.333333333333334"/>
    <s v="film &amp; video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0"/>
    <n v="119"/>
    <s v="film &amp; video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"/>
    <n v="43.5"/>
    <s v="film &amp; video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"/>
    <n v="91.428571428571431"/>
    <s v="film &amp; video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"/>
    <n v="3000"/>
    <s v="film &amp; video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0"/>
    <n v="108.33333333333333"/>
    <s v="film &amp; video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"/>
    <n v="56"/>
    <s v="film &amp; video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0"/>
    <n v="32.5"/>
    <s v="film &amp; video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0"/>
    <n v="49.884615384615387"/>
    <s v="film &amp; video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"/>
    <n v="25.714285714285715"/>
    <s v="film &amp; video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"/>
    <n v="100"/>
    <s v="film &amp; video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"/>
    <n v="30.846153846153847"/>
    <s v="film &amp; video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"/>
    <n v="180.5"/>
    <s v="film &amp; video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"/>
    <n v="373.5"/>
    <s v="film &amp; video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0"/>
    <n v="25.5"/>
    <s v="film &amp; video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0"/>
    <n v="220"/>
    <s v="film &amp; video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"/>
    <n v="160"/>
    <s v="film &amp; video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"/>
    <n v="83.333333333333329"/>
    <s v="film &amp; video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66666666667"/>
    <s v="film &amp; video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"/>
    <n v="77.10526315789474"/>
    <s v="film &amp; video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"/>
    <n v="32.75"/>
    <s v="film &amp; video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0"/>
    <n v="46.5"/>
    <s v="film &amp; video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"/>
    <n v="87.308333333333337"/>
    <s v="film &amp; video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"/>
    <n v="54.285714285714285"/>
    <s v="film &amp; video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"/>
    <n v="93.25"/>
    <s v="film &amp; video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"/>
    <n v="117.68368136117556"/>
    <s v="film &amp; video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"/>
    <n v="76.470588235294116"/>
    <s v="film &amp; video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"/>
    <n v="163.84615384615384"/>
    <s v="film &amp; video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"/>
    <n v="91.818181818181813"/>
    <s v="film &amp; video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"/>
    <n v="185.83333333333334"/>
    <s v="film &amp; video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"/>
    <n v="331.53833333333336"/>
    <s v="film &amp; video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"/>
    <n v="314.28947368421052"/>
    <s v="film &amp; video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"/>
    <n v="100"/>
    <s v="film &amp; video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"/>
    <n v="115.98684210526316"/>
    <s v="film &amp; video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"/>
    <n v="120"/>
    <s v="film &amp; video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"/>
    <n v="65"/>
    <s v="film &amp; video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"/>
    <n v="125"/>
    <s v="film &amp; video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0"/>
    <n v="15.714285714285714"/>
    <s v="film &amp; video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"/>
    <n v="80.2"/>
    <s v="film &amp; video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"/>
    <n v="50"/>
    <s v="film &amp; video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7.6341333333333372E-2"/>
    <n v="117.84759124087591"/>
    <s v="film &amp; video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12637362637362637"/>
    <n v="109.04255319148936"/>
    <s v="film &amp; video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13461538461538458"/>
    <n v="73.019801980198025"/>
    <s v="film &amp; video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2.5919999999999943E-2"/>
    <n v="78.195121951219505"/>
    <s v="film &amp; video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13757142857142868"/>
    <n v="47.398809523809526"/>
    <s v="film &amp; video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3.71999999999999E-2"/>
    <n v="54.020833333333336"/>
    <s v="film &amp; video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2.0546000000000002"/>
    <n v="68.488789237668158"/>
    <s v="film &amp; video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34099999999999997"/>
    <n v="108.14516129032258"/>
    <s v="film &amp; video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3329411764705812E-2"/>
    <n v="589.95205479452056"/>
    <s v="film &amp; video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12919999999999998"/>
    <n v="48.051063829787232"/>
    <s v="film &amp; video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5.5833333333333401E-2"/>
    <n v="72.482837528604122"/>
    <s v="film &amp; video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25571428571428578"/>
    <n v="57.077922077922075"/>
    <s v="film &amp; video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84559999999999991"/>
    <n v="85.444444444444443"/>
    <s v="film &amp; video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7.3333333333334139E-3"/>
    <n v="215.85714285714286"/>
    <s v="film &amp; video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16947249999999991"/>
    <n v="89.38643312101911"/>
    <s v="film &amp; video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6.7332500000000017E-2"/>
    <n v="45.418404255319146"/>
    <s v="film &amp; video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39100000000000001"/>
    <n v="65.756363636363631"/>
    <s v="film &amp; video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.7264857142857126E-2"/>
    <n v="66.70405357142856"/>
    <s v="film &amp; video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91139999999999999"/>
    <n v="83.345930232558146"/>
    <s v="film &amp; video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31937893333333323"/>
    <n v="105.04609341825902"/>
    <s v="film &amp; video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000000000000057E-2"/>
    <n v="120.90909090909091"/>
    <s v="film &amp; video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7.4000000000000066E-2"/>
    <n v="97.63636363636364"/>
    <s v="film &amp; video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1.4"/>
    <n v="41.379310344827587"/>
    <s v="film &amp; video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18081079999999994"/>
    <n v="30.654485981308412"/>
    <s v="film &amp; video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18199999999999994"/>
    <n v="64.945054945054949"/>
    <s v="film &amp; video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11099999999999999"/>
    <n v="95.775862068965523"/>
    <s v="film &amp; video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45500000000000007"/>
    <n v="40.416666666666664"/>
    <s v="film &amp; video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31628832487309655"/>
    <n v="78.578424242424248"/>
    <s v="film &amp; video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1140000000000001"/>
    <n v="50.18018018018018"/>
    <s v="film &amp; video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47233769999999997"/>
    <n v="92.251735588972423"/>
    <s v="film &amp; video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5260869565217392"/>
    <n v="57.540983606557376"/>
    <s v="film &amp; video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4.6799999999999953E-2"/>
    <n v="109.42160278745645"/>
    <s v="film &amp; video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77433666666666667"/>
    <n v="81.892461538461546"/>
    <s v="film &amp; video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7.7757999999999994E-2"/>
    <n v="45.667711864406776"/>
    <s v="film &amp; video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56000000000000005"/>
    <n v="55.221238938053098"/>
    <s v="film &amp; video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8.3949999999999969E-2"/>
    <n v="65.298192771084331"/>
    <s v="film &amp; video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47599999999999998"/>
    <n v="95.225806451612897"/>
    <s v="film &amp; video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10381538461538464"/>
    <n v="75.444794952681391"/>
    <s v="film &amp; video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50348148148148142"/>
    <n v="97.816867469879512"/>
    <s v="film &amp; video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57318294117647062"/>
    <n v="87.685606557377056"/>
    <s v="film &amp; video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56143999999999994"/>
    <n v="54.748948106591868"/>
    <s v="film &amp; video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20587636363636364"/>
    <n v="83.953417721518989"/>
    <s v="film &amp; video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1888888888888838E-2"/>
    <n v="254.38547486033519"/>
    <s v="film &amp; video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14272499999999999"/>
    <n v="101.8269801980198"/>
    <s v="film &amp; video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4.6261499999999955E-2"/>
    <n v="55.066394736842106"/>
    <s v="film &amp; video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.2882507142857142"/>
    <n v="56.901438721136763"/>
    <s v="film &amp; video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.1533333333333244E-2"/>
    <n v="121.28148148148148"/>
    <s v="film &amp; video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7629999999999999"/>
    <n v="91.189655172413794"/>
    <s v="film &amp; video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3.2106199999999863E-2"/>
    <n v="115.44812080536913"/>
    <s v="film &amp; video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4.8200000000000021E-2"/>
    <n v="67.771551724137936"/>
    <s v="film &amp; video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6.6844444444444484E-2"/>
    <n v="28.576190476190476"/>
    <s v="film &amp; video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20019999999999993"/>
    <n v="46.8828125"/>
    <s v="film &amp; video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5069333333333379E-2"/>
    <n v="154.42231237322514"/>
    <s v="film &amp; video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3846153846153841E-2"/>
    <n v="201.22137404580153"/>
    <s v="film &amp; video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100"/>
    <s v="film &amp; video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33109119999999992"/>
    <n v="100.08204511278196"/>
    <s v="film &amp; video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18726200000000004"/>
    <n v="230.08953488372092"/>
    <s v="film &amp; video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6.3999999999999613E-3"/>
    <n v="141.74647887323943"/>
    <s v="film &amp; video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8.932412698412695E-2"/>
    <n v="56.344351395730705"/>
    <s v="film &amp; video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78952500000000003"/>
    <n v="73.341188524590166"/>
    <s v="film &amp; video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7226399999999975E-2"/>
    <n v="85.337785234899329"/>
    <s v="film &amp; video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18734999999999991"/>
    <n v="61.496215139442228"/>
    <s v="film &amp; video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4.5999999999999375E-3"/>
    <n v="93.018518518518519"/>
    <s v="film &amp; video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3746666666666667"/>
    <n v="50.292682926829265"/>
    <s v="film &amp; video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.3164705882352941"/>
    <n v="106.43243243243244"/>
    <s v="film &amp; video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30333333333333323"/>
    <n v="51.719576719576722"/>
    <s v="film &amp; video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.9289999999999998"/>
    <n v="36.612499999999997"/>
    <s v="film &amp; video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11318181818181827"/>
    <n v="42.517361111111114"/>
    <s v="film &amp; video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5.5666666666666753E-2"/>
    <n v="62.712871287128714"/>
    <s v="film &amp; video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18944444444444453"/>
    <n v="89.957983193277315"/>
    <s v="film &amp; video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4.1290000000000049E-2"/>
    <n v="28.924722222222222"/>
    <s v="film &amp; video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4.1016500000000011E-2"/>
    <n v="138.8022"/>
    <s v="film &amp; video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11874999999999991"/>
    <n v="61.301369863013697"/>
    <s v="film &amp; video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4.7352941176470598E-2"/>
    <n v="80.202702702702709"/>
    <s v="film &amp; video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.8515000000000001"/>
    <n v="32.095833333333331"/>
    <s v="film &amp; video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2480000000000047E-2"/>
    <n v="200.88888888888889"/>
    <s v="film &amp; video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13773333333333326"/>
    <n v="108.01265822784811"/>
    <s v="film &amp; video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8.0333333333333368E-3"/>
    <n v="95.699367088607602"/>
    <s v="film &amp; video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1.8332000000000002"/>
    <n v="49.880281690140848"/>
    <s v="film &amp; video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12680000000000002"/>
    <n v="110.47058823529412"/>
    <s v="film &amp; video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6.5800000000000081E-2"/>
    <n v="134.91139240506328"/>
    <s v="film &amp; video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2.6628571428571446E-2"/>
    <n v="106.62314540059347"/>
    <s v="film &amp; video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7.9120000000000079E-2"/>
    <n v="145.04301075268816"/>
    <s v="film &amp; video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23074074074074069"/>
    <n v="114.58620689655173"/>
    <s v="film &amp; video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6000000000000014E-2"/>
    <n v="105.3170731707317"/>
    <s v="film &amp; video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4.3959999999999999E-2"/>
    <n v="70.921195652173907"/>
    <s v="film &amp; video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12929733333333338"/>
    <n v="147.17167680278018"/>
    <s v="film &amp; video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3640000000000001"/>
    <n v="160.47058823529412"/>
    <s v="film &amp; video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3.6143999999999954E-2"/>
    <n v="156.04578313253012"/>
    <s v="film &amp; video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4999999999999938E-2"/>
    <n v="63.17365269461078"/>
    <s v="film &amp; video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8285714285714239E-2"/>
    <n v="104.82352941176471"/>
    <s v="film &amp; video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6.6049999999999942E-2"/>
    <n v="97.356164383561648"/>
    <s v="film &amp; video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13014999999999999"/>
    <n v="203.63063063063063"/>
    <s v="film &amp; video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25227500000000003"/>
    <n v="188.31203007518798"/>
    <s v="film &amp; video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00000000000022E-2"/>
    <n v="146.65217391304347"/>
    <s v="film &amp; video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7647058823529358E-2"/>
    <n v="109.1875"/>
    <s v="film &amp; video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16839119999999985"/>
    <n v="59.249046653144013"/>
    <s v="film &amp; video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168333333333349E-2"/>
    <n v="97.904838709677421"/>
    <s v="film &amp; video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10133600000000009"/>
    <n v="70.000169491525426"/>
    <s v="film &amp; video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8.0833333333333313E-2"/>
    <n v="72.865168539325836"/>
    <s v="film &amp; video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25022857142857147"/>
    <n v="146.34782608695653"/>
    <s v="film &amp; video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.7142857142857171E-2"/>
    <n v="67.909090909090907"/>
    <s v="film &amp; video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3.6639999999998896E-3"/>
    <n v="169.85083076923075"/>
    <s v="film &amp; video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2.0286333333333406E-2"/>
    <n v="58.413339694656486"/>
    <s v="film &amp; video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2.0835820895522383E-2"/>
    <n v="119.99298245614035"/>
    <s v="film &amp; video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23275862068965525"/>
    <n v="99.860335195530723"/>
    <s v="film &amp; video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70288800000000018"/>
    <n v="90.579148936170213"/>
    <s v="film &amp; video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11590499999999992"/>
    <n v="117.77361477572559"/>
    <s v="film &amp; video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.0000000000000027E-2"/>
    <n v="86.554621848739501"/>
    <s v="film &amp; video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6.6357015985790468E-2"/>
    <n v="71.899281437125751"/>
    <s v="film &amp; video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14759999999999995"/>
    <n v="129.81900452488688"/>
    <s v="film &amp; video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27341176470588224"/>
    <n v="44.912863070539416"/>
    <s v="film &amp; video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16559999999999997"/>
    <n v="40.755244755244753"/>
    <s v="film &amp; video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8.6181942661531785E-2"/>
    <n v="103.52394779771615"/>
    <s v="film &amp; video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3.9428571428571368E-2"/>
    <n v="125.44827586206897"/>
    <s v="film &amp; video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16257142857142859"/>
    <n v="246.60606060606059"/>
    <s v="film &amp; video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6923999999999948E-2"/>
    <n v="79.401340206185566"/>
    <s v="film &amp; video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74"/>
    <n v="86.138613861386133"/>
    <s v="film &amp; video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3.0880000000000019E-2"/>
    <n v="193.04868913857678"/>
    <s v="film &amp; video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4.8553719008264551E-2"/>
    <n v="84.023178807947019"/>
    <s v="film &amp; video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3749999999999929E-2"/>
    <n v="139.82758620689654"/>
    <s v="film &amp; video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11076999999999981"/>
    <n v="109.82189265536722"/>
    <s v="film &amp; video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24159337816864968"/>
    <n v="139.53488372093022"/>
    <s v="film &amp; video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3333333333333419E-2"/>
    <n v="347.84615384615387"/>
    <s v="film &amp; video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10161428571428566"/>
    <n v="68.24159292035398"/>
    <s v="film &amp; video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3.9733333333333398E-2"/>
    <n v="239.93846153846152"/>
    <s v="film &amp; video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3157894736842035E-2"/>
    <n v="287.31343283582089"/>
    <s v="film &amp; video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03E-2"/>
    <n v="86.84882352941176"/>
    <s v="film &amp; video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4.1120000000000045E-2"/>
    <n v="81.84905660377359"/>
    <s v="film &amp; video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1015569230769231"/>
    <n v="42.874970059880241"/>
    <s v="film &amp; video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22019999999999995"/>
    <n v="709.41860465116281"/>
    <s v="film &amp; video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14168666666666674"/>
    <n v="161.25517890772127"/>
    <s v="film &amp; video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25333333333333341"/>
    <n v="41.777777777777779"/>
    <s v="film &amp; video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6.6666666666666652E-2"/>
    <n v="89.887640449438209"/>
    <s v="film &amp; video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30649999999999999"/>
    <n v="45.051724137931032"/>
    <s v="film &amp; video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19999999999999996"/>
    <n v="42.857142857142854"/>
    <s v="film &amp; video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.9591836734693926E-2"/>
    <n v="54.083333333333336"/>
    <s v="film &amp; video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14399999999999991"/>
    <n v="103.21804511278195"/>
    <s v="film &amp; video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11766666666666659"/>
    <n v="40.397590361445786"/>
    <s v="film &amp; video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16080000000000005"/>
    <n v="116.85906040268456"/>
    <s v="film &amp; video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41500000000000004"/>
    <n v="115.51020408163265"/>
    <s v="film &amp; video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4.7299999999999898E-2"/>
    <n v="104.31274900398407"/>
    <s v="film &amp; video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1.5583333333333331"/>
    <n v="69.772727272727266"/>
    <s v="film &amp; video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.0670670670670672"/>
    <n v="43.020833333333336"/>
    <s v="film &amp; video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1210500000000001"/>
    <n v="58.540469973890339"/>
    <s v="film &amp; video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5.9819999999999984E-2"/>
    <n v="111.79535864978902"/>
    <s v="film &amp; video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6666666666667052E-3"/>
    <n v="46.230769230769234"/>
    <s v="film &amp; video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.1398947368421051"/>
    <n v="144.69039145907473"/>
    <s v="film &amp; video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26160000000000005"/>
    <n v="88.845070422535215"/>
    <s v="film &amp; video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81535470588235293"/>
    <n v="81.75107284768211"/>
    <s v="film &amp; video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71.428571428571431"/>
    <s v="film &amp; video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6.0999999999999943E-3"/>
    <n v="104.25906735751295"/>
    <s v="film &amp; video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.027027027026957E-3"/>
    <n v="90.616504854368927"/>
    <s v="film &amp; video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10446"/>
    <n v="157.33048433048432"/>
    <s v="film &amp; video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11893617021276603"/>
    <n v="105.18"/>
    <s v="film &amp; video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1E-2"/>
    <n v="58.719836956521746"/>
    <s v="film &amp; video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6.6666666666666652E-2"/>
    <n v="81.632653061224488"/>
    <s v="film &amp; video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3.9002732240437155E-2"/>
    <n v="56.460043668122275"/>
    <s v="film &amp; video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25160000000000005"/>
    <n v="140.1044776119403"/>
    <s v="film &amp; video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6.8049999999999944E-2"/>
    <n v="224.85263157894738"/>
    <s v="film &amp; video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12302499999999994"/>
    <n v="181.13306451612902"/>
    <s v="film &amp; video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3.8119999999999932E-2"/>
    <n v="711.04109589041093"/>
    <s v="film &amp; video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41650000000000009"/>
    <n v="65.883720930232556"/>
    <s v="film &amp; video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5.259999999999998E-2"/>
    <n v="75.185714285714283"/>
    <s v="film &amp; video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3.0914285714285672E-2"/>
    <n v="133.14391143911439"/>
    <s v="film &amp; video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7.6595744680851174E-2"/>
    <n v="55.2"/>
    <s v="film &amp; video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7.7046428571428516E-2"/>
    <n v="86.163714285714292"/>
    <s v="film &amp; video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5500000000000069E-2"/>
    <n v="92.318181818181813"/>
    <s v="film &amp; video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4376666666666704E-2"/>
    <n v="160.16473684210527"/>
    <s v="film &amp; video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3680000000000001"/>
    <n v="45.6"/>
    <s v="film &amp; video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28299999999999992"/>
    <n v="183.28571428571428"/>
    <s v="film &amp; video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499999999999954E-2"/>
    <n v="125.78838174273859"/>
    <s v="film &amp; video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26839999999999997"/>
    <n v="57.654545454545456"/>
    <s v="film &amp; video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5.0859374999999929E-2"/>
    <n v="78.660818713450297"/>
    <s v="film &amp; video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2.854054054054056E-2"/>
    <n v="91.480769230769226"/>
    <s v="film &amp; video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2.1471428571428586E-2"/>
    <n v="68.09809523809524"/>
    <s v="film &amp; video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20217000000000018"/>
    <n v="48.086800000000004"/>
    <s v="film &amp; video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.4761904761905207E-3"/>
    <n v="202.42307692307693"/>
    <s v="film &amp; video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6.3392857142856585E-3"/>
    <n v="216.75"/>
    <s v="film &amp; video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4.3750000000000178E-3"/>
    <n v="110.06849315068493"/>
    <s v="film &amp; video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33333333333"/>
    <s v="film &amp; video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0"/>
    <n v="50.166666666666664"/>
    <s v="film &amp; video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0"/>
    <n v="35.833333333333336"/>
    <s v="film &amp; video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"/>
    <n v="11.76923076923077"/>
    <s v="film &amp; video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0"/>
    <n v="40.78"/>
    <s v="film &amp; video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0"/>
    <n v="16.625"/>
    <s v="film &amp; video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0"/>
    <n v="52"/>
    <s v="film &amp; video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0"/>
    <n v="4.8"/>
    <s v="film &amp; video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"/>
    <n v="51.875"/>
    <s v="film &amp; video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0"/>
    <n v="71.25"/>
    <s v="film &amp; video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"/>
    <n v="62.5"/>
    <s v="film &amp; video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0"/>
    <n v="170.54545454545453"/>
    <s v="film &amp; video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"/>
    <n v="393.58823529411762"/>
    <s v="film &amp; video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"/>
    <n v="50"/>
    <s v="film &amp; video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0"/>
    <n v="47.875"/>
    <s v="film &amp; video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0"/>
    <n v="20.502500000000001"/>
    <s v="film &amp; video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0"/>
    <n v="9"/>
    <s v="film &amp; video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"/>
    <n v="56.571428571428569"/>
    <s v="film &amp; video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"/>
    <n v="40"/>
    <s v="film &amp; video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"/>
    <n v="16.399999999999999"/>
    <s v="film &amp; video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"/>
    <n v="20.333333333333332"/>
    <s v="film &amp; video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0"/>
    <n v="16.755102040816325"/>
    <s v="film &amp; video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0"/>
    <n v="113.63636363636364"/>
    <s v="film &amp; video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"/>
    <n v="17.25"/>
    <s v="film &amp; video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"/>
    <n v="15.2"/>
    <s v="film &amp; video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"/>
    <n v="110.64102564102564"/>
    <s v="film &amp; video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0"/>
    <n v="25.5"/>
    <s v="film &amp; video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"/>
    <n v="38.476470588235294"/>
    <s v="film &amp; video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"/>
    <n v="28.2"/>
    <s v="film &amp; video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0"/>
    <n v="61.5"/>
    <s v="film &amp; video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0"/>
    <n v="39.569274193548388"/>
    <s v="film &amp; video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"/>
    <n v="88.8"/>
    <s v="film &amp; video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"/>
    <n v="55.457142857142856"/>
    <s v="film &amp; video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0"/>
    <n v="87.142857142857139"/>
    <s v="film &amp; video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"/>
    <n v="51.224489795918366"/>
    <s v="film &amp; video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454545454545"/>
    <s v="film &amp; video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"/>
    <n v="66.520080000000007"/>
    <s v="film &amp; video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666666666671"/>
    <s v="film &amp; video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333333333334"/>
    <s v="film &amp; video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"/>
    <n v="10"/>
    <s v="film &amp; video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0"/>
    <n v="136.09090909090909"/>
    <s v="film &amp; video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0"/>
    <n v="73.461538461538467"/>
    <s v="film &amp; video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0"/>
    <n v="53.75"/>
    <s v="film &amp; video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0"/>
    <n v="57.5"/>
    <s v="film &amp; video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0"/>
    <n v="12.666666666666666"/>
    <s v="film &amp; video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0"/>
    <n v="67"/>
    <s v="film &amp; video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2857142857144"/>
    <s v="film &amp; video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0"/>
    <n v="64"/>
    <s v="film &amp; video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"/>
    <n v="133.33333333333334"/>
    <s v="film &amp; video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"/>
    <n v="30"/>
    <s v="film &amp; video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"/>
    <n v="102.38235294117646"/>
    <s v="film &amp; video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0"/>
    <n v="16.666666666666668"/>
    <s v="film &amp; video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"/>
    <n v="725.02941176470586"/>
    <s v="film &amp; video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0"/>
    <n v="68.333333333333329"/>
    <s v="film &amp; video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"/>
    <n v="39.228571428571428"/>
    <s v="film &amp; video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2.0999999999999908E-2"/>
    <n v="150.14705882352942"/>
    <s v="theater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4.6399999999999997E-2"/>
    <n v="93.428571428571431"/>
    <s v="theater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14666666666666672"/>
    <n v="110.96774193548387"/>
    <s v="theater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20599999999999996"/>
    <n v="71.785714285714292"/>
    <s v="theater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8.6728571428571488E-2"/>
    <n v="29.258076923076924"/>
    <s v="theater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000"/>
    <s v="theater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1399999999999999"/>
    <n v="74.347826086956516"/>
    <s v="theater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8.499999999999952E-3"/>
    <n v="63.829113924050631"/>
    <s v="theater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15652173913043477"/>
    <n v="44.333333333333336"/>
    <s v="theater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3041666666666667"/>
    <n v="86.944444444444443"/>
    <s v="theater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7.7826725403817854E-2"/>
    <n v="126.55172413793103"/>
    <s v="theater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129.03225806451613"/>
    <s v="theater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23249999999999993"/>
    <n v="71.242774566473983"/>
    <s v="theater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2.0000000000000018E-3"/>
    <n v="117.88235294117646"/>
    <s v="theater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4.6666666666666634E-2"/>
    <n v="327.08333333333331"/>
    <s v="theater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2.4999999999999911E-2"/>
    <n v="34.745762711864408"/>
    <s v="theater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18257575757575761"/>
    <n v="100.06410256410257"/>
    <s v="theater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20500000000000007"/>
    <n v="40.847457627118644"/>
    <s v="theater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.0242"/>
    <n v="252.01666666666668"/>
    <s v="theater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6.4400000000000013E-3"/>
    <n v="25.161000000000001"/>
    <s v="theater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"/>
    <n v="25"/>
    <s v="technology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0"/>
    <n v="3"/>
    <s v="technology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"/>
    <n v="402.70588235294116"/>
    <s v="technology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0"/>
    <n v="8.5"/>
    <s v="technology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"/>
    <n v="8.75"/>
    <s v="technology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0"/>
    <n v="135.03571428571428"/>
    <s v="technology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"/>
    <n v="64.36363636363636"/>
    <s v="technology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0"/>
    <n v="200"/>
    <s v="technology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"/>
    <n v="68.3"/>
    <s v="technology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"/>
    <n v="49"/>
    <s v="technology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"/>
    <n v="20"/>
    <s v="technology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44444444443"/>
    <s v="technology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"/>
    <n v="20"/>
    <s v="technology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0"/>
    <n v="35"/>
    <s v="technology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"/>
    <n v="5"/>
    <s v="technology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"/>
    <n v="14"/>
    <s v="technology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0"/>
    <n v="389.28571428571428"/>
    <s v="technology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0"/>
    <n v="150.5"/>
    <s v="technology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0"/>
    <n v="24.777777777777779"/>
    <s v="technology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0"/>
    <n v="250"/>
    <s v="technology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"/>
    <n v="16.428571428571427"/>
    <s v="technology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"/>
    <n v="121.42857142857143"/>
    <s v="technology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"/>
    <n v="100"/>
    <s v="technology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0"/>
    <n v="23.333333333333332"/>
    <s v="technology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0"/>
    <n v="45.386153846153846"/>
    <s v="technology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0"/>
    <n v="16.375"/>
    <s v="technology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"/>
    <n v="292.2"/>
    <s v="technology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"/>
    <n v="5"/>
    <s v="technology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"/>
    <n v="105.93388429752066"/>
    <s v="technology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"/>
    <n v="20"/>
    <s v="technology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"/>
    <n v="300"/>
    <s v="technology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0"/>
    <n v="87"/>
    <s v="technology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0"/>
    <n v="37.888888888888886"/>
    <s v="technology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"/>
    <n v="111.41025641025641"/>
    <s v="technology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66666666667"/>
    <s v="technology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0"/>
    <n v="76.666666666666671"/>
    <s v="technology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"/>
    <n v="49.8"/>
    <s v="technology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44285714285714284"/>
    <n v="50.5"/>
    <s v="technology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19162499999999993"/>
    <n v="151.31746031746033"/>
    <s v="technology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.604850000000001"/>
    <n v="134.3592456301748"/>
    <s v="technology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5.8079999999999909E-2"/>
    <n v="174.02631578947367"/>
    <s v="technology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2.0011791999999997"/>
    <n v="73.486268364348675"/>
    <s v="technology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1.7869999999999999"/>
    <n v="23.518987341772153"/>
    <s v="technology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31876250000000006"/>
    <n v="39.074444444444445"/>
    <s v="technology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7.0500000000000007E-2"/>
    <n v="125.94117647058823"/>
    <s v="technology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26822857142857148"/>
    <n v="1644"/>
    <s v="technology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39959999999999996"/>
    <n v="42.670731707317074"/>
    <s v="technology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12400000000000011"/>
    <n v="35.125"/>
    <s v="technology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5.2799999999999514E-3"/>
    <n v="239.35238095238094"/>
    <s v="technology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4.6666666666665968E-3"/>
    <n v="107.64285714285714"/>
    <s v="technology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41446000000000005"/>
    <n v="95.830623306233065"/>
    <s v="technology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1.6729166666666666"/>
    <n v="31.663376110562684"/>
    <s v="technology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46887499999999993"/>
    <n v="42.886861313868614"/>
    <s v="technology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.1356000000000002"/>
    <n v="122.73563218390805"/>
    <s v="technology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2569999999999999"/>
    <n v="190.45454545454547"/>
    <s v="technology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4.4620603710883389E-2"/>
    <n v="109.33695652173913"/>
    <s v="technology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5.6666666666667087E-3"/>
    <n v="143.66666666666666"/>
    <s v="technology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0"/>
    <n v="84.944444444444443"/>
    <s v="technology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"/>
    <n v="10.555555555555555"/>
    <s v="technology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0"/>
    <n v="31.172413793103448"/>
    <s v="technology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"/>
    <n v="155.33333333333334"/>
    <s v="technology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"/>
    <n v="178.92857142857142"/>
    <s v="technology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0"/>
    <n v="27.36"/>
    <s v="technology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"/>
    <n v="1536.25"/>
    <s v="technology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"/>
    <n v="84.99677419354839"/>
    <s v="technology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"/>
    <n v="788.5333333333333"/>
    <s v="technology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"/>
    <n v="50.29767441860465"/>
    <s v="technology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333333333329"/>
    <s v="technology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"/>
    <n v="34.269230769230766"/>
    <s v="technology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0"/>
    <n v="61.291666666666664"/>
    <s v="technology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"/>
    <n v="133.25"/>
    <s v="technology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0"/>
    <n v="65.17647058823529"/>
    <s v="technology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"/>
    <n v="93.90425531914893"/>
    <s v="technology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"/>
    <n v="150.65116279069767"/>
    <s v="technology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"/>
    <n v="99.333333333333329"/>
    <s v="technology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0"/>
    <n v="177.39259259259259"/>
    <s v="technology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"/>
    <n v="55.3"/>
    <s v="technology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0"/>
    <n v="591.66666666666663"/>
    <s v="technology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"/>
    <n v="405.5"/>
    <s v="technology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"/>
    <n v="343.14732142857144"/>
    <s v="technology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"/>
    <n v="72.588235294117652"/>
    <s v="technology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"/>
    <n v="26"/>
    <s v="technology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0"/>
    <n v="6.4975124378109452"/>
    <s v="technology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"/>
    <n v="119.38513513513513"/>
    <s v="technology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14285714292"/>
    <s v="technology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0"/>
    <n v="90.857142857142861"/>
    <s v="technology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"/>
    <n v="20.342105263157894"/>
    <s v="technology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"/>
    <n v="530.68965517241384"/>
    <s v="technology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"/>
    <n v="120.39184269662923"/>
    <s v="technology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0"/>
    <n v="13"/>
    <s v="technology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"/>
    <n v="291.33333333333331"/>
    <s v="technology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"/>
    <n v="124.9191891891892"/>
    <s v="technology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0"/>
    <n v="119.57142857142857"/>
    <s v="technology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"/>
    <n v="120.25"/>
    <s v="technology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"/>
    <n v="195.4"/>
    <s v="technology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"/>
    <n v="117.69868421052631"/>
    <s v="technology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"/>
    <n v="23.948509485094849"/>
    <s v="technology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"/>
    <n v="99.973372781065095"/>
    <s v="technology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"/>
    <n v="199"/>
    <s v="technology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"/>
    <n v="80.321428571428569"/>
    <s v="technology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0"/>
    <n v="115.75"/>
    <s v="technology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"/>
    <n v="44.6875"/>
    <s v="technology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"/>
    <n v="22.5"/>
    <s v="technology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0"/>
    <n v="19.399999999999999"/>
    <s v="technology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43947368421052624"/>
    <n v="66.707317073170728"/>
    <s v="publishing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22109756097560984"/>
    <n v="84.142857142857139"/>
    <s v="publishing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32024000000000008"/>
    <n v="215.72549019607843"/>
    <s v="publishing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.3800000000000106E-2"/>
    <n v="54.69"/>
    <s v="publishing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.4715714285714423E-2"/>
    <n v="51.62944055944056"/>
    <s v="publishing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3.5000000000000586E-3"/>
    <n v="143.35714285714286"/>
    <s v="publishing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4000000000000012E-2"/>
    <n v="72.428571428571431"/>
    <s v="publishing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55514285714285716"/>
    <n v="36.530201342281877"/>
    <s v="publishing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5.5660000000000043E-2"/>
    <n v="60.903461538461535"/>
    <s v="publishing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30649999999999999"/>
    <n v="43.55"/>
    <s v="publishing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32190000000000007"/>
    <n v="99.766037735849054"/>
    <s v="publishing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26"/>
    <n v="88.732394366197184"/>
    <s v="publishing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0000000000000009"/>
    <n v="4.9230769230769234"/>
    <s v="publishing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20480000000000009"/>
    <n v="17.822485207100591"/>
    <s v="publishing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25529411764705889"/>
    <n v="187.19298245614036"/>
    <s v="publishing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14406382978723409"/>
    <n v="234.80786026200875"/>
    <s v="publishing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2.151388888888889"/>
    <n v="105.04629629629629"/>
    <s v="publishing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22399999999999998"/>
    <n v="56.666666666666664"/>
    <s v="publishing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6.7333333333333245E-2"/>
    <n v="39.048780487804876"/>
    <s v="publishing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58333333333333326"/>
    <n v="68.345323741007192"/>
    <s v="publishing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7.4000000000000066E-2"/>
    <n v="169.57894736842104"/>
    <s v="publishing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2599999999999953E-2"/>
    <n v="141.42340425531913"/>
    <s v="publishing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10714285714285721"/>
    <n v="67.391304347826093"/>
    <s v="publishing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48"/>
    <n v="54.266666666666666"/>
    <s v="publishing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2.3200000000000109E-2"/>
    <n v="82.516129032258064"/>
    <s v="publishing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79099099099099091"/>
    <n v="53.729729729729726"/>
    <s v="publishing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11081352527619681"/>
    <n v="34.206185567010309"/>
    <s v="publishing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4.2857142857144481E-4"/>
    <n v="127.32727272727273"/>
    <s v="publishing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2.4999999999999467E-3"/>
    <n v="45.56818181818182"/>
    <s v="publishing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600000000000094E-2"/>
    <n v="95.963636363636368"/>
    <s v="publishing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2.58775877587758E-2"/>
    <n v="77.271186440677965"/>
    <s v="publishing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18500000000000005"/>
    <n v="57.338709677419352"/>
    <s v="publishing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11699999999999999"/>
    <n v="53.19047619047619"/>
    <s v="publishing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28000000000000003"/>
    <n v="492.30769230769232"/>
    <s v="publishing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3.7500000000000089E-2"/>
    <n v="42.346938775510203"/>
    <s v="publishing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9076000000000093E-2"/>
    <n v="37.466029411764708"/>
    <s v="publishing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17714285714285705"/>
    <n v="37.454545454545453"/>
    <s v="publishing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1.38"/>
    <n v="33.055555555555557"/>
    <s v="publishing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2.0000000000000018E-2"/>
    <n v="134.21052631578948"/>
    <s v="publishing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9200000000000106E-2"/>
    <n v="51.474747474747474"/>
    <s v="publishing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0"/>
    <n v="39.166666666666664"/>
    <s v="publishing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"/>
    <n v="57.295454545454547"/>
    <s v="publishing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0"/>
    <n v="59"/>
    <s v="publishing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"/>
    <n v="31.846153846153847"/>
    <s v="publishing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0"/>
    <n v="50"/>
    <s v="publishing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"/>
    <n v="16"/>
    <s v="publishing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"/>
    <n v="39"/>
    <s v="publishing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0"/>
    <n v="34"/>
    <s v="publishing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"/>
    <n v="63.122807017543863"/>
    <s v="publishing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"/>
    <n v="7"/>
    <s v="publishing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0"/>
    <n v="66.666666666666671"/>
    <s v="publishing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4.0000000000000036E-2"/>
    <n v="38.518518518518519"/>
    <s v="music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33153750000000004"/>
    <n v="42.609200000000001"/>
    <s v="music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50"/>
    <s v="music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48133333333333339"/>
    <n v="63.485714285714288"/>
    <s v="music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2.4999999999999911E-2"/>
    <n v="102.5"/>
    <s v="music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80627999999999989"/>
    <n v="31.142758620689655"/>
    <s v="music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42799999999999994"/>
    <n v="162.27272727272728"/>
    <s v="music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14166666666666661"/>
    <n v="80.588235294117652"/>
    <s v="music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.03505"/>
    <n v="59.85441176470588"/>
    <s v="music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.4117647058823639E-2"/>
    <n v="132.85714285714286"/>
    <s v="music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44374599999999997"/>
    <n v="92.547820512820508"/>
    <s v="music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3.8666666666666627E-2"/>
    <n v="60.859375"/>
    <s v="music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.4440000000001145E-3"/>
    <n v="41.851833333333339"/>
    <s v="music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2.7792727272727191E-2"/>
    <n v="88.325937499999995"/>
    <s v="music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5.3125000000000089E-2"/>
    <n v="158.96226415094338"/>
    <s v="music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11785714285714288"/>
    <n v="85.054347826086953"/>
    <s v="music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00000000000068E-2"/>
    <n v="112.61111111111111"/>
    <s v="music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7.5333333333333252E-2"/>
    <n v="45.436619718309856"/>
    <s v="music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1488571428571428"/>
    <n v="46.218390804597703"/>
    <s v="music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9999999999997797E-4"/>
    <n v="178.60714285714286"/>
    <s v="music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52133333333333343"/>
    <n v="40.75"/>
    <s v="music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11521499999999985"/>
    <n v="43.733921568627444"/>
    <s v="music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3333333333333419E-2"/>
    <n v="81.066666666666663"/>
    <s v="music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23260869565217401"/>
    <n v="74.60526315789474"/>
    <s v="music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305.55555555555554"/>
    <s v="music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5.0000000000000044E-2"/>
    <n v="58.333333333333336"/>
    <s v="music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4.4375000000000053E-2"/>
    <n v="117.67605633802818"/>
    <s v="music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5.1250000000000018E-2"/>
    <n v="73.771929824561397"/>
    <s v="music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104.65116279069767"/>
    <s v="music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3.774999999999995E-2"/>
    <n v="79.82692307692308"/>
    <s v="music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5.0000000000000044E-2"/>
    <n v="58.333333333333336"/>
    <s v="music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4.0000000000000036E-2"/>
    <n v="86.666666666666671"/>
    <s v="music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51833333333333331"/>
    <n v="27.606060606060606"/>
    <s v="music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59996000000000005"/>
    <n v="24.999375000000001"/>
    <s v="music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27299999999999991"/>
    <n v="45.464285714285715"/>
    <s v="music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7.0000000000000062E-2"/>
    <n v="99.534883720930239"/>
    <s v="music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15122142857142862"/>
    <n v="39.31"/>
    <s v="music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37110666666666647"/>
    <n v="89.419999999999987"/>
    <s v="music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55714285714285716"/>
    <n v="28.684210526315791"/>
    <s v="music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8.7499999999999911E-2"/>
    <n v="31.071428571428573"/>
    <s v="music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34050000000000002"/>
    <n v="70.55263157894737"/>
    <s v="music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224.12820512820514"/>
    <s v="music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19166666666666665"/>
    <n v="51.811594202898547"/>
    <s v="music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79499999999999993"/>
    <n v="43.515151515151516"/>
    <s v="music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34381249999999985"/>
    <n v="39.816666666666663"/>
    <s v="music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4.3200000000001015E-3"/>
    <n v="126.8080808080808"/>
    <s v="music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4545454545454639E-2"/>
    <n v="113.87755102040816"/>
    <s v="music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3.3333333333333437E-2"/>
    <n v="28.181818181818183"/>
    <s v="music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7.0000000000000062E-2"/>
    <n v="36.60526315789474"/>
    <s v="music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4.0000000000000036E-2"/>
    <n v="32.5"/>
    <s v="music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7.8333333333333366E-2"/>
    <n v="60.65625"/>
    <s v="music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.3333333333333335"/>
    <n v="175"/>
    <s v="music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6.0706666666665576E-3"/>
    <n v="97.993896103896105"/>
    <s v="music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6666666666666607E-2"/>
    <n v="148.78048780487805"/>
    <s v="music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31018181818181811"/>
    <n v="96.08"/>
    <s v="music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1725000000000001"/>
    <n v="58.625"/>
    <s v="music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.303999999999979E-3"/>
    <n v="109.70695652173914"/>
    <s v="music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21799999999999997"/>
    <n v="49.112903225806448"/>
    <s v="music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45399999999999996"/>
    <n v="47.672131147540981"/>
    <s v="music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16616600000000004"/>
    <n v="60.737812499999997"/>
    <s v="music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20416600000000007"/>
    <n v="63.37715789473684"/>
    <s v="music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3200000000000101E-2"/>
    <n v="53.893617021276597"/>
    <s v="music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4.3199999999999905E-2"/>
    <n v="66.871794871794876"/>
    <s v="music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1.6713333333333331"/>
    <n v="63.102362204724407"/>
    <s v="music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94133333333333336"/>
    <n v="36.628930817610062"/>
    <s v="music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20380200000000004"/>
    <n v="34.005706214689269"/>
    <s v="music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22000909090909082"/>
    <n v="28.553404255319148"/>
    <s v="music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s v="music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18.75"/>
    <s v="music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19900000000000007"/>
    <n v="41.704347826086959"/>
    <s v="music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55174999999999996"/>
    <n v="46.669172932330824"/>
    <s v="music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30449999999999999"/>
    <n v="37.271428571428572"/>
    <s v="music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4.9714285714285822E-2"/>
    <n v="59.258064516129032"/>
    <s v="music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"/>
    <s v="music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18220503597122306"/>
    <n v="65.8623246492986"/>
    <s v="music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.4482758620689724E-2"/>
    <n v="31.914893617021278"/>
    <s v="music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.1800000000000002"/>
    <n v="19.464285714285715"/>
    <s v="music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50"/>
    <s v="music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44005833333333322"/>
    <n v="22.737763157894737"/>
    <s v="music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.6750000000000069E-2"/>
    <n v="42.724489795918366"/>
    <s v="music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"/>
    <n v="52.916666666666664"/>
    <s v="music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0"/>
    <n v="50.5"/>
    <s v="music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0"/>
    <n v="18"/>
    <s v="music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"/>
    <n v="34.177215189873415"/>
    <s v="music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0"/>
    <n v="22.5"/>
    <s v="music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"/>
    <n v="58.18181818181818"/>
    <s v="music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"/>
    <n v="109.18181818181819"/>
    <s v="music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"/>
    <n v="346.66666666666669"/>
    <s v="music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0"/>
    <n v="27.083333333333332"/>
    <s v="music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"/>
    <n v="32.5"/>
    <s v="music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0"/>
    <n v="9"/>
    <s v="music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"/>
    <n v="34.761904761904759"/>
    <s v="music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"/>
    <n v="28.577777777777779"/>
    <s v="music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"/>
    <n v="46.586206896551722"/>
    <s v="music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0"/>
    <n v="32.5"/>
    <s v="music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"/>
    <n v="21.466666666666665"/>
    <s v="music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0"/>
    <n v="14.125"/>
    <s v="music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"/>
    <n v="30"/>
    <s v="music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"/>
    <n v="21.571428571428573"/>
    <s v="music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"/>
    <n v="83.375"/>
    <s v="music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"/>
    <n v="10"/>
    <s v="music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"/>
    <n v="35.714285714285715"/>
    <s v="music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"/>
    <n v="29.285714285714285"/>
    <s v="music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0"/>
    <n v="18"/>
    <s v="music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0"/>
    <n v="73.760000000000005"/>
    <s v="music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0"/>
    <n v="31.25"/>
    <s v="music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0"/>
    <n v="28.888888888888889"/>
    <s v="music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"/>
    <n v="143.8235294117647"/>
    <s v="music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"/>
    <n v="40"/>
    <s v="music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"/>
    <n v="147.81132075471697"/>
    <s v="music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0"/>
    <n v="27.857142857142858"/>
    <s v="music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"/>
    <n v="44.444444444444443"/>
    <s v="music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0"/>
    <n v="35"/>
    <s v="music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"/>
    <n v="35"/>
    <s v="music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0"/>
    <n v="40"/>
    <s v="music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33333333336"/>
    <s v="music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0"/>
    <n v="32.666666666666664"/>
    <s v="music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0"/>
    <n v="65"/>
    <s v="music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"/>
    <n v="24.6"/>
    <s v="music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"/>
    <n v="15"/>
    <s v="music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0"/>
    <n v="82.583333333333329"/>
    <s v="music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0"/>
    <n v="41.666666666666664"/>
    <s v="music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"/>
    <n v="30"/>
    <s v="music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0"/>
    <n v="19.600000000000001"/>
    <s v="music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"/>
    <n v="100"/>
    <s v="music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"/>
    <n v="231.75"/>
    <s v="music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"/>
    <n v="189.33333333333334"/>
    <s v="music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0"/>
    <n v="55"/>
    <s v="music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"/>
    <n v="21.8"/>
    <s v="music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0"/>
    <n v="32"/>
    <s v="music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"/>
    <n v="56.25"/>
    <s v="music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"/>
    <n v="69"/>
    <s v="music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0"/>
    <n v="18.714285714285715"/>
    <s v="music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"/>
    <n v="46.033333333333331"/>
    <s v="music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"/>
    <n v="60"/>
    <s v="music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"/>
    <n v="50.666666666666664"/>
    <s v="music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0"/>
    <n v="25"/>
    <s v="music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0"/>
    <n v="20"/>
    <s v="music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0"/>
    <n v="20"/>
    <s v="music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"/>
    <n v="110.28571428571429"/>
    <s v="technology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0"/>
    <n v="37.451612903225808"/>
    <s v="technology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0"/>
    <n v="41.75"/>
    <s v="technology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0"/>
    <n v="24.083333333333332"/>
    <s v="technology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"/>
    <n v="69.40625"/>
    <s v="technology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0"/>
    <n v="155.25"/>
    <s v="technology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0"/>
    <n v="57.2"/>
    <s v="technology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"/>
    <n v="60"/>
    <s v="technology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0"/>
    <n v="39"/>
    <s v="technology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"/>
    <n v="58.416666666666664"/>
    <s v="technology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"/>
    <n v="158.63636363636363"/>
    <s v="technology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"/>
    <n v="99.857142857142861"/>
    <s v="technology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"/>
    <n v="25.2"/>
    <s v="technology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"/>
    <n v="89.191780821917803"/>
    <s v="technology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0"/>
    <n v="182.6236559139785"/>
    <s v="technology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0"/>
    <n v="50.647058823529413"/>
    <s v="technology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0"/>
    <n v="33.285714285714285"/>
    <s v="technology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"/>
    <n v="51.823529411764703"/>
    <s v="technology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"/>
    <n v="113.62573099415205"/>
    <s v="technology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"/>
    <n v="136.46276595744681"/>
    <s v="technology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"/>
    <n v="364.35454545454547"/>
    <s v="technology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"/>
    <n v="19.243243243243242"/>
    <s v="technology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0"/>
    <n v="41.888888888888886"/>
    <s v="technology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"/>
    <n v="30.310344827586206"/>
    <s v="technology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0"/>
    <n v="49.666666666666664"/>
    <s v="technology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"/>
    <n v="59.2"/>
    <s v="technology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"/>
    <n v="43.97530864197531"/>
    <s v="technology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0"/>
    <n v="26.5"/>
    <s v="technology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"/>
    <n v="1272.7272727272727"/>
    <s v="technology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"/>
    <n v="164"/>
    <s v="technology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"/>
    <n v="153.88888888888889"/>
    <s v="technology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0"/>
    <n v="51.375"/>
    <s v="technology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"/>
    <n v="93.333333333333329"/>
    <s v="technology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0"/>
    <n v="108.625"/>
    <s v="technology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0"/>
    <n v="160.5"/>
    <s v="technology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"/>
    <n v="75.75"/>
    <s v="technology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"/>
    <n v="790.83739837398377"/>
    <s v="technology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"/>
    <n v="301.93916666666667"/>
    <s v="technology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"/>
    <n v="47.935483870967744"/>
    <s v="technology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"/>
    <n v="171.79329608938548"/>
    <s v="technology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0"/>
    <n v="35.333333333333336"/>
    <s v="technology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0"/>
    <n v="82.086956521739125"/>
    <s v="technology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"/>
    <n v="110.8695652173913"/>
    <s v="technology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"/>
    <n v="161.21951219512195"/>
    <s v="technology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"/>
    <n v="52.40625"/>
    <s v="technology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0"/>
    <n v="30.285714285714285"/>
    <s v="technology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"/>
    <n v="89.59693877551021"/>
    <s v="technology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0"/>
    <n v="424.45454545454544"/>
    <s v="technology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0"/>
    <n v="80.666666666666671"/>
    <s v="technology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0"/>
    <n v="13"/>
    <s v="technology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0"/>
    <n v="8.125"/>
    <s v="technology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"/>
    <n v="153.42794759825327"/>
    <s v="technology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0"/>
    <n v="292.07499999999999"/>
    <s v="technology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0"/>
    <n v="3304"/>
    <s v="technology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4.0000000000000036E-2"/>
    <n v="1300"/>
    <s v="technology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"/>
    <n v="134.54545454545453"/>
    <s v="technology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"/>
    <n v="214.06666666666666"/>
    <s v="technology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"/>
    <n v="216.33684210526314"/>
    <s v="technology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"/>
    <n v="932.31055900621118"/>
    <s v="technology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0"/>
    <n v="29.25"/>
    <s v="technology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"/>
    <n v="174.94736842105263"/>
    <s v="technology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"/>
    <n v="65"/>
    <s v="technology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4.35021"/>
    <n v="1389.3561935483872"/>
    <s v="technology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"/>
    <n v="95.911111111111111"/>
    <s v="technology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"/>
    <n v="191.25"/>
    <s v="technology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0"/>
    <n v="40"/>
    <s v="technology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0"/>
    <n v="74.78947368421052"/>
    <s v="technology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"/>
    <n v="161.11830985915492"/>
    <s v="technology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0"/>
    <n v="88.714285714285708"/>
    <s v="technology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"/>
    <n v="53.25"/>
    <s v="technology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.0554838709677421"/>
    <n v="106.2"/>
    <s v="music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.5180366666666667"/>
    <n v="22.079728033472804"/>
    <s v="music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14900000000000002"/>
    <n v="31.054054054054053"/>
    <s v="music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1.3715000000000002"/>
    <n v="36.206106870229007"/>
    <s v="music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18637749999999986"/>
    <n v="388.9762295081967"/>
    <s v="music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.9283142857143014E-2"/>
    <n v="71.848571428571432"/>
    <s v="music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8.2857142857051258E-5"/>
    <n v="57.381803278688523"/>
    <s v="music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3.0929209438741445E-2"/>
    <n v="69.666666666666671"/>
    <s v="music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17270000000000008"/>
    <n v="45.988235294117644"/>
    <s v="music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11759999999999993"/>
    <n v="79.262411347517727"/>
    <s v="music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.4209999999999998"/>
    <n v="43.031446540880502"/>
    <s v="music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4000000000000066E-2"/>
    <n v="108.48484848484848"/>
    <s v="music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8.4970370370370363E-2"/>
    <n v="61.029583333333335"/>
    <s v="music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2.8614457831325213E-2"/>
    <n v="50.592592592592595"/>
    <s v="music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30001800000000012"/>
    <n v="39.157168674698795"/>
    <s v="music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7.6521739130434696E-2"/>
    <n v="65.15789473684211"/>
    <s v="music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12360444444444441"/>
    <n v="23.963127962085309"/>
    <s v="music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2.0999999999999908E-2"/>
    <n v="48.61904761904762"/>
    <s v="music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45333333333333337"/>
    <n v="35.73770491803279"/>
    <s v="music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28200000000000003"/>
    <n v="21.366666666666667"/>
    <s v="music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0"/>
    <n v="10"/>
    <s v="journalism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0"/>
    <n v="29.236301369863014"/>
    <s v="journalism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0"/>
    <n v="33.25"/>
    <s v="journalism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0"/>
    <n v="53"/>
    <s v="journalism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"/>
    <n v="15"/>
    <s v="journalism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"/>
    <n v="50"/>
    <s v="journalism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"/>
    <n v="47.5"/>
    <s v="journalism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0"/>
    <n v="65.666666666666671"/>
    <s v="games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0"/>
    <n v="16.2"/>
    <s v="games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0"/>
    <n v="34.128378378378379"/>
    <s v="games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"/>
    <n v="13"/>
    <s v="games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"/>
    <n v="40.476190476190474"/>
    <s v="games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"/>
    <n v="35"/>
    <s v="games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0"/>
    <n v="10"/>
    <s v="games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0"/>
    <n v="113.56666666666666"/>
    <s v="games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0"/>
    <n v="15"/>
    <s v="games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"/>
    <n v="48.281025641025643"/>
    <s v="games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"/>
    <n v="43.976047904191617"/>
    <s v="games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0"/>
    <n v="9"/>
    <s v="games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0"/>
    <n v="37.666666666666664"/>
    <s v="games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0"/>
    <n v="18.581632653061224"/>
    <s v="games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"/>
    <n v="18.666666666666668"/>
    <s v="games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"/>
    <n v="410"/>
    <s v="games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0"/>
    <n v="114"/>
    <s v="games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"/>
    <n v="43.41727891156463"/>
    <s v="games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0"/>
    <n v="23.959183673469386"/>
    <s v="games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"/>
    <n v="12.5"/>
    <s v="games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0"/>
    <n v="3"/>
    <s v="games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"/>
    <n v="10.5625"/>
    <s v="games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"/>
    <n v="122.00037037037038"/>
    <s v="games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0"/>
    <n v="267.80851063829789"/>
    <s v="games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"/>
    <n v="74.206896551724142"/>
    <s v="games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857142857144"/>
    <s v="games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0"/>
    <n v="81.954545454545453"/>
    <s v="games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"/>
    <n v="25"/>
    <s v="games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0"/>
    <n v="10"/>
    <s v="games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33333333333"/>
    <s v="games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0"/>
    <n v="17.708333333333332"/>
    <s v="games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0"/>
    <n v="16.2"/>
    <s v="games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0"/>
    <n v="80.297297297297291"/>
    <s v="games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"/>
    <n v="23.571428571428573"/>
    <s v="games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0"/>
    <n v="34.88095238095238"/>
    <s v="games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"/>
    <n v="23.181818181818183"/>
    <s v="games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"/>
    <n v="100.23371794871794"/>
    <s v="games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"/>
    <n v="5"/>
    <s v="games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3333333333335"/>
    <s v="games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s v="games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0"/>
    <n v="10.375"/>
    <s v="games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0"/>
    <n v="36.333333333333336"/>
    <s v="games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6666666666665"/>
    <s v="games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285714285715"/>
    <s v="games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"/>
    <n v="5"/>
    <s v="games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0"/>
    <n v="25.434782608695652"/>
    <s v="games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6666666666665"/>
    <s v="games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"/>
    <n v="110.61538461538461"/>
    <s v="games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"/>
    <n v="20"/>
    <s v="games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"/>
    <n v="50"/>
    <s v="games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0"/>
    <n v="45"/>
    <s v="games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"/>
    <n v="253.2051282051282"/>
    <s v="games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0"/>
    <n v="44.166666666666664"/>
    <s v="food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33333333332"/>
    <s v="food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"/>
    <n v="42"/>
    <s v="food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0"/>
    <n v="60.733333333333334"/>
    <s v="food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"/>
    <n v="50"/>
    <s v="food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0"/>
    <n v="108.33333333333333"/>
    <s v="food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"/>
    <n v="23.5"/>
    <s v="food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0"/>
    <n v="50.333333333333336"/>
    <s v="food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666666666666"/>
    <s v="food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0"/>
    <n v="60.789473684210527"/>
    <s v="food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"/>
    <n v="82.82"/>
    <s v="food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"/>
    <n v="358.875"/>
    <s v="food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0"/>
    <n v="61.1875"/>
    <s v="food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0"/>
    <n v="340"/>
    <s v="food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66666666667"/>
    <s v="food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0"/>
    <n v="46.631578947368418"/>
    <s v="food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0"/>
    <n v="65"/>
    <s v="food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0"/>
    <n v="640"/>
    <s v="food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"/>
    <n v="69.117647058823536"/>
    <s v="food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3333333333333"/>
    <s v="food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0"/>
    <n v="10.5"/>
    <s v="food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"/>
    <n v="33.333333333333336"/>
    <s v="food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4.9363636363636276E-2"/>
    <n v="61.562666666666665"/>
    <s v="photography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5.4400000000000004E-2"/>
    <n v="118.73873873873873"/>
    <s v="photography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.7333333333333245E-2"/>
    <n v="65.081300813008127"/>
    <s v="photography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4.1257142857142881E-2"/>
    <n v="130.15714285714284"/>
    <s v="photography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0549999999999993"/>
    <n v="37.776470588235291"/>
    <s v="photography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.7777777777777724E-2"/>
    <n v="112.79069767441861"/>
    <s v="photography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35000000000000009"/>
    <n v="51.92307692307692"/>
    <s v="photography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.0740740740740788E-2"/>
    <n v="89.242424242424249"/>
    <s v="photography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.333333333333332"/>
    <s v="photography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3.9571428571428591E-2"/>
    <n v="79.967032967032964"/>
    <s v="photography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.2223999999999999"/>
    <n v="56.414565826330531"/>
    <s v="photography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35000000000000009"/>
    <n v="79.411764705882348"/>
    <s v="photography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1.6991034482758622"/>
    <n v="76.439453125"/>
    <s v="photography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.5329333333333333"/>
    <n v="121"/>
    <s v="photography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1.6059999999999999"/>
    <n v="54.616766467065865"/>
    <s v="photography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3167795334838139E-2"/>
    <n v="299.22222222222223"/>
    <s v="photography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25604166666666672"/>
    <n v="58.533980582524272"/>
    <s v="photography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2.4378333333333391E-2"/>
    <n v="55.371801801801809"/>
    <s v="photography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99243999999999999"/>
    <n v="183.80442804428046"/>
    <s v="photography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2.4539877300613577E-2"/>
    <n v="165.34653465346534"/>
    <s v="photography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.9461538461538428E-2"/>
    <n v="234.78947368421052"/>
    <s v="photography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8.6153846153846914E-3"/>
    <n v="211.48387096774192"/>
    <s v="photography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14999999999999991"/>
    <n v="32.34375"/>
    <s v="photography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4.1676646706586773E-2"/>
    <n v="123.37588652482269"/>
    <s v="photography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55299999999999994"/>
    <n v="207.06666666666666"/>
    <s v="photography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6.0000000000000053E-2"/>
    <n v="138.2608695652174"/>
    <s v="photography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1.5431499999999998"/>
    <n v="493.81553398058253"/>
    <s v="photography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999999999999899E-2"/>
    <n v="168.5"/>
    <s v="photography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29039999999999999"/>
    <n v="38.867469879518069"/>
    <s v="photography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2.2307692307692362E-2"/>
    <n v="61.527777777777779"/>
    <s v="photography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31800000000000006"/>
    <n v="105.44"/>
    <s v="photography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6.8608020000000005"/>
    <n v="71.592003642987251"/>
    <s v="photography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45700000000000007"/>
    <n v="91.882882882882882"/>
    <s v="photography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2.6000000000000023E-2"/>
    <n v="148.57377049180329"/>
    <s v="photography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72277777777777774"/>
    <n v="174.2134831460674"/>
    <s v="photography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59168195718654437"/>
    <n v="102.86166007905139"/>
    <s v="photography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3.7666666666666737E-2"/>
    <n v="111.17857142857143"/>
    <s v="photography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11409545454545467"/>
    <n v="23.796213592233013"/>
    <s v="photography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1.80375"/>
    <n v="81.268115942028984"/>
    <s v="photography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12106060606060609"/>
    <n v="116.21465968586388"/>
    <s v="photography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0"/>
    <n v="58.888888888888886"/>
    <s v="music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0"/>
    <n v="44"/>
    <s v="music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0"/>
    <n v="48.424999999999997"/>
    <s v="music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"/>
    <n v="61.041666666666664"/>
    <s v="music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"/>
    <n v="25"/>
    <s v="music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"/>
    <n v="40"/>
    <s v="music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"/>
    <n v="19.333333333333332"/>
    <s v="music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0"/>
    <n v="35"/>
    <s v="music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"/>
    <n v="59.333333333333336"/>
    <s v="music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0"/>
    <n v="30.125"/>
    <s v="music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"/>
    <n v="74.617647058823536"/>
    <s v="music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"/>
    <n v="5"/>
    <s v="music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"/>
    <n v="44.5"/>
    <s v="music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3.8000000000000034E-2"/>
    <n v="46.133333333333333"/>
    <s v="music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2024999999999999"/>
    <n v="141.47058823529412"/>
    <s v="music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16999999999999993"/>
    <n v="75.483870967741936"/>
    <s v="music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22142857142857153"/>
    <n v="85.5"/>
    <s v="music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51639999999999997"/>
    <n v="64.254237288135599"/>
    <s v="music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4.4399999999999995E-2"/>
    <n v="64.46913580246914"/>
    <s v="music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.0015333333333332"/>
    <n v="118.2007874015748"/>
    <s v="music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8000000000000016E-2"/>
    <n v="82.540540540540547"/>
    <s v="music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37657142857142856"/>
    <n v="34.170212765957444"/>
    <s v="music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7.3319999999999"/>
    <n v="42.73322081575246"/>
    <s v="music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98850746268656708"/>
    <n v="94.489361702127653"/>
    <s v="music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1.0236666666666667"/>
    <n v="55.697247706422019"/>
    <s v="music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17963766666666658"/>
    <n v="98.030831024930734"/>
    <s v="music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.9472727272727273"/>
    <n v="92.102272727272734"/>
    <s v="music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.1314633333333335"/>
    <n v="38.175462686567165"/>
    <s v="music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4.2399999999999993E-2"/>
    <n v="27.145833333333332"/>
    <s v="music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13666666666666671"/>
    <n v="50.689189189189186"/>
    <s v="music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2499999999999956E-2"/>
    <n v="38.942307692307693"/>
    <s v="music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25415384615384617"/>
    <n v="77.638095238095232"/>
    <s v="music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18999999999999995"/>
    <n v="43.536585365853661"/>
    <s v="music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6461538461538461"/>
    <n v="31.823529411764707"/>
    <s v="music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1914771428571429"/>
    <n v="63.184393939393942"/>
    <s v="music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4.7368421052631504E-3"/>
    <n v="190.9"/>
    <s v="music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8000000000000016E-2"/>
    <n v="140.85534591194968"/>
    <s v="music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16666666666666674"/>
    <n v="76.92307692307692"/>
    <s v="music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8.6489361702127621E-2"/>
    <n v="99.15533980582525"/>
    <s v="music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1472"/>
    <n v="67.881656804733723"/>
    <s v="music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8000000000000016E-2"/>
    <n v="246.29032258064515"/>
    <s v="music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6.0000000000000053E-2"/>
    <n v="189.28571428571428"/>
    <s v="music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3.499999999999992E-2"/>
    <n v="76.666666666666671"/>
    <s v="music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54975359999999984"/>
    <n v="82.963254817987149"/>
    <s v="music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2140666666666666"/>
    <n v="62.522107969151669"/>
    <s v="music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.4210000000000083E-2"/>
    <n v="46.06808823529412"/>
    <s v="music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6.1243333333333316E-2"/>
    <n v="38.543946731234868"/>
    <s v="music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54938461538461536"/>
    <n v="53.005263157894738"/>
    <s v="music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10771572387344208"/>
    <n v="73.355396825396824"/>
    <s v="music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10911866666666659"/>
    <n v="127.97523076923076"/>
    <s v="music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10714285714285721"/>
    <n v="104.72972972972973"/>
    <s v="music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23613333333333331"/>
    <n v="67.671532846715323"/>
    <s v="music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.1105"/>
    <n v="95.931818181818187"/>
    <s v="music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000000000000009E-2"/>
    <n v="65.161290322580641"/>
    <s v="theater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6499999999999959E-2"/>
    <n v="32.269841269841272"/>
    <s v="theater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.3333333333333259E-2"/>
    <n v="81.25"/>
    <s v="theater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1.42"/>
    <n v="24.2"/>
    <s v="theater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4.4999999999999485E-3"/>
    <n v="65.868852459016395"/>
    <s v="theater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25066666666666659"/>
    <n v="36.07692307692308"/>
    <s v="theater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8.5714285714285632E-2"/>
    <n v="44.186046511627907"/>
    <s v="theater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45700000000000007"/>
    <n v="104.07142857142857"/>
    <s v="theater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10000000000000009"/>
    <n v="35.96153846153846"/>
    <s v="theater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2.2333333333333316E-2"/>
    <n v="127.79166666666667"/>
    <s v="theater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21999999999999997"/>
    <n v="27.727272727272727"/>
    <s v="theater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9600000000000062E-2"/>
    <n v="39.828125"/>
    <s v="theater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41176470588235303"/>
    <n v="52.173913043478258"/>
    <s v="theater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.5250000000000057E-2"/>
    <n v="92.037815126050418"/>
    <s v="theater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4.6499999999999986E-2"/>
    <n v="63.424242424242422"/>
    <s v="theater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24"/>
    <n v="135.625"/>
    <s v="theater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35000000000000009"/>
    <n v="168.75"/>
    <s v="theater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2.750000000000008E-2"/>
    <n v="70.862068965517238"/>
    <s v="theater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50"/>
    <s v="theater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30260857142857156"/>
    <n v="42.214166666666671"/>
    <s v="theater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"/>
    <n v="152.41346153846155"/>
    <s v="technology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"/>
    <n v="90.616279069767444"/>
    <s v="technology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"/>
    <n v="201.60393258426967"/>
    <s v="technology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"/>
    <n v="127.93333333333334"/>
    <s v="technology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"/>
    <n v="29.894736842105264"/>
    <s v="technology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11991304347826093"/>
    <n v="367.97142857142859"/>
    <s v="technology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"/>
    <n v="129.16666666666666"/>
    <s v="technology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"/>
    <n v="800.7"/>
    <s v="technology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"/>
    <n v="28"/>
    <s v="technology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"/>
    <n v="102.01639344262296"/>
    <s v="technology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0"/>
    <n v="184.36363636363637"/>
    <s v="technology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"/>
    <n v="162.91935483870967"/>
    <s v="technology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0"/>
    <n v="603.52631578947364"/>
    <s v="technology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"/>
    <n v="45.407407407407405"/>
    <s v="technology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"/>
    <n v="97.333333333333329"/>
    <s v="technology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"/>
    <n v="167.66666666666666"/>
    <s v="technology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0"/>
    <n v="859.85714285714289"/>
    <s v="technology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0"/>
    <n v="30.272727272727273"/>
    <s v="technology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0"/>
    <n v="54.666666666666664"/>
    <s v="technology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0"/>
    <n v="60.75"/>
    <s v="technology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0"/>
    <n v="102.72727272727273"/>
    <s v="technology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0"/>
    <n v="41.585365853658537"/>
    <s v="technology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0"/>
    <n v="116.53333333333333"/>
    <s v="technology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"/>
    <n v="45.333333333333336"/>
    <s v="technology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"/>
    <n v="157.46"/>
    <s v="technology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0"/>
    <n v="100.5"/>
    <s v="technology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"/>
    <n v="51.822463768115945"/>
    <s v="technology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"/>
    <n v="308.75"/>
    <s v="technology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"/>
    <n v="379.22767857142856"/>
    <s v="technology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"/>
    <n v="176.36428571428573"/>
    <s v="technology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0"/>
    <n v="66.066666666666663"/>
    <s v="technology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0"/>
    <n v="89.648648648648646"/>
    <s v="technology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"/>
    <n v="382.39130434782606"/>
    <s v="technology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2.298E-2"/>
    <n v="158.35603715170279"/>
    <s v="technology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.7773333333333334"/>
    <n v="40.762589928057551"/>
    <s v="publishing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25"/>
    <n v="53.571428571428569"/>
    <s v="publishing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47326530612244899"/>
    <n v="48.449664429530202"/>
    <s v="publishing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2.200000000000002E-2"/>
    <n v="82.41935483870968"/>
    <s v="publishing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8723404255319043E-2"/>
    <n v="230.19230769230768"/>
    <s v="publishing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1.0419999999999998"/>
    <n v="59.360465116279073"/>
    <s v="publishing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4.049999999999998E-2"/>
    <n v="66.698717948717942"/>
    <s v="publishing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265000000000005E-2"/>
    <n v="168.77500000000001"/>
    <s v="publishing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36139999999999994"/>
    <n v="59.973568281938327"/>
    <s v="publishing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33600000000000008"/>
    <n v="31.80952380952381"/>
    <s v="publishing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30249999999999999"/>
    <n v="24.421875"/>
    <s v="publishing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22679999999999989"/>
    <n v="25.347107438016529"/>
    <s v="publishing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82810588235294125"/>
    <n v="71.443218390804603"/>
    <s v="publishing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25299999999999989"/>
    <n v="38.553846153846152"/>
    <s v="publishing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1166666666666667"/>
    <n v="68.367346938775512"/>
    <s v="publishing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15757575757575748"/>
    <n v="40.210526315789473"/>
    <s v="publishing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73199999999999998"/>
    <n v="32.074074074074076"/>
    <s v="publishing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25983333333333336"/>
    <n v="28.632575757575758"/>
    <s v="publishing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.099999999999997E-2"/>
    <n v="43.64"/>
    <s v="publishing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40"/>
    <s v="publishing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18642857142857139"/>
    <n v="346.04166666666669"/>
    <s v="music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2.666666666666595E-3"/>
    <n v="81.739130434782609"/>
    <s v="music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26489200000000013"/>
    <n v="64.535306122448986"/>
    <s v="music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14260000000000006"/>
    <n v="63.477777777777774"/>
    <s v="music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10699999999999998"/>
    <n v="63.620689655172413"/>
    <s v="music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5.3480531520395447E-2"/>
    <n v="83.967068965517228"/>
    <s v="music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3.6666666666666625E-2"/>
    <n v="77.75"/>
    <s v="music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7.0867266752393299E-2"/>
    <n v="107.07142857142857"/>
    <s v="music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24"/>
    <n v="38.75"/>
    <s v="music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100000000000033E-2"/>
    <n v="201.94230769230768"/>
    <s v="music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89466666666666672"/>
    <n v="43.060606060606062"/>
    <s v="music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71324999999999994"/>
    <n v="62.871559633027523"/>
    <s v="music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1.5248648648648651"/>
    <n v="55.607142857142854"/>
    <s v="music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16153846153846163"/>
    <n v="48.70967741935484"/>
    <s v="music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1.0335000000000001"/>
    <n v="30.578947368421051"/>
    <s v="music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1160000000000001"/>
    <n v="73.907284768211923"/>
    <s v="music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3.24"/>
    <n v="21.2"/>
    <s v="music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.0999999999999952E-2"/>
    <n v="73.356164383561648"/>
    <s v="music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4.3625000000000025E-2"/>
    <n v="56.412162162162161"/>
    <s v="music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1.124090909090909"/>
    <n v="50.247311827956992"/>
    <s v="music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24085714285714288"/>
    <n v="68.936507936507937"/>
    <s v="music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10406124999999999"/>
    <n v="65.914104477611943"/>
    <s v="music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1.1875"/>
    <n v="62.5"/>
    <s v="music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36624999999999996"/>
    <n v="70.064102564102569"/>
    <s v="music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34807399999999999"/>
    <n v="60.181874999999998"/>
    <s v="music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45399999999999996"/>
    <n v="21.382352941176471"/>
    <s v="music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.107142857142847E-2"/>
    <n v="160.78947368421052"/>
    <s v="music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10200000000000009"/>
    <n v="42.384615384615387"/>
    <s v="music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13640000000000008"/>
    <n v="27.317307692307693"/>
    <s v="music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00000000000076E-2"/>
    <n v="196.82692307692307"/>
    <s v="music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22133333333333338"/>
    <n v="53.882352941176471"/>
    <s v="music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11885714285714277"/>
    <n v="47.756097560975611"/>
    <s v="music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7.2999999999999954E-2"/>
    <n v="88.191780821917803"/>
    <s v="music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13850000000000007"/>
    <n v="72.056962025316452"/>
    <s v="music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.6818181818181914E-2"/>
    <n v="74.246153846153845"/>
    <s v="music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26144444444444437"/>
    <n v="61.701086956521742"/>
    <s v="music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67428571428571438"/>
    <n v="17.235294117647058"/>
    <s v="music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3.9652000000000003"/>
    <n v="51.720833333333331"/>
    <s v="music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.1599999999999904E-2"/>
    <n v="24.150442477876105"/>
    <s v="music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2.574999999999994E-2"/>
    <n v="62.166666666666664"/>
    <s v="music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0"/>
    <n v="48.2"/>
    <s v="publishing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705882352944"/>
    <s v="publishing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"/>
    <n v="7.5"/>
    <s v="publishing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0"/>
    <n v="12"/>
    <s v="publishing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3333333333335"/>
    <s v="publishing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0"/>
    <n v="24.615384615384617"/>
    <s v="publishing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"/>
    <n v="100"/>
    <s v="publishing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"/>
    <n v="88.888888888888886"/>
    <s v="publishing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0"/>
    <n v="27.5"/>
    <s v="publishing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0"/>
    <n v="44.5"/>
    <s v="publishing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0"/>
    <n v="1"/>
    <s v="publishing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"/>
    <n v="109.07142857142857"/>
    <s v="publishing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0"/>
    <n v="104.75"/>
    <s v="publishing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0"/>
    <n v="15"/>
    <s v="publishing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0"/>
    <n v="80.599999999999994"/>
    <s v="publishing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"/>
    <n v="115.55319148936171"/>
    <s v="publishing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0"/>
    <n v="80.5"/>
    <s v="publishing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0"/>
    <n v="744.5454545454545"/>
    <s v="publishing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"/>
    <n v="38.5"/>
    <s v="publishing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"/>
    <n v="36.68181818181818"/>
    <s v="publishing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"/>
    <n v="75"/>
    <s v="publishing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0"/>
    <n v="30"/>
    <s v="publishing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0"/>
    <n v="673.33333333333337"/>
    <s v="publishing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"/>
    <n v="15"/>
    <s v="publishing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"/>
    <n v="225"/>
    <s v="publishing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0"/>
    <n v="48.333333333333336"/>
    <s v="publishing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2445999999999957E-2"/>
    <n v="44.66673529411765"/>
    <s v="publishing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8.5175000000000001E-2"/>
    <n v="28.937999999999999"/>
    <s v="publishing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47666666666666657"/>
    <n v="35.44"/>
    <s v="publishing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319999999999999"/>
    <n v="34.871794871794869"/>
    <s v="publishing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3.5641449999999999"/>
    <n v="52.622732513451197"/>
    <s v="publishing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7.8773124999999888E-2"/>
    <n v="69.598266129032254"/>
    <s v="publishing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15080000000000005"/>
    <n v="76.72"/>
    <s v="publishing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3684210526315752E-2"/>
    <n v="33.191126279863482"/>
    <s v="publishing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8.4248587570621369E-2"/>
    <n v="149.46417445482865"/>
    <s v="publishing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25133333333333341"/>
    <n v="23.172839506172838"/>
    <s v="publishing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3.8406249999999975E-2"/>
    <n v="96.877551020408163"/>
    <s v="publishing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38704000000000005"/>
    <n v="103.20238095238095"/>
    <s v="publishing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20516000000000001"/>
    <n v="38.462553191489363"/>
    <s v="publishing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1226666666666667"/>
    <n v="44.315789473684212"/>
    <s v="publishing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88669666666666669"/>
    <n v="64.173356009070289"/>
    <s v="publishing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5.6155466666666669"/>
    <n v="43.333275109170302"/>
    <s v="publishing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11309999999999998"/>
    <n v="90.495934959349597"/>
    <s v="publishing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0.8161422"/>
    <n v="29.187190495010373"/>
    <s v="publishing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37375000000000003"/>
    <n v="30.95774647887324"/>
    <s v="publishing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170404"/>
    <n v="92.157795275590544"/>
    <s v="publishing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0"/>
    <n v="17.5"/>
    <s v="publishing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"/>
    <n v="25"/>
    <s v="publishing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0"/>
    <n v="50"/>
    <s v="publishing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0"/>
    <n v="60"/>
    <s v="publishing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"/>
    <n v="47.10526315789474"/>
    <s v="publishing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0"/>
    <n v="100"/>
    <s v="publishing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"/>
    <n v="15"/>
    <s v="publishing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0"/>
    <n v="40.454545454545453"/>
    <s v="publishing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0"/>
    <n v="19"/>
    <s v="publishing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"/>
    <n v="46.733333333333334"/>
    <s v="publishing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6330769230769238"/>
    <n v="97.731073446327684"/>
    <s v="photography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4454545454545498E-2"/>
    <n v="67.835866261398181"/>
    <s v="photography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7.8914666666666688E-2"/>
    <n v="56.98492957746479"/>
    <s v="photography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.7793846153846156"/>
    <n v="67.159851301115239"/>
    <s v="photography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3.5812500000000025E-2"/>
    <n v="48.037681159420288"/>
    <s v="photography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1140000000000001"/>
    <n v="38.860465116279073"/>
    <s v="photography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.1499999999999999"/>
    <n v="78.181818181818187"/>
    <s v="photography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1076216216216217"/>
    <n v="97.113744075829388"/>
    <s v="photography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23641257142857142"/>
    <n v="110.39397959183674"/>
    <s v="photography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350000000000081E-2"/>
    <n v="39.91506172839506"/>
    <s v="photography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11792857142857138"/>
    <n v="75.975728155339809"/>
    <s v="photography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4.5877142857142861"/>
    <n v="58.379104477611939"/>
    <s v="photography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50018750000000001"/>
    <n v="55.82093023255814"/>
    <s v="photography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6.4759999999999929E-2"/>
    <n v="151.24431818181819"/>
    <s v="photography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57189000000000001"/>
    <n v="849.67027027027029"/>
    <s v="photography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8.6588235294117633E-2"/>
    <n v="159.24137931034483"/>
    <s v="photography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979999999999991"/>
    <n v="39.507317073170732"/>
    <s v="photography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.0536666666666665"/>
    <n v="130.52966101694915"/>
    <s v="photography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3638888888888996E-2"/>
    <n v="64.156896551724131"/>
    <s v="photography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3.4722222222222321E-2"/>
    <n v="111.52694610778443"/>
    <s v="photography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6.8133333333333379E-2"/>
    <n v="170.44680851063831"/>
    <s v="photography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38965747126436767"/>
    <n v="133.7391592920354"/>
    <s v="photography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24843243243243252"/>
    <n v="95.834024896265561"/>
    <s v="photography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1.0699999999999998"/>
    <n v="221.78571428571428"/>
    <s v="photography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74005769230769225"/>
    <n v="32.315357142857138"/>
    <s v="photography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20326086956521738"/>
    <n v="98.839285714285708"/>
    <s v="photography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10444285714285728"/>
    <n v="55.222142857142863"/>
    <s v="photography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1.8156666666666665"/>
    <n v="52.793750000000003"/>
    <s v="photography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6.7894736842104564E-3"/>
    <n v="135.66666666666666"/>
    <s v="photography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34825714285714282"/>
    <n v="53.991990846681922"/>
    <s v="photography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75957446808510642"/>
    <n v="56.643835616438359"/>
    <s v="photography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3.8402000000000003"/>
    <n v="82.316326530612244"/>
    <s v="photography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45140000000000002"/>
    <n v="88.26081081081081"/>
    <s v="photography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3.1773333333333333"/>
    <n v="84.905149051490511"/>
    <s v="photography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32424999999999993"/>
    <n v="48.154545454545456"/>
    <s v="photography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.5030841666666666"/>
    <n v="66.015406593406595"/>
    <s v="photography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79899999999999993"/>
    <n v="96.375"/>
    <s v="photography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2.6285714285714246E-2"/>
    <n v="156.17391304347825"/>
    <s v="photography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35986099999999999"/>
    <n v="95.764859154929582"/>
    <s v="photography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17866666666666675"/>
    <n v="180.40816326530611"/>
    <s v="photography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"/>
    <n v="20"/>
    <s v="photography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"/>
    <n v="26.272727272727273"/>
    <s v="photography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0"/>
    <n v="60"/>
    <s v="photography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"/>
    <n v="28.333333333333332"/>
    <s v="photography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"/>
    <n v="14.428571428571429"/>
    <s v="photography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"/>
    <n v="132.1875"/>
    <s v="photography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"/>
    <n v="56.416666666666664"/>
    <s v="photography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"/>
    <n v="100"/>
    <s v="photography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0"/>
    <n v="11.666666666666666"/>
    <s v="photography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0"/>
    <n v="23.5"/>
    <s v="photography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"/>
    <n v="67"/>
    <s v="publishing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0"/>
    <n v="42.5"/>
    <s v="publishing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0"/>
    <n v="100"/>
    <s v="publishing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"/>
    <n v="108.05084745762711"/>
    <s v="publishing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0"/>
    <n v="26.923076923076923"/>
    <s v="publishing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"/>
    <n v="155"/>
    <s v="publishing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"/>
    <n v="47.769230769230766"/>
    <s v="publishing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"/>
    <n v="20"/>
    <s v="publishing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"/>
    <n v="41.666666666666664"/>
    <s v="publishing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0"/>
    <n v="74.333333333333329"/>
    <s v="publishing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0"/>
    <n v="84.333333333333329"/>
    <s v="publishing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"/>
    <n v="65.457142857142856"/>
    <s v="publishing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"/>
    <n v="65"/>
    <s v="publishing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"/>
    <n v="27.5"/>
    <s v="publishing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"/>
    <n v="51.25"/>
    <s v="publishing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"/>
    <n v="14"/>
    <s v="publishing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"/>
    <n v="5"/>
    <s v="photography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0"/>
    <n v="31"/>
    <s v="photography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"/>
    <n v="131.66666666666666"/>
    <s v="photography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0"/>
    <n v="510"/>
    <s v="photography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"/>
    <n v="44.478260869565219"/>
    <s v="photography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"/>
    <n v="20.5"/>
    <s v="photography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0"/>
    <n v="25"/>
    <s v="photography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0"/>
    <n v="40.777777777777779"/>
    <s v="photography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8.249200000000001E-2"/>
    <n v="48.325535714285714"/>
    <s v="music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6666666666667052E-3"/>
    <n v="46.953125"/>
    <s v="music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3.2999999999994145E-4"/>
    <n v="66.688666666666663"/>
    <s v="music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22107142857142859"/>
    <n v="48.842857142857142"/>
    <s v="music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6.9333333333334579E-3"/>
    <n v="137.30909090909091"/>
    <s v="music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041250000000002E-2"/>
    <n v="87.829673913043479"/>
    <s v="music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45110000000000006"/>
    <n v="70.785365853658533"/>
    <s v="music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2499999999999956E-2"/>
    <n v="52.826086956521742"/>
    <s v="music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18333333333333335"/>
    <n v="443.75"/>
    <s v="music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1.7185000000000001"/>
    <n v="48.544642857142854"/>
    <s v="music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25124999999999997"/>
    <n v="37.074074074074076"/>
    <s v="music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10000000000000009"/>
    <n v="50"/>
    <s v="music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4999999999999902E-2"/>
    <n v="39.03846153846154"/>
    <s v="music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2.6999999999999913E-2"/>
    <n v="66.688311688311686"/>
    <s v="music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1412500000000001"/>
    <n v="67.132352941176464"/>
    <s v="music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000000000000037E-2"/>
    <n v="66.369426751592357"/>
    <s v="music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45857142857142863"/>
    <n v="64.620253164556956"/>
    <s v="music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.0666666666666638E-2"/>
    <n v="58.370370370370374"/>
    <s v="music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33333333333333326"/>
    <n v="86.956521739130437"/>
    <s v="music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12999999999999989"/>
    <n v="66.470588235294116"/>
    <s v="music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21199999999999997"/>
    <n v="163.78378378378378"/>
    <s v="music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7246376811594244E-2"/>
    <n v="107.98461538461538"/>
    <s v="music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666666666666602E-2"/>
    <n v="42.111111111111114"/>
    <s v="music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17999999999999994"/>
    <n v="47.2"/>
    <s v="music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55333333333333323"/>
    <n v="112.01923076923077"/>
    <s v="music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187500000000008E-2"/>
    <n v="74.953703703703709"/>
    <s v="music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16999999999999993"/>
    <n v="61.578947368421055"/>
    <s v="music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.2499999999999805E-3"/>
    <n v="45.875"/>
    <s v="music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3.6666666666666625E-2"/>
    <n v="75.853658536585371"/>
    <s v="music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1.6524999999999999"/>
    <n v="84.206349206349202"/>
    <s v="music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55909999999999993"/>
    <n v="117.22556390977444"/>
    <s v="music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6250000000000098E-2"/>
    <n v="86.489361702127653"/>
    <s v="music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72.41379310344828"/>
    <s v="music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4.9999999999998934E-3"/>
    <n v="62.8125"/>
    <s v="music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25299999999999989"/>
    <n v="67.729729729729726"/>
    <s v="music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3.5555555555555562E-2"/>
    <n v="53.5632183908046"/>
    <s v="music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.8000000000000034E-2"/>
    <n v="34.6"/>
    <s v="music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5.0000000000000044E-2"/>
    <n v="38.888888888888886"/>
    <s v="music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94.736842105263165"/>
    <s v="music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69860000000000011"/>
    <n v="39.967058823529413"/>
    <s v="music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4000000000000012E-2"/>
    <n v="97.5"/>
    <s v="music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42.857142857142854"/>
    <s v="music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24700000000000011"/>
    <n v="168.51351351351352"/>
    <s v="music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4999999999999973E-2"/>
    <n v="85.546875"/>
    <s v="music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1080000000000001"/>
    <n v="554"/>
    <s v="music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10200000000000009"/>
    <n v="26.554216867469879"/>
    <s v="music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4.7199999999999909E-2"/>
    <n v="113.82608695652173"/>
    <s v="music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25260869565217381"/>
    <n v="32.011111111111113"/>
    <s v="music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5.8763157894736739E-3"/>
    <n v="47.189259259259259"/>
    <s v="music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41549999999999998"/>
    <n v="88.46875"/>
    <s v="music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7.5000000000000622E-3"/>
    <n v="100.75"/>
    <s v="music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.6666666666665986E-3"/>
    <n v="64.714285714285708"/>
    <s v="music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74230400000000007"/>
    <n v="51.854285714285716"/>
    <s v="music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19909090909090899"/>
    <n v="38.794117647058826"/>
    <s v="music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42866666666666675"/>
    <n v="44.645833333333336"/>
    <s v="music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3.3493333333334263E-3"/>
    <n v="156.77333333333334"/>
    <s v="music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4.9338000000000104E-2"/>
    <n v="118.70339366515837"/>
    <s v="music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32233333333333336"/>
    <n v="74.149532710280369"/>
    <s v="music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12799999999999989"/>
    <n v="12.533333333333333"/>
    <s v="music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1.5375"/>
    <n v="27.861111111111111"/>
    <s v="music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2.5063291139240551E-2"/>
    <n v="80.178217821782184"/>
    <s v="music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6375000000000037E-2"/>
    <n v="132.43548387096774"/>
    <s v="music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8.0000000000000071E-2"/>
    <n v="33.75"/>
    <s v="music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22408799999999984"/>
    <n v="34.384494382022467"/>
    <s v="music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19457142857142862"/>
    <n v="44.956989247311824"/>
    <s v="music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0880000000000001"/>
    <n v="41.04081632653061"/>
    <s v="music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26852941176470591"/>
    <n v="52.597560975609753"/>
    <s v="music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6375000000000037E-2"/>
    <n v="70.784482758620683"/>
    <s v="music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39749999999999996"/>
    <n v="53.75"/>
    <s v="music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2.6000000000000023E-2"/>
    <n v="44.608695652173914"/>
    <s v="music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6.7349999999999355E-3"/>
    <n v="26.148961038961041"/>
    <s v="music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12941176470588234"/>
    <n v="39.183673469387756"/>
    <s v="music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28095238095238084"/>
    <n v="45.593220338983052"/>
    <s v="music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1.0169999999999999"/>
    <n v="89.247787610619469"/>
    <s v="music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37416000000000005"/>
    <n v="40.416470588235299"/>
    <s v="music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15333333333333332"/>
    <n v="82.38095238095238"/>
    <s v="music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1166666666666667"/>
    <n v="159.52380952380952"/>
    <s v="music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18399999999999994"/>
    <n v="36.244897959183675"/>
    <s v="music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75"/>
    <n v="62.5"/>
    <s v="music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17500000000000004"/>
    <n v="47"/>
    <s v="music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4221230769230875E-2"/>
    <n v="74.575090497737563"/>
    <s v="music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"/>
    <n v="76"/>
    <s v="music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.1250000000000053E-2"/>
    <n v="86.43564356435644"/>
    <s v="music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.857142857142847E-2"/>
    <n v="24"/>
    <s v="music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"/>
    <n v="80.128205128205124"/>
    <s v="music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"/>
    <n v="253.14285714285714"/>
    <s v="music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171.42857142857142"/>
    <s v="music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"/>
    <n v="57.727272727272727"/>
    <s v="music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"/>
    <n v="264.26315789473682"/>
    <s v="music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"/>
    <n v="159.33333333333334"/>
    <s v="music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0"/>
    <n v="35"/>
    <s v="music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"/>
    <n v="61.086956521739133"/>
    <s v="music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"/>
    <n v="114.81818181818181"/>
    <s v="music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0"/>
    <n v="54"/>
    <s v="music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"/>
    <n v="65.974683544303801"/>
    <s v="music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0"/>
    <n v="25.5"/>
    <s v="music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"/>
    <n v="118.36363636363636"/>
    <s v="music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0"/>
    <n v="54.111111111111114"/>
    <s v="music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0"/>
    <n v="21.25"/>
    <s v="music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"/>
    <n v="34"/>
    <s v="music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"/>
    <n v="525"/>
    <s v="music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0"/>
    <n v="50"/>
    <s v="music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0"/>
    <n v="115.70588235294117"/>
    <s v="music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0"/>
    <n v="50"/>
    <s v="music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"/>
    <n v="34.024390243902438"/>
    <s v="music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"/>
    <n v="11.666666666666666"/>
    <s v="music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0"/>
    <n v="28.125"/>
    <s v="music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0"/>
    <n v="216.66666666666666"/>
    <s v="music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"/>
    <n v="8.75"/>
    <s v="music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"/>
    <n v="62.222222222222221"/>
    <s v="music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"/>
    <n v="137.25"/>
    <s v="music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"/>
    <n v="122.14285714285714"/>
    <s v="music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"/>
    <n v="55"/>
    <s v="music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"/>
    <n v="22"/>
    <s v="music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"/>
    <n v="56.666666666666664"/>
    <s v="music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10833333333333339"/>
    <n v="25.576923076923077"/>
    <s v="photography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8.7499999999999911E-2"/>
    <n v="63.970588235294116"/>
    <s v="photography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4.1666666666666519E-3"/>
    <n v="89.925373134328353"/>
    <s v="photography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18454545454545457"/>
    <n v="93.071428571428569"/>
    <s v="photography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14014285714285712"/>
    <n v="89.674157303370791"/>
    <s v="photography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48100000000000009"/>
    <n v="207.61682242990653"/>
    <s v="photography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9555555555555575E-2"/>
    <n v="59.408805031446541"/>
    <s v="photography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29947999999999997"/>
    <n v="358.97237569060775"/>
    <s v="photography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23487562189054723"/>
    <n v="94.736641221374043"/>
    <s v="photography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1.0162"/>
    <n v="80.647999999999996"/>
    <s v="photography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8999999999999915E-2"/>
    <n v="168.68852459016392"/>
    <s v="photography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.6016666666666666"/>
    <n v="34.68888888888889"/>
    <s v="photography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8.0000000000000071E-2"/>
    <n v="462.85714285714283"/>
    <s v="photography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10529411764705876"/>
    <n v="104.38888888888889"/>
    <s v="photography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19999999999999996"/>
    <n v="7.5"/>
    <s v="photography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2.8290909090909144E-2"/>
    <n v="47.13"/>
    <s v="photography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15999999999999992"/>
    <n v="414.28571428571428"/>
    <s v="photography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14700000000000002"/>
    <n v="42.481481481481481"/>
    <s v="photography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6.6000000000000059E-2"/>
    <n v="108.77551020408163"/>
    <s v="photography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5440000000000009"/>
    <n v="81.098039215686271"/>
    <s v="photography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51.666666666666664"/>
    <s v="photography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35.4"/>
    <s v="photography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9083333333333341E-2"/>
    <n v="103.63559322033899"/>
    <s v="photography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"/>
    <n v="55.282051282051285"/>
    <s v="photography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"/>
    <n v="72.16970873786407"/>
    <s v="photography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"/>
    <n v="58.615384615384613"/>
    <s v="photography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0"/>
    <n v="12.466666666666667"/>
    <s v="photography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0"/>
    <n v="49.136363636363633"/>
    <s v="photography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"/>
    <n v="150.5"/>
    <s v="photography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"/>
    <n v="35.799999999999997"/>
    <s v="photography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"/>
    <n v="45.157894736842103"/>
    <s v="photography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0"/>
    <n v="98.78947368421052"/>
    <s v="photography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"/>
    <n v="88.307692307692307"/>
    <s v="photography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"/>
    <n v="170.62903225806451"/>
    <s v="photography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0"/>
    <n v="83.75"/>
    <s v="photography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"/>
    <n v="65.099999999999994"/>
    <s v="photography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0"/>
    <n v="66.333333333333329"/>
    <s v="photography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"/>
    <n v="104.89473684210526"/>
    <s v="photography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"/>
    <n v="78.440789473684205"/>
    <s v="photography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"/>
    <n v="59.041666666666664"/>
    <s v="photography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"/>
    <n v="71.34210526315789"/>
    <s v="photography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"/>
    <n v="51.227027027027027"/>
    <s v="photography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"/>
    <n v="60.242424242424242"/>
    <s v="photography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"/>
    <n v="44.935185185185183"/>
    <s v="photography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"/>
    <n v="31.206896551724139"/>
    <s v="photography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"/>
    <n v="63.875"/>
    <s v="photography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0"/>
    <n v="19"/>
    <s v="photography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"/>
    <n v="10"/>
    <s v="photography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0"/>
    <n v="109.06666666666666"/>
    <s v="photography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0"/>
    <n v="26.75"/>
    <s v="photography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"/>
    <n v="109.93525179856115"/>
    <s v="photography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0"/>
    <n v="20"/>
    <s v="photography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"/>
    <n v="55.388888888888886"/>
    <s v="photography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"/>
    <n v="133.90123456790124"/>
    <s v="photography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"/>
    <n v="48.720930232558139"/>
    <s v="photography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"/>
    <n v="48.25"/>
    <s v="photography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"/>
    <n v="58.972972972972975"/>
    <s v="photography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0"/>
    <n v="11.638333333333334"/>
    <s v="photography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"/>
    <n v="83.716814159292042"/>
    <s v="photography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"/>
    <n v="63.648648648648646"/>
    <s v="photography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"/>
    <n v="94.277777777777771"/>
    <s v="photography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"/>
    <n v="71.86666666666666"/>
    <s v="photography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"/>
    <n v="104.84615384615384"/>
    <s v="photography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"/>
    <n v="67.139344262295083"/>
    <s v="photography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0"/>
    <n v="73.875"/>
    <s v="photography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"/>
    <n v="69.125"/>
    <s v="photography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"/>
    <n v="120.77083333333333"/>
    <s v="photography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"/>
    <n v="42.222222222222221"/>
    <s v="photography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0"/>
    <n v="7.5"/>
    <s v="photography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4615384615385"/>
    <s v="photography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"/>
    <n v="37.608695652173914"/>
    <s v="photography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"/>
    <n v="42.157142857142858"/>
    <s v="photography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0"/>
    <n v="84.833333333333329"/>
    <s v="photography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"/>
    <n v="94.19"/>
    <s v="photography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0"/>
    <n v="6.25"/>
    <s v="photography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0"/>
    <n v="213.375"/>
    <s v="photography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34889999999999999"/>
    <n v="59.162280701754383"/>
    <s v="music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27.272727272727273"/>
    <s v="music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15857142857142859"/>
    <n v="24.575757575757574"/>
    <s v="music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6.6666666666659324E-4"/>
    <n v="75.05"/>
    <s v="music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5.0499999999999989E-2"/>
    <n v="42.02"/>
    <s v="music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000000000000009E-2"/>
    <n v="53.157894736842103"/>
    <s v="music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6.625000000000103E-3"/>
    <n v="83.885416666666671"/>
    <s v="music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6000000000000458E-3"/>
    <n v="417.33333333333331"/>
    <s v="music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66683333333333339"/>
    <n v="75.765151515151516"/>
    <s v="music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5333333333333421E-2"/>
    <n v="67.389380530973455"/>
    <s v="music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3.0000000000000027E-2"/>
    <n v="73.571428571428569"/>
    <s v="music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4285714285714286"/>
    <n v="25"/>
    <s v="music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1.625"/>
    <n v="42"/>
    <s v="music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1805000000000001"/>
    <n v="131.16666666666666"/>
    <s v="music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4.0000000000000036E-2"/>
    <n v="47.272727272727273"/>
    <s v="music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.0034000000000001"/>
    <n v="182.12727272727273"/>
    <s v="music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2.0683333333333334"/>
    <n v="61.366666666666667"/>
    <s v="music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899999999999913E-3"/>
    <n v="35.767499999999998"/>
    <s v="music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.0529999999999999"/>
    <n v="45.62222222222222"/>
    <s v="music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8.8888888888888795E-2"/>
    <n v="75.384615384615387"/>
    <s v="music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7500000000000071E-2"/>
    <n v="50.875"/>
    <s v="music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25249999999999995"/>
    <n v="119.28571428571429"/>
    <s v="music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24006100000000008"/>
    <n v="92.541865671641801"/>
    <s v="music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4000000000000012E-2"/>
    <n v="76.05"/>
    <s v="music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52.631578947368418"/>
    <s v="music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37926666666666664"/>
    <n v="98.990430622009569"/>
    <s v="music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2088000000000001"/>
    <n v="79.526315789473685"/>
    <s v="music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7.3666666666666769E-2"/>
    <n v="134.20833333333334"/>
    <s v="music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.3333333333334103E-3"/>
    <n v="37.625"/>
    <s v="music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5222222222222248E-2"/>
    <n v="51.044692737430168"/>
    <s v="music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7.6923076923085532E-4"/>
    <n v="50.03846153846154"/>
    <s v="music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16966666666666663"/>
    <n v="133.93129770992365"/>
    <s v="music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8750000000000044E-2"/>
    <n v="58.214285714285715"/>
    <s v="music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2.123666666666657E-2"/>
    <n v="88.037643678160919"/>
    <s v="music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54058971428571434"/>
    <n v="70.576753926701571"/>
    <s v="music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2499999999999956E-2"/>
    <n v="53.289473684210527"/>
    <s v="music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136.36363636363637"/>
    <s v="music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8.7480087480087398E-2"/>
    <n v="40.547315436241611"/>
    <s v="music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31833333333333336"/>
    <n v="70.625"/>
    <s v="music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33466666666666667"/>
    <n v="52.684210526315788"/>
    <s v="music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0"/>
    <n v="90.9375"/>
    <s v="games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"/>
    <n v="58.083333333333336"/>
    <s v="games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"/>
    <n v="62.5"/>
    <s v="games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0"/>
    <n v="71.588235294117652"/>
    <s v="games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"/>
    <n v="32.81818181818182"/>
    <s v="games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"/>
    <n v="49.11578947368421"/>
    <s v="games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0"/>
    <n v="16.307692307692307"/>
    <s v="games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"/>
    <n v="17"/>
    <s v="games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"/>
    <n v="41.833333333333336"/>
    <s v="games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72684499999999996"/>
    <n v="49.338428571428572"/>
    <s v="music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8.9552238805969964E-3"/>
    <n v="41.728395061728392"/>
    <s v="music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4.8048048048048075E-2"/>
    <n v="32.71875"/>
    <s v="music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35099999999999998"/>
    <n v="51.96153846153846"/>
    <s v="music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16327868852459027"/>
    <n v="50.685714285714283"/>
    <s v="music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2.0833333333333259E-2"/>
    <n v="42.241379310344826"/>
    <s v="music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11166666666666658"/>
    <n v="416.875"/>
    <s v="music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6080000000000005"/>
    <n v="46.651685393258425"/>
    <s v="music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6.6000000000000059E-2"/>
    <n v="48.454545454545453"/>
    <s v="music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44584416666666682"/>
    <n v="70.5289837398374"/>
    <s v="music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00000000000105E-2"/>
    <n v="87.958333333333329"/>
    <s v="music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3660000000000001"/>
    <n v="26.26923076923077"/>
    <s v="music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4.0000000000000036E-2"/>
    <n v="57.777777777777779"/>
    <s v="music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14500000000000002"/>
    <n v="57.25"/>
    <s v="music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7195767195767209E-2"/>
    <n v="196.34042553191489"/>
    <s v="music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23946784922394682"/>
    <n v="43"/>
    <s v="music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2.4566929133858162E-2"/>
    <n v="35.551912568306008"/>
    <s v="music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44500000000000006"/>
    <n v="68.80952380952381"/>
    <s v="music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33333333333333326"/>
    <n v="28.571428571428573"/>
    <s v="music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.3644000000000061E-2"/>
    <n v="50.631666666666668"/>
    <s v="music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0"/>
    <n v="106.8"/>
    <s v="technology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0"/>
    <n v="4"/>
    <s v="technology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"/>
    <n v="34.097560975609753"/>
    <s v="technology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"/>
    <n v="215.95959595959596"/>
    <s v="technology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0"/>
    <n v="108.25"/>
    <s v="technology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"/>
    <n v="129.97368421052633"/>
    <s v="technology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"/>
    <n v="117.49473684210527"/>
    <s v="technology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"/>
    <n v="70.595238095238102"/>
    <s v="technology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0"/>
    <n v="24.5"/>
    <s v="technology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0"/>
    <n v="30"/>
    <s v="technology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0"/>
    <n v="2"/>
    <s v="technology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"/>
    <n v="17"/>
    <s v="technology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"/>
    <n v="2928.9285714285716"/>
    <s v="technology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0"/>
    <n v="28.888888888888889"/>
    <s v="technology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"/>
    <n v="29.625"/>
    <s v="technology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"/>
    <n v="40.980952380952381"/>
    <s v="technology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3680000000000001"/>
    <n v="54"/>
    <s v="music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15549999999999997"/>
    <n v="36.109375"/>
    <s v="music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4079999999999999"/>
    <n v="23.153846153846153"/>
    <s v="music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14399999999999991"/>
    <n v="104"/>
    <s v="music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10333333333333328"/>
    <n v="31.826923076923077"/>
    <s v="music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95379333333333327"/>
    <n v="27.3896261682243"/>
    <s v="music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3.3333333333333437E-2"/>
    <n v="56.363636363636367"/>
    <s v="music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3.1372549019607954E-2"/>
    <n v="77.352941176470594"/>
    <s v="music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3.1250000000000444E-3"/>
    <n v="42.8"/>
    <s v="music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27"/>
    <n v="48.846153846153847"/>
    <s v="music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20601000000000003"/>
    <n v="48.240400000000001"/>
    <s v="music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6.9904761904761914E-2"/>
    <n v="70.212500000000006"/>
    <s v="music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72433333333333327"/>
    <n v="94.054545454545448"/>
    <s v="music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23619999999999997"/>
    <n v="80.272727272727266"/>
    <s v="music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8.4000000000000075E-2"/>
    <n v="54.2"/>
    <s v="music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16520133333333331"/>
    <n v="60.26903448275862"/>
    <s v="music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87244999999999995"/>
    <n v="38.740344827586206"/>
    <s v="music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15933333333333333"/>
    <n v="152.54385964912279"/>
    <s v="music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10699999999999998"/>
    <n v="115.3125"/>
    <s v="music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70923076923076933"/>
    <n v="35.838709677419352"/>
    <s v="music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26118356000000009"/>
    <n v="64.570118779438872"/>
    <s v="technology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38440333333333343"/>
    <n v="87.436000000000007"/>
    <s v="technology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.052499999999998"/>
    <n v="68.815577078288939"/>
    <s v="technology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6.8805550000000002"/>
    <n v="176.200223588597"/>
    <s v="technology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.4801799999999998"/>
    <n v="511.79117647058825"/>
    <s v="technology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49746666666666672"/>
    <n v="160.44285714285715"/>
    <s v="technology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6.3375000000001069E-3"/>
    <n v="35.003043478260871"/>
    <s v="technology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.0021100000000001"/>
    <n v="188.50671378091872"/>
    <s v="technology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6.0026000000000135E-2"/>
    <n v="56.204984093319197"/>
    <s v="technology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1.0051866666666669"/>
    <n v="51.3054157782516"/>
    <s v="technology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.1244399999999999"/>
    <n v="127.36450839328538"/>
    <s v="technology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98472371428571437"/>
    <n v="101.85532258064516"/>
    <s v="technology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.2594666666666665"/>
    <n v="230.55782312925169"/>
    <s v="technology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5.9894800000000004"/>
    <n v="842.10602409638557"/>
    <s v="technology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.9859528571428569"/>
    <n v="577.27593103448271"/>
    <s v="technology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.9403333333333332"/>
    <n v="483.34246575342468"/>
    <s v="technology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67504700000000017"/>
    <n v="76.138500000000008"/>
    <s v="technology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3.355717142857143"/>
    <n v="74.107684365781708"/>
    <s v="technology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56734400000000007"/>
    <n v="36.965660377358489"/>
    <s v="technology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17902857142857154"/>
    <n v="2500.969696969697"/>
    <s v="technology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.053811999999999"/>
    <n v="67.690214329454989"/>
    <s v="technology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92924999999999991"/>
    <n v="63.04738562091503"/>
    <s v="technology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26884210526315799"/>
    <n v="117.6"/>
    <s v="technology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.5957748878923765"/>
    <n v="180.75185011709601"/>
    <s v="technology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.6227999999999998"/>
    <n v="127.32038834951456"/>
    <s v="technology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.0674309000000002"/>
    <n v="136.6444745538665"/>
    <s v="technology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.7012999999999998"/>
    <n v="182.78024691358024"/>
    <s v="technology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1.8496600000000001"/>
    <n v="279.37843137254902"/>
    <s v="technology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4.7907999999999999"/>
    <n v="61.375728669846318"/>
    <s v="technology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0.318"/>
    <n v="80.727532097004286"/>
    <s v="technology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1.6302771750000002"/>
    <n v="272.35590732591254"/>
    <s v="technology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5.7447999999999997"/>
    <n v="70.848739495798313"/>
    <s v="technology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1.5683081313131315"/>
    <n v="247.94003412969283"/>
    <s v="technology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.7549600000000001"/>
    <n v="186.81393034825871"/>
    <s v="technology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.0870837499999997"/>
    <n v="131.98948616600788"/>
    <s v="technology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.4660000000000002"/>
    <n v="29.310782241014799"/>
    <s v="technology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3.0232999999999999"/>
    <n v="245.02436053593178"/>
    <s v="technology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2684514"/>
    <n v="1323.2540463917526"/>
    <s v="technology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14901154999999999"/>
    <n v="282.65966789667897"/>
    <s v="technology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.5482402000000004"/>
    <n v="91.214401028277635"/>
    <s v="technology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0"/>
    <n v="31.75"/>
    <s v="photography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0"/>
    <n v="88.6875"/>
    <s v="photography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"/>
    <n v="453.14285714285717"/>
    <s v="photography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0"/>
    <n v="12.75"/>
    <s v="photography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"/>
    <n v="83.428571428571431"/>
    <s v="photography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"/>
    <n v="50"/>
    <s v="photography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"/>
    <n v="101.8"/>
    <s v="photography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0"/>
    <n v="46.666666666666664"/>
    <s v="photography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0"/>
    <n v="26"/>
    <s v="photography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"/>
    <n v="218.33333333333334"/>
    <s v="photography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"/>
    <n v="33.714285714285715"/>
    <s v="photography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"/>
    <n v="25"/>
    <s v="photography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.8212909090909091"/>
    <n v="128.38790470372632"/>
    <s v="technology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1.1679422000000002"/>
    <n v="78.834261818181815"/>
    <s v="technology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2.12"/>
    <n v="91.764705882352942"/>
    <s v="technology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1.3442048"/>
    <n v="331.10237288135596"/>
    <s v="technology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23680100000000004"/>
    <n v="194.26193717277485"/>
    <s v="technology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1.4784000000000002"/>
    <n v="408.97689768976898"/>
    <s v="technology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15709200000000001"/>
    <n v="84.459270072992695"/>
    <s v="technology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17074847688105987"/>
    <n v="44.853658536585364"/>
    <s v="technology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2.05158"/>
    <n v="383.3643216080402"/>
    <s v="technology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2.2005299999999997"/>
    <n v="55.276856649395505"/>
    <s v="technology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7.1956399999999991"/>
    <n v="422.02059732234807"/>
    <s v="technology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1.3490000000000002"/>
    <n v="64.180327868852459"/>
    <s v="technology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3.9491375"/>
    <n v="173.57781674704077"/>
    <s v="technology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7.137822333333332"/>
    <n v="88.601680840609291"/>
    <s v="technology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1300013888888889"/>
    <n v="50.222283950617282"/>
    <s v="technology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.2154220000000002"/>
    <n v="192.38876826722338"/>
    <s v="technology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25102399999999991"/>
    <n v="73.416901408450698"/>
    <s v="technology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2.2434307692307698E-2"/>
    <n v="147.68495555555555"/>
    <s v="technology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3.8490975000000001"/>
    <n v="108.96848314606741"/>
    <s v="technology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92333333333333334"/>
    <n v="23.647540983606557"/>
    <s v="technology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.8109999999999999"/>
    <n v="147.94736842105263"/>
    <s v="technology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25137000000000009"/>
    <n v="385.03692307692307"/>
    <s v="technology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458999999999997"/>
    <n v="457.39093484419266"/>
    <s v="technology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4.8535000000000004"/>
    <n v="222.99047619047619"/>
    <s v="technology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1.0114999999999998"/>
    <n v="220.74074074074073"/>
    <s v="technology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33483079999999976"/>
    <n v="73.503898678414089"/>
    <s v="technology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20249000000000006"/>
    <n v="223.09647495361781"/>
    <s v="technology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26166666666666671"/>
    <n v="47.911392405063289"/>
    <s v="technology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.6120000000000001"/>
    <n v="96.063829787234042"/>
    <s v="technology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.26239013671875"/>
    <n v="118.6144"/>
    <s v="technology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20350000000000001"/>
    <n v="118.45472440944881"/>
    <s v="technology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2.0418799999999999"/>
    <n v="143.21468926553672"/>
    <s v="technology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7867599999999999"/>
    <n v="282.71518987341773"/>
    <s v="technology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.868199871794872"/>
    <n v="593.93620078740162"/>
    <s v="technology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1.1103642500000004"/>
    <n v="262.15704968944101"/>
    <s v="technology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31668333333333343"/>
    <n v="46.580778301886795"/>
    <s v="technology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.0047639999999998"/>
    <n v="70.041118881118877"/>
    <s v="technology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3.2051249999999998"/>
    <n v="164.90686274509804"/>
    <s v="technology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36216800000000005"/>
    <n v="449.26385224274406"/>
    <s v="technology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1.4817133333333334"/>
    <n v="27.472841328413285"/>
    <s v="technology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81863157894736838"/>
    <n v="143.97499999999999"/>
    <s v="technology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23530000000000006"/>
    <n v="88.23571428571428"/>
    <s v="technology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4.0620938628158845"/>
    <n v="36.326424870466319"/>
    <s v="technology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8.2133333333333391E-2"/>
    <n v="90.177777777777777"/>
    <s v="technology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7.1918387755102042"/>
    <n v="152.62361216730039"/>
    <s v="technology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21100000000000008"/>
    <n v="55.806451612903224"/>
    <s v="technology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.9989795918367257E-2"/>
    <n v="227.85327313769753"/>
    <s v="technology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48332294117647057"/>
    <n v="91.82989803350327"/>
    <s v="technology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20190700000000006"/>
    <n v="80.991037735849048"/>
    <s v="technology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.7327000000000004"/>
    <n v="278.39411764705881"/>
    <s v="technology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30362500000000003"/>
    <n v="43.095041322314053"/>
    <s v="technology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.5304799999999998"/>
    <n v="326.29205175600737"/>
    <s v="technology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99999999999987E-2"/>
    <n v="41.743801652892564"/>
    <s v="technology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13591428571428565"/>
    <n v="64.020933977455712"/>
    <s v="technology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67416666666666658"/>
    <n v="99.455445544554451"/>
    <s v="technology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53452000000000011"/>
    <n v="138.49458483754512"/>
    <s v="technology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.022322"/>
    <n v="45.547792792792798"/>
    <s v="technology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68281250000000004"/>
    <n v="10.507317073170732"/>
    <s v="technology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43456666666666677"/>
    <n v="114.76533333333333"/>
    <s v="technology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96399999999999997"/>
    <n v="35.997067448680355"/>
    <s v="technology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7.9199999999999937E-2"/>
    <n v="154.17142857142858"/>
    <s v="technology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14976999999999996"/>
    <n v="566.38916256157631"/>
    <s v="technology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48049999999999993"/>
    <n v="120.85714285714286"/>
    <s v="technology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91166760827906335"/>
    <n v="86.163845492085343"/>
    <s v="technology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99215125000000004"/>
    <n v="51.212114395886893"/>
    <s v="technology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1.1859999999999999"/>
    <n v="67.261538461538464"/>
    <s v="technology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26868686868686864"/>
    <n v="62.8"/>
    <s v="technology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5.223880000000003E-2"/>
    <n v="346.13118421052633"/>
    <s v="technology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28406660000000006"/>
    <n v="244.11912547528519"/>
    <s v="technology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.1732719999999999"/>
    <n v="259.25424836601309"/>
    <s v="technology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1.8073000000000001"/>
    <n v="201.96402877697841"/>
    <s v="technology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10731468531468535"/>
    <n v="226.20857142857142"/>
    <s v="technology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52604299999999982"/>
    <n v="324.69"/>
    <s v="technology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.4999999999999911E-2"/>
    <n v="205"/>
    <s v="technology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.783738373837384"/>
    <n v="20.465926829268295"/>
    <s v="technology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4.4334915642458101"/>
    <n v="116.35303146309367"/>
    <s v="technology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15508000000000011"/>
    <n v="307.20212765957444"/>
    <s v="technology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31204999999999994"/>
    <n v="546.6875"/>
    <s v="technology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.8816999999999999"/>
    <n v="47.474464579901152"/>
    <s v="technology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.0780000000000003"/>
    <n v="101.56"/>
    <s v="technology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14571428571428569"/>
    <n v="72.909090909090907"/>
    <s v="music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10733333333333328"/>
    <n v="43.710526315789473"/>
    <s v="music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1333333333333333"/>
    <n v="34"/>
    <s v="music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8.3333333333333259E-2"/>
    <n v="70.652173913043484"/>
    <s v="music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23533333333333339"/>
    <n v="89.301204819277103"/>
    <s v="music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6.9999999999998952E-3"/>
    <n v="115.08571428571429"/>
    <s v="music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3.5333333333333439E-2"/>
    <n v="62.12"/>
    <s v="music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15510666666666673"/>
    <n v="46.204266666666669"/>
    <s v="music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20400400000000007"/>
    <n v="48.54854838709678"/>
    <s v="music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15040374999999995"/>
    <n v="57.520187499999999"/>
    <s v="music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20467777777777774"/>
    <n v="88.147154471544724"/>
    <s v="music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2833333333333252E-2"/>
    <n v="110.49090909090908"/>
    <s v="music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2.4666666666666615E-2"/>
    <n v="66.826086956521735"/>
    <s v="music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20542857142857152"/>
    <n v="58.597222222222221"/>
    <s v="music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113.63636363636364"/>
    <s v="music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6666666666666607E-2"/>
    <n v="43.571428571428569"/>
    <s v="music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78.94736842105263"/>
    <s v="music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3.3333333333334103E-3"/>
    <n v="188.125"/>
    <s v="music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32366666666666677"/>
    <n v="63.031746031746032"/>
    <s v="music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3666666666666667"/>
    <n v="30.37037037037037"/>
    <s v="music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13250000000000006"/>
    <n v="51.477272727272727"/>
    <s v="music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3600000000000001"/>
    <n v="35.789473684210527"/>
    <s v="music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46123183746946128"/>
    <n v="98.817391304347822"/>
    <s v="music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29499999999999993"/>
    <n v="28"/>
    <s v="music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1.54"/>
    <n v="51.313131313131315"/>
    <s v="music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7.0454545454545547E-2"/>
    <n v="53.522727272727273"/>
    <s v="music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7.7329999999999899E-2"/>
    <n v="37.149310344827583"/>
    <s v="music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7.3125000000000107E-2"/>
    <n v="89.895287958115176"/>
    <s v="music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6.525000000000003E-2"/>
    <n v="106.52500000000001"/>
    <s v="music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3.5000000000000586E-3"/>
    <n v="52.815789473684212"/>
    <s v="music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6.4999999999999947E-2"/>
    <n v="54.615384615384613"/>
    <s v="music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27.272727272727273"/>
    <s v="music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4.8571428571428488E-2"/>
    <n v="68.598130841121488"/>
    <s v="music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4.6999999999999931E-2"/>
    <n v="35.612244897959187"/>
    <s v="music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.2566666666666668"/>
    <n v="94.027777777777771"/>
    <s v="music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.0416666666666146E-3"/>
    <n v="526.45652173913038"/>
    <s v="music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47750000000000004"/>
    <n v="50.657142857142858"/>
    <s v="music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34610999999999992"/>
    <n v="79.182941176470578"/>
    <s v="music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7.5000000000000622E-3"/>
    <n v="91.590909090909093"/>
    <s v="music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8.8037499999999991E-3"/>
    <n v="116.96275362318841"/>
    <s v="music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"/>
    <n v="28.4"/>
    <s v="games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33333333333"/>
    <s v="games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"/>
    <n v="10"/>
    <s v="games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"/>
    <n v="23"/>
    <s v="games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0"/>
    <n v="31.555555555555557"/>
    <s v="games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"/>
    <n v="34.220338983050844"/>
    <s v="games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"/>
    <n v="19.666666666666668"/>
    <s v="games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"/>
    <n v="8.3333333333333339"/>
    <s v="games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0"/>
    <n v="21.34333333333333"/>
    <s v="games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0"/>
    <n v="5.333333333333333"/>
    <s v="games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0"/>
    <n v="34.666666666666664"/>
    <s v="games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0"/>
    <n v="21.727272727272727"/>
    <s v="games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s v="games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"/>
    <n v="26.59737827715356"/>
    <s v="games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"/>
    <n v="10.666666666666666"/>
    <s v="games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0"/>
    <n v="29.035714285714285"/>
    <s v="games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090909090907"/>
    <s v="games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0"/>
    <n v="50.083333333333336"/>
    <s v="games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"/>
    <n v="45"/>
    <s v="games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0"/>
    <n v="25.291666666666668"/>
    <s v="games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"/>
    <n v="51.292134831460672"/>
    <s v="games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"/>
    <n v="49.381818181818183"/>
    <s v="games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"/>
    <n v="1"/>
    <s v="games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"/>
    <n v="101.25"/>
    <s v="games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66666666668"/>
    <s v="games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"/>
    <n v="1"/>
    <s v="games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0"/>
    <n v="23"/>
    <s v="games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0"/>
    <n v="17.987951807228917"/>
    <s v="games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"/>
    <n v="370.94736842105266"/>
    <s v="games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0"/>
    <n v="63.569485530546629"/>
    <s v="games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"/>
    <n v="13"/>
    <s v="games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"/>
    <n v="5.3125"/>
    <s v="games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15749999999999997"/>
    <n v="35.615384615384613"/>
    <s v="music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1226666666666667"/>
    <n v="87.103448275862064"/>
    <s v="music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32200000000000006"/>
    <n v="75.11363636363636"/>
    <s v="music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2.6363636363636367E-2"/>
    <n v="68.01204819277109"/>
    <s v="music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38640000000000008"/>
    <n v="29.623931623931625"/>
    <s v="music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46599999999999997"/>
    <n v="91.625"/>
    <s v="music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19999999999999996"/>
    <n v="22.5"/>
    <s v="music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21581611111111099"/>
    <n v="64.366735294117646"/>
    <s v="music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21.857142857142858"/>
    <s v="music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8085714285714285"/>
    <n v="33.315789473684212"/>
    <s v="music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6.0750000000000082E-2"/>
    <n v="90.276595744680847"/>
    <s v="music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76.92307692307692"/>
    <s v="music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26928571428571435"/>
    <n v="59.233333333333334"/>
    <s v="music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2.9749999999999943E-2"/>
    <n v="65.38095238095238"/>
    <s v="music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.5"/>
    <n v="67.307692307692307"/>
    <s v="music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26019999999999999"/>
    <n v="88.74647887323944"/>
    <s v="music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2000000000000899E-3"/>
    <n v="65.868421052631575"/>
    <s v="music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38640000000000008"/>
    <n v="40.349243306169967"/>
    <s v="music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40000000000001"/>
    <n v="76.857142857142861"/>
    <s v="music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7.1841999999999961E-2"/>
    <n v="68.707820512820518"/>
    <s v="music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53099999999999992"/>
    <n v="57.773584905660378"/>
    <s v="games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.2416666666666663"/>
    <n v="44.171348314606739"/>
    <s v="games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.8927777777777779"/>
    <n v="31.566308243727597"/>
    <s v="games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.8473999999999999"/>
    <n v="107.04511278195488"/>
    <s v="games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7.569700000000001"/>
    <n v="149.03451043338683"/>
    <s v="games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.6749999999999892E-2"/>
    <n v="55.956632653061227"/>
    <s v="games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1464250000000007"/>
    <n v="56.970381807973048"/>
    <s v="games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3.1217692027666546"/>
    <n v="44.056420233463037"/>
    <s v="games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.0324999999999998"/>
    <n v="68.625"/>
    <s v="games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84610526315789469"/>
    <n v="65.318435754189949"/>
    <s v="games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19733333333333336"/>
    <n v="35.92"/>
    <s v="games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812401666666668"/>
    <n v="40.070667078443485"/>
    <s v="games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3.5237333333333334"/>
    <n v="75.647714604236342"/>
    <s v="games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.3737000000000004"/>
    <n v="61.203872437357631"/>
    <s v="games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20326086956521738"/>
    <n v="48.130434782608695"/>
    <s v="games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13835714285714285"/>
    <n v="68.106837606837601"/>
    <s v="games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8.5103109999999997"/>
    <n v="65.891300230946882"/>
    <s v="games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32892499999999991"/>
    <n v="81.654377880184327"/>
    <s v="games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46977777777777785"/>
    <n v="52.701195219123505"/>
    <s v="games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.4215"/>
    <n v="41.228136882129277"/>
    <s v="games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.8271818181818182"/>
    <n v="15.035357142857142"/>
    <s v="music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6.0418124999999998"/>
    <n v="39.066920943134534"/>
    <s v="music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.5499999999999918E-2"/>
    <n v="43.82"/>
    <s v="music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32866666666666666"/>
    <n v="27.301369863013697"/>
    <s v="music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52"/>
    <n v="42.222222222222221"/>
    <s v="music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2.7272727272727337E-2"/>
    <n v="33.235294117647058"/>
    <s v="music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85.71428571428572"/>
    <s v="music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6000000000000014E-2"/>
    <n v="42.333333333333336"/>
    <s v="music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50800000000000001"/>
    <n v="50.266666666666666"/>
    <s v="music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11424999999999996"/>
    <n v="61.902777777777779"/>
    <s v="music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95599999999999996"/>
    <n v="40.75"/>
    <s v="music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14383333333333326"/>
    <n v="55.796747967479675"/>
    <s v="music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"/>
    <n v="10"/>
    <s v="music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.9250166666666666"/>
    <n v="73.125416666666666"/>
    <s v="music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56363636363636371"/>
    <n v="26.060606060606062"/>
    <s v="music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5.6666666666666643E-2"/>
    <n v="22.642857142857142"/>
    <s v="music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1904761904761862E-2"/>
    <n v="47.222222222222221"/>
    <s v="music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22832999999999992"/>
    <n v="32.324473684210524"/>
    <s v="music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4999999999999902E-2"/>
    <n v="53.421052631578945"/>
    <s v="music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1428571428571344E-2"/>
    <n v="51.304347826086953"/>
    <s v="music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8.1199999999999939E-2"/>
    <n v="37.197247706422019"/>
    <s v="games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2599999999999989"/>
    <n v="27.1"/>
    <s v="games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5.8000000000000052E-2"/>
    <n v="206.31"/>
    <s v="games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.4315000000000002"/>
    <n v="82.145270270270274"/>
    <s v="games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8.4483338095238096"/>
    <n v="164.79651993355483"/>
    <s v="games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8.4628333333333305E-2"/>
    <n v="60.820280373831778"/>
    <s v="games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57376923076923081"/>
    <n v="67.970099667774093"/>
    <s v="games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.744899999999999"/>
    <n v="81.561805555555551"/>
    <s v="games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71047553669495755"/>
    <n v="25.42547309833024"/>
    <s v="games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25952941176470579"/>
    <n v="21.497991967871485"/>
    <s v="games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1.121296000000001"/>
    <n v="27.226630727762803"/>
    <s v="games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3.9580000000000002"/>
    <n v="25.091093117408906"/>
    <s v="games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.3203999999999998"/>
    <n v="21.230179028132991"/>
    <s v="games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41.607142857142854"/>
    <s v="games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53315384615384609"/>
    <n v="135.58503401360545"/>
    <s v="games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4.3710714285714287"/>
    <n v="22.116176470588236"/>
    <s v="games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.5292777777777777"/>
    <n v="64.625635808748726"/>
    <s v="games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37400000000000011"/>
    <n v="69.569620253164558"/>
    <s v="games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28026679999999993"/>
    <n v="75.133028169014082"/>
    <s v="games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.7067999999999999"/>
    <n v="140.97916666666666"/>
    <s v="games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.0640000000000001"/>
    <n v="49.472392638036808"/>
    <s v="games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.600976000000001"/>
    <n v="53.865251485148519"/>
    <s v="games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1.5"/>
    <n v="4.5712530712530715"/>
    <s v="games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.7702"/>
    <n v="65.00344827586207"/>
    <s v="games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5.47025"/>
    <n v="53.475252525252522"/>
    <s v="games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2000000000000899E-3"/>
    <n v="43.912280701754383"/>
    <s v="games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4.4540540540540574E-2"/>
    <n v="50.852631578947367"/>
    <s v="games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7.2142857142857064E-2"/>
    <n v="58.6328125"/>
    <s v="games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68771428571428572"/>
    <n v="32.81666666666667"/>
    <s v="games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8.7511200000000002"/>
    <n v="426.93169877408059"/>
    <s v="games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34449294117647056"/>
    <n v="23.808729166666669"/>
    <s v="games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.722777777777778"/>
    <n v="98.413654618473899"/>
    <s v="games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12687500000000007"/>
    <n v="107.32142857142857"/>
    <s v="games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3.5979999999999999"/>
    <n v="11.67005076142132"/>
    <s v="games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1.8665822784810127"/>
    <n v="41.782287822878232"/>
    <s v="games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1.2270833333333333"/>
    <n v="21.38"/>
    <s v="games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5.3613999999999997"/>
    <n v="94.103550295857985"/>
    <s v="games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46500000000000008"/>
    <n v="15.721951219512196"/>
    <s v="games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.670999999999999"/>
    <n v="90.635922330097088"/>
    <s v="games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2.2692000000000001"/>
    <n v="97.297619047619051"/>
    <s v="games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.7949999999999999"/>
    <n v="37.11904761904762"/>
    <s v="games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5415151515151515"/>
    <n v="28.104972375690608"/>
    <s v="games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15546666666666664"/>
    <n v="144.43333333333334"/>
    <s v="games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80033333333333334"/>
    <n v="24.274157303370785"/>
    <s v="games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1.9849999999999999"/>
    <n v="35.117647058823529"/>
    <s v="games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.2026666666666666"/>
    <n v="24.762886597938145"/>
    <s v="games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.80525"/>
    <n v="188.37871287128712"/>
    <s v="games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2.6000000000000023E-2"/>
    <n v="148.08247422680412"/>
    <s v="games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7.016400000000001"/>
    <n v="49.934589800443462"/>
    <s v="games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6.2024800000000004"/>
    <n v="107.82155688622754"/>
    <s v="games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1.8309000000000002"/>
    <n v="42.63403614457831"/>
    <s v="games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.566000000000001"/>
    <n v="14.370762711864407"/>
    <s v="games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1.2035999999999998"/>
    <n v="37.476190476190474"/>
    <s v="games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19599999999999995"/>
    <n v="30.202020202020201"/>
    <s v="games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.0776923076923079"/>
    <n v="33.550632911392405"/>
    <s v="games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5.8182610590542527E-2"/>
    <n v="64.74666666666667"/>
    <s v="games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41082352941176481"/>
    <n v="57.932367149758456"/>
    <s v="games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1.7069999999999999"/>
    <n v="53.078431372549019"/>
    <s v="games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53800000000000003"/>
    <n v="48.0625"/>
    <s v="games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3.0357653061224488"/>
    <n v="82.396874999999994"/>
    <s v="games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85000000000000009"/>
    <n v="50.454545454545453"/>
    <s v="music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85333333333333328"/>
    <n v="115.83333333333333"/>
    <s v="music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8.5533333333331907E-3"/>
    <n v="63.03458333333333"/>
    <s v="music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6.2211666666666776E-2"/>
    <n v="108.02152542372882"/>
    <s v="music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21366666666666667"/>
    <n v="46.088607594936711"/>
    <s v="music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6.6666666666659324E-4"/>
    <n v="107.21428571428571"/>
    <s v="music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1997755555555556"/>
    <n v="50.9338679245283"/>
    <s v="music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9.9999999999988987E-4"/>
    <n v="40.04"/>
    <s v="music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7.4000000000000066E-2"/>
    <n v="64.44"/>
    <s v="music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4.0666666666666629E-2"/>
    <n v="53.827586206896555"/>
    <s v="music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72799999999999998"/>
    <n v="100.46511627906976"/>
    <s v="music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7.2505000000000042E-2"/>
    <n v="46.630652173913049"/>
    <s v="music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8.2352941176470518E-2"/>
    <n v="34.074074074074076"/>
    <s v="music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46080799999999988"/>
    <n v="65.214642857142863"/>
    <s v="music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25249999999999995"/>
    <n v="44.205882352941174"/>
    <s v="music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49071428571428566"/>
    <n v="71.965517241379317"/>
    <s v="music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6.0000000000000053E-3"/>
    <n v="52.94736842105263"/>
    <s v="music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5.0733333333333297E-2"/>
    <n v="109.45138888888889"/>
    <s v="music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.5016666666666665"/>
    <n v="75.035714285714292"/>
    <s v="music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2499999999999956E-2"/>
    <n v="115.71428571428571"/>
    <s v="music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33604400000000001"/>
    <n v="31.659810426540286"/>
    <s v="music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70652173913043481"/>
    <n v="46.176470588235297"/>
    <s v="music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.3582945736434109E-2"/>
    <n v="68.481650485436887"/>
    <s v="music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7.0033333333334724E-3"/>
    <n v="53.469203539823013"/>
    <s v="music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2277777777777832E-2"/>
    <n v="109.10778443113773"/>
    <s v="music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6.758571428571436E-2"/>
    <n v="51.185616438356163"/>
    <s v="music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6.6577753796189354E-2"/>
    <n v="27.936800000000002"/>
    <s v="music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3062200000000024E-2"/>
    <n v="82.496921824104234"/>
    <s v="music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6.6745000000000054E-2"/>
    <n v="59.817476635514019"/>
    <s v="music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3.288397837837838"/>
    <n v="64.816470588235291"/>
    <s v="music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4.1111111111111098E-2"/>
    <n v="90.09615384615384"/>
    <s v="music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7.8666666666666663E-2"/>
    <n v="40.962025316455694"/>
    <s v="music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75840400000000008"/>
    <n v="56.000127388535034"/>
    <s v="music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5697000000000001"/>
    <n v="37.672800000000002"/>
    <s v="music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2.6000000000000023E-2"/>
    <n v="40.078125"/>
    <s v="music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4.0426666666666611E-2"/>
    <n v="78.031999999999996"/>
    <s v="music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4.0000000000000036E-2"/>
    <n v="18.90909090909091"/>
    <s v="music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2105999999999999"/>
    <n v="37.134969325153371"/>
    <s v="music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7.6999999999999957E-2"/>
    <n v="41.961038961038959"/>
    <s v="music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8.660000000000001E-2"/>
    <n v="61.044943820224717"/>
    <s v="music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"/>
    <n v="64.53125"/>
    <s v="food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0"/>
    <n v="21.25"/>
    <s v="food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"/>
    <n v="30"/>
    <s v="food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"/>
    <n v="25.491803278688526"/>
    <s v="food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"/>
    <n v="11.428571428571429"/>
    <s v="food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"/>
    <n v="108"/>
    <s v="food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4.2609431428571432"/>
    <n v="54.883162444113267"/>
    <s v="food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.5445000000000002"/>
    <n v="47.383612662942269"/>
    <s v="food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5.9199999999999919E-2"/>
    <n v="211.84"/>
    <s v="food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.4228571428571488E-2"/>
    <n v="219.92638036809817"/>
    <s v="food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44313749999999996"/>
    <n v="40.795406360424032"/>
    <s v="food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6.3080000000000025E-2"/>
    <n v="75.502840909090907"/>
    <s v="food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.1216666666666666"/>
    <n v="13.542553191489361"/>
    <s v="food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9500000000000073E-2"/>
    <n v="60.865671641791046"/>
    <s v="food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2.2720000000000073E-2"/>
    <n v="115.69230769230769"/>
    <s v="food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.2073254999999996"/>
    <n v="48.104623556581984"/>
    <s v="food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10658333333333325"/>
    <n v="74.184357541899445"/>
    <s v="food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1433333333333406E-2"/>
    <n v="123.34552845528455"/>
    <s v="food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1.9420799999999998"/>
    <n v="66.623188405797094"/>
    <s v="food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5.777499999999991E-2"/>
    <n v="104.99007444168734"/>
    <s v="food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"/>
    <n v="300"/>
    <s v="technology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0"/>
    <n v="15"/>
    <s v="technology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"/>
    <n v="15.428571428571429"/>
    <s v="technology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"/>
    <n v="27.5"/>
    <s v="technology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"/>
    <n v="367"/>
    <s v="technology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"/>
    <n v="60"/>
    <s v="technology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"/>
    <n v="97.407407407407405"/>
    <s v="technology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0"/>
    <n v="47.857142857142854"/>
    <s v="technology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0"/>
    <n v="30"/>
    <s v="technology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"/>
    <n v="81.582499999999996"/>
    <s v="technology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33333333332"/>
    <s v="technology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0"/>
    <n v="224.42857142857142"/>
    <s v="technology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0"/>
    <n v="37.5"/>
    <s v="technology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0"/>
    <n v="145"/>
    <s v="technology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"/>
    <n v="1"/>
    <s v="technology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0"/>
    <n v="112.57142857142857"/>
    <s v="technology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"/>
    <n v="342"/>
    <s v="technology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0"/>
    <n v="57.875"/>
    <s v="technology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"/>
    <n v="22.333333333333332"/>
    <s v="food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"/>
    <n v="16.833333333333332"/>
    <s v="food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"/>
    <n v="56.3"/>
    <s v="food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"/>
    <n v="84.0625"/>
    <s v="food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"/>
    <n v="168.39393939393941"/>
    <s v="food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0"/>
    <n v="76.666666666666671"/>
    <s v="food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"/>
    <n v="50.333333333333336"/>
    <s v="food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"/>
    <n v="8.3333333333333339"/>
    <s v="food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0"/>
    <n v="35.384615384615387"/>
    <s v="food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"/>
    <n v="55.833333333333336"/>
    <s v="food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"/>
    <n v="69.472222222222229"/>
    <s v="food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0"/>
    <n v="34.444444444444443"/>
    <s v="food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0"/>
    <n v="501.25"/>
    <s v="food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"/>
    <n v="10.5"/>
    <s v="food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.8799999999999981E-2"/>
    <n v="74.22935779816514"/>
    <s v="food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25941666666666663"/>
    <n v="81.252688172043008"/>
    <s v="food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.0251494999999999"/>
    <n v="130.23469453376205"/>
    <s v="food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8.6000000000000076E-2"/>
    <n v="53.409836065573771"/>
    <s v="food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72799999999999998"/>
    <n v="75.130434782608702"/>
    <s v="food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67979999999999996"/>
    <n v="75.666666666666671"/>
    <s v="food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.2720000000000002"/>
    <n v="31.691394658753708"/>
    <s v="food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7.4999999999999956E-2"/>
    <n v="47.777777777777779"/>
    <s v="food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.0000000000000071E-2"/>
    <n v="90"/>
    <s v="food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5335333333333478E-2"/>
    <n v="149.31401960784314"/>
    <s v="food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15450000000000008"/>
    <n v="62.06989247311828"/>
    <s v="food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33499999999999996"/>
    <n v="53.4"/>
    <s v="food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54699999999999993"/>
    <n v="69.268656716417908"/>
    <s v="food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8.4571428571429408E-3"/>
    <n v="271.50769230769231"/>
    <s v="food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82000000000000006"/>
    <n v="34.125"/>
    <s v="food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80866666666666664"/>
    <n v="40.492537313432834"/>
    <s v="food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2.3043478260869499E-2"/>
    <n v="189.75806451612902"/>
    <s v="food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10179999999999989"/>
    <n v="68.862499999999997"/>
    <s v="food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2.2499999999999964E-2"/>
    <n v="108.77659574468085"/>
    <s v="food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7.8823529411764515E-3"/>
    <n v="125.98529411764706"/>
    <s v="food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3.8000000000000034E-2"/>
    <n v="90.523255813953483"/>
    <s v="music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10708333333333342"/>
    <n v="28.880434782608695"/>
    <s v="music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16250000000000009"/>
    <n v="31"/>
    <s v="music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11099999999999999"/>
    <n v="51.674418604651166"/>
    <s v="music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80142857142857138"/>
    <n v="26.270833333333332"/>
    <s v="music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48.07692307692308"/>
    <s v="music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18500000000000005"/>
    <n v="27.558139534883722"/>
    <s v="music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7.2170000000000067E-2"/>
    <n v="36.97137931034483"/>
    <s v="music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13666666666666671"/>
    <n v="29.021276595744681"/>
    <s v="music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3.1640000000000112E-2"/>
    <n v="28.65666666666667"/>
    <s v="music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28000000000000003"/>
    <n v="37.647058823529413"/>
    <s v="music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35760266666666674"/>
    <n v="97.904038461538462"/>
    <s v="music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42.553191489361701"/>
    <s v="music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3.6000000000147026E-5"/>
    <n v="131.58368421052631"/>
    <s v="music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4.7199999999999909E-2"/>
    <n v="32.320987654320987"/>
    <s v="music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5.0224999999999964E-2"/>
    <n v="61.103999999999999"/>
    <s v="music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71333333333333337"/>
    <n v="31.341463414634145"/>
    <s v="music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27499999999999991"/>
    <n v="129.1139240506329"/>
    <s v="music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33443333333333336"/>
    <n v="25.020624999999999"/>
    <s v="music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50"/>
    <s v="music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12910999999999984"/>
    <n v="47.541473684210523"/>
    <s v="music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9.9999999999988987E-4"/>
    <n v="40.04"/>
    <s v="music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13727272727272721"/>
    <n v="65.84210526315789"/>
    <s v="music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19317428571428552"/>
    <n v="46.401222222222216"/>
    <s v="music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3.2499999999999973E-2"/>
    <n v="50.365853658536587"/>
    <s v="music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1.6566666666666667"/>
    <n v="26.566666666666666"/>
    <s v="music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5.0666666666665527E-4"/>
    <n v="39.493684210526318"/>
    <s v="music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6.6999999999999948E-2"/>
    <n v="49.246153846153845"/>
    <s v="music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33671428571428574"/>
    <n v="62.38"/>
    <s v="music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21399999999999997"/>
    <n v="37.9375"/>
    <s v="music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3.2000000000000028E-2"/>
    <n v="51.6"/>
    <s v="music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25"/>
    <n v="27.777777777777779"/>
    <s v="music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28699999999999992"/>
    <n v="99.382239382239376"/>
    <s v="music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053333333333248E-2"/>
    <n v="38.848205128205123"/>
    <s v="music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27536666666666654"/>
    <n v="45.548809523809524"/>
    <s v="music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"/>
    <s v="music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12771500000000002"/>
    <n v="80.551071428571419"/>
    <s v="music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.600000000000005E-2"/>
    <n v="52.8"/>
    <s v="music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1.0262500000000001"/>
    <n v="47.676470588235297"/>
    <s v="music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1333333333333333"/>
    <n v="23.448275862068964"/>
    <s v="music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0"/>
    <n v="40.142857142857146"/>
    <s v="food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"/>
    <n v="15"/>
    <s v="food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0"/>
    <n v="35.714285714285715"/>
    <s v="food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0"/>
    <n v="52.5"/>
    <s v="food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"/>
    <n v="77.5"/>
    <s v="food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0"/>
    <n v="53.545454545454547"/>
    <s v="food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.4879200000000052E-2"/>
    <n v="103.68174242424243"/>
    <s v="music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185.18518518518519"/>
    <s v="music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56444444444444453"/>
    <n v="54.153846153846153"/>
    <s v="music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6000000000000014E-2"/>
    <n v="177.2093023255814"/>
    <s v="music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3.2499999999999751E-3"/>
    <n v="100.325"/>
    <s v="music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12949999999999995"/>
    <n v="136.90909090909091"/>
    <s v="music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2.1249999999999991E-2"/>
    <n v="57.535211267605632"/>
    <s v="music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7.2497499999999881E-2"/>
    <n v="52.962839506172834"/>
    <s v="music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4.2833333333333279E-2"/>
    <n v="82.328947368421055"/>
    <s v="music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135.41666666666666"/>
    <s v="music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4.0000000000000036E-3"/>
    <n v="74.06557377049181"/>
    <s v="music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26124999999999998"/>
    <n v="84.083333333333329"/>
    <s v="music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10666666666666669"/>
    <n v="61.029411764705884"/>
    <s v="music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5.0000000000000044E-2"/>
    <n v="150"/>
    <s v="music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3.774999999999995E-2"/>
    <n v="266.08974358974359"/>
    <s v="music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15999999999999992"/>
    <n v="7.25"/>
    <s v="music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10000000000000009"/>
    <n v="100"/>
    <s v="music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13017611111111105"/>
    <n v="109.96308108108107"/>
    <s v="music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2.4999999999999467E-3"/>
    <n v="169.91525423728814"/>
    <s v="music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3.400000000000003E-2"/>
    <n v="95.740740740740748"/>
    <s v="music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7.0285714285714285E-2"/>
    <n v="59.460317460317462"/>
    <s v="music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3.5714285714285809E-2"/>
    <n v="55.769230769230766"/>
    <s v="music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56400000000000006"/>
    <n v="30.076923076923077"/>
    <s v="music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.1999999999999851E-3"/>
    <n v="88.438596491228068"/>
    <s v="music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95300000000000007"/>
    <n v="64.032786885245898"/>
    <s v="music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11714285714285722"/>
    <n v="60.153846153846153"/>
    <s v="music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19854545454545458"/>
    <n v="49.194029850746269"/>
    <s v="music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8499999999999961E-2"/>
    <n v="165.16216216216216"/>
    <s v="music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2.8025477707006363E-2"/>
    <n v="43.621621621621621"/>
    <s v="music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8.4615384615385203E-3"/>
    <n v="43.7"/>
    <s v="music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2.734693877551031E-2"/>
    <n v="67.419642857142861"/>
    <s v="music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6.4999999999999947E-2"/>
    <n v="177.5"/>
    <s v="music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55533333333333323"/>
    <n v="38.883333333333333"/>
    <s v="music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22799999999999998"/>
    <n v="54.985074626865675"/>
    <s v="music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7.3499999999999899E-2"/>
    <n v="61.342857142857142"/>
    <s v="music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5.5033557046979764E-2"/>
    <n v="23.117647058823529"/>
    <s v="music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18444444444444441"/>
    <n v="29.611111111111111"/>
    <s v="music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8.879999999999999E-2"/>
    <n v="75.611111111111114"/>
    <s v="music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11250000000000004"/>
    <n v="35.6"/>
    <s v="music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9.9999999999988987E-4"/>
    <n v="143"/>
    <s v="music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"/>
    <n v="25"/>
    <s v="food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"/>
    <n v="100"/>
    <s v="food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"/>
    <n v="50"/>
    <s v="food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0"/>
    <n v="72.5"/>
    <s v="food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"/>
    <n v="29.5"/>
    <s v="food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33333333332"/>
    <s v="food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"/>
    <n v="25.5"/>
    <s v="food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"/>
    <n v="48.18181818181818"/>
    <s v="food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"/>
    <n v="1"/>
    <s v="food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0"/>
    <n v="202.83333333333334"/>
    <s v="food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0"/>
    <n v="29.125"/>
    <s v="food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0"/>
    <n v="13"/>
    <s v="food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"/>
    <n v="96.05263157894737"/>
    <s v="food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"/>
    <n v="305.77777777777777"/>
    <s v="food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0"/>
    <n v="12.142857142857142"/>
    <s v="food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"/>
    <n v="83.571428571428569"/>
    <s v="food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"/>
    <n v="18"/>
    <s v="food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0"/>
    <n v="115.53333333333333"/>
    <s v="food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5.6139999999999999"/>
    <n v="21.900662251655628"/>
    <s v="technology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.2609166666666667"/>
    <n v="80.022494887525568"/>
    <s v="technology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4857142857142902E-2"/>
    <n v="35.520000000000003"/>
    <s v="technology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4.2179999999999884E-2"/>
    <n v="64.933333333333323"/>
    <s v="technology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.4215700000000107E-2"/>
    <n v="60.965703745743475"/>
    <s v="technology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10054545454545449"/>
    <n v="31.444155844155844"/>
    <s v="technology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3.077"/>
    <n v="81.949748743718587"/>
    <s v="technology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1.2392500000000002"/>
    <n v="58.92763157894737"/>
    <s v="technology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2.038011142857143"/>
    <n v="157.29347633136095"/>
    <s v="technology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41325104326817486"/>
    <n v="55.758509532062391"/>
    <s v="technology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6.906363636363636"/>
    <n v="83.802893802893806"/>
    <s v="technology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71761300000000006"/>
    <n v="58.422210884353746"/>
    <s v="technology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33333333333328E-2"/>
    <n v="270.57142857142856"/>
    <s v="technology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.0000000000000018E-2"/>
    <n v="107.1"/>
    <s v="technology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69765117441279356"/>
    <n v="47.180555555555557"/>
    <s v="technology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14534000000000002"/>
    <n v="120.30882352941177"/>
    <s v="technology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7.7759999999999998"/>
    <n v="27.59748427672956"/>
    <s v="technology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5.3866666666666729E-2"/>
    <n v="205.2987012987013"/>
    <s v="technology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8839999999999999"/>
    <n v="35.547169811320757"/>
    <s v="technology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43652307692307701"/>
    <n v="74.639488409272587"/>
    <s v="technology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4588000000000001"/>
    <n v="47.058064516129029"/>
    <s v="technology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3118399999999999"/>
    <n v="26.591351351351353"/>
    <s v="technology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1399999999999999"/>
    <n v="36.774193548387096"/>
    <s v="technology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2.794206249999998"/>
    <n v="31.820544982698959"/>
    <s v="technology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8.56"/>
    <n v="27.576923076923077"/>
    <s v="technology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12000000000000011"/>
    <n v="56"/>
    <s v="technology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5.4666666666666668"/>
    <n v="21.555555555555557"/>
    <s v="technology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10369487485101314"/>
    <n v="44.095238095238095"/>
    <s v="technology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27740000000000009"/>
    <n v="63.87"/>
    <s v="technology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57899999999999996"/>
    <n v="38.987654320987652"/>
    <s v="technology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14665250000000007"/>
    <n v="80.185489510489504"/>
    <s v="technology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37009345794392523"/>
    <n v="34.904761904761905"/>
    <s v="technology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.5461999999999998"/>
    <n v="89.100502512562812"/>
    <s v="technology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6.021505376344094E-2"/>
    <n v="39.44"/>
    <s v="technology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36.9047619047619"/>
    <s v="technology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873"/>
    <n v="37.46"/>
    <s v="technology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6199999999999992"/>
    <n v="31.96153846153846"/>
    <s v="technology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7291066282420831E-2"/>
    <n v="25.214285714285715"/>
    <s v="technology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399999999999999"/>
    <n v="10.040816326530612"/>
    <s v="technology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5.6666666666666643E-2"/>
    <n v="45.94202898550725"/>
    <s v="technology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"/>
    <n v="15"/>
    <s v="technology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"/>
    <n v="223.58248500999335"/>
    <s v="technology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0"/>
    <n v="39.480769230769234"/>
    <s v="technology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"/>
    <n v="91.304347826086953"/>
    <s v="technology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0"/>
    <n v="78.666205607476627"/>
    <s v="technology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0"/>
    <n v="12"/>
    <s v="technology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"/>
    <n v="17.666666666666668"/>
    <s v="technology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33333333336"/>
    <s v="technology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"/>
    <n v="71.599999999999994"/>
    <s v="technology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0"/>
    <n v="307.8235294117647"/>
    <s v="technology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"/>
    <n v="80.454545454545453"/>
    <s v="technology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"/>
    <n v="83.942857142857136"/>
    <s v="technology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"/>
    <n v="73.372093023255815"/>
    <s v="technology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"/>
    <n v="112.86184210526316"/>
    <s v="technology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"/>
    <n v="95.277627118644077"/>
    <s v="technology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0"/>
    <n v="133.30000000000001"/>
    <s v="technology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2.8999999999999915E-2"/>
    <n v="85.75"/>
    <s v="technology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6.800000000000006E-2"/>
    <n v="267"/>
    <s v="technology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4.5962499999999906E-2"/>
    <n v="373.55803571428572"/>
    <s v="technology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3.4285714285714253E-2"/>
    <n v="174.03846153846155"/>
    <s v="technology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23142857142857154"/>
    <n v="93.695652173913047"/>
    <s v="technology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59295100000000001"/>
    <n v="77.327718446601949"/>
    <s v="technology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10666666666666669"/>
    <n v="92.222222222222229"/>
    <s v="technology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70700000000000007"/>
    <n v="60.964285714285715"/>
    <s v="technology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25124999999999997"/>
    <n v="91"/>
    <s v="technology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0"/>
    <n v="41.583333333333336"/>
    <s v="technology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"/>
    <n v="33.761904761904759"/>
    <s v="technology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"/>
    <n v="70.61702127659575"/>
    <s v="technology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"/>
    <n v="167.15151515151516"/>
    <s v="technology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"/>
    <n v="128.61988304093566"/>
    <s v="technology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0"/>
    <n v="65.41379310344827"/>
    <s v="technology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"/>
    <n v="117.55555555555556"/>
    <s v="technology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"/>
    <n v="126.48148148148148"/>
    <s v="technology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"/>
    <n v="69"/>
    <s v="technology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"/>
    <n v="27.5"/>
    <s v="food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"/>
    <n v="84.9"/>
    <s v="food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0"/>
    <n v="200"/>
    <s v="food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142857142856"/>
    <s v="food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"/>
    <n v="72.762711864406782"/>
    <s v="food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"/>
    <n v="25"/>
    <s v="food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"/>
    <n v="13.333333333333334"/>
    <s v="food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66666666668"/>
    <s v="food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0"/>
    <n v="89.21052631578948"/>
    <s v="food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"/>
    <n v="116.55769230769231"/>
    <s v="food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s v="food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"/>
    <n v="17.5"/>
    <s v="food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"/>
    <n v="34.130434782608695"/>
    <s v="theater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"/>
    <n v="132.34615384615384"/>
    <s v="theater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3.7500000000000089E-2"/>
    <n v="922.22222222222217"/>
    <s v="theater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0"/>
    <n v="163.57142857142858"/>
    <s v="theater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"/>
    <n v="217.375"/>
    <s v="theater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12297142857142851"/>
    <n v="149.44486692015209"/>
    <s v="theater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.50844625"/>
    <n v="71.237487309644663"/>
    <s v="theater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1.3321535"/>
    <n v="44.464318398474738"/>
    <s v="theater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6059999999999963E-2"/>
    <n v="164.94480519480518"/>
    <s v="theater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53900350000000019"/>
    <n v="84.871516544117654"/>
    <s v="theater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7.1611253196930402E-3"/>
    <n v="53.945205479452056"/>
    <s v="theater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31381818181818177"/>
    <n v="50.531468531468533"/>
    <s v="theater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2.2413333333333396E-2"/>
    <n v="108.00140845070422"/>
    <s v="theater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16355999999999993"/>
    <n v="95.373770491803285"/>
    <s v="theater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.6462241666666664"/>
    <n v="57.631016333938291"/>
    <s v="theater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19980100000000012"/>
    <n v="64.160481283422456"/>
    <s v="theater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20104000000000011"/>
    <n v="92.387692307692305"/>
    <s v="theater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3.5833333333333384E-2"/>
    <n v="125.97972972972973"/>
    <s v="theater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8.8333333333333375E-2"/>
    <n v="94.637681159420296"/>
    <s v="theater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18124000000000007"/>
    <n v="170.69942196531792"/>
    <s v="theater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3.62"/>
    <n v="40.762081784386616"/>
    <s v="technology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1.5253999999999999"/>
    <n v="68.254054054054052"/>
    <s v="technology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40050000000000008"/>
    <n v="95.48863636363636"/>
    <s v="technology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1.9687520259319289"/>
    <n v="7.1902649656526005"/>
    <s v="technology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44542499999999996"/>
    <n v="511.65486725663715"/>
    <s v="technology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.7450000000000001E-2"/>
    <n v="261.74504950495049"/>
    <s v="technology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.9321000000000002"/>
    <n v="69.760961810466767"/>
    <s v="technology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.0182666666666669"/>
    <n v="77.229591836734699"/>
    <s v="technology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4.4399999999999995E-2"/>
    <n v="340.56521739130437"/>
    <s v="technology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70292629629629633"/>
    <n v="67.417903225806455"/>
    <s v="technology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4.3033333333333257E-2"/>
    <n v="845.70270270270271"/>
    <s v="technology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18250000000000011"/>
    <n v="97.191780821917803"/>
    <s v="technology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7.5380000000000003E-2"/>
    <n v="451.84033613445376"/>
    <s v="technology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2"/>
    <n v="138.66871165644173"/>
    <s v="technology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8.7813466666666677"/>
    <n v="21.640147492625371"/>
    <s v="technology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22900000000000009"/>
    <n v="169.51724137931035"/>
    <s v="technology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.4606080000000001"/>
    <n v="161.88210526315791"/>
    <s v="technology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47940000000000005"/>
    <n v="493.13333333333333"/>
    <s v="technology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.8409090909090908"/>
    <n v="22.120418848167539"/>
    <s v="technology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3.3333333333333437E-2"/>
    <n v="18.235294117647058"/>
    <s v="technology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"/>
    <n v="40.611111111111114"/>
    <s v="publishing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0"/>
    <n v="37.954545454545453"/>
    <s v="publishing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"/>
    <n v="35.734693877551024"/>
    <s v="publishing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"/>
    <n v="42.157894736842103"/>
    <s v="publishing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"/>
    <n v="35"/>
    <s v="publishing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0"/>
    <n v="13.25"/>
    <s v="publishing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0"/>
    <n v="55"/>
    <s v="publishing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"/>
    <n v="39.285714285714285"/>
    <s v="publishing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"/>
    <n v="47.5"/>
    <s v="publishing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"/>
    <n v="17.333333333333332"/>
    <s v="publishing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"/>
    <n v="31.757575757575758"/>
    <s v="publishing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"/>
    <n v="5"/>
    <s v="publishing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"/>
    <n v="39"/>
    <s v="publishing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"/>
    <n v="52.5"/>
    <s v="publishing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"/>
    <n v="9"/>
    <s v="publishing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"/>
    <n v="25"/>
    <s v="publishing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0"/>
    <n v="11.25"/>
    <s v="publishing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"/>
    <n v="25"/>
    <s v="publishing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"/>
    <n v="11.333333333333334"/>
    <s v="publishing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"/>
    <n v="29.470588235294116"/>
    <s v="publishing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"/>
    <n v="63.098484848484851"/>
    <s v="publishing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"/>
    <n v="43.846153846153847"/>
    <s v="publishing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"/>
    <n v="75"/>
    <s v="publishing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0"/>
    <n v="45.972222222222221"/>
    <s v="publishing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"/>
    <n v="93.666666666666671"/>
    <s v="publishing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0"/>
    <n v="53"/>
    <s v="publishing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5.2799999999999958E-2"/>
    <n v="47"/>
    <s v="theater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19999999999999996"/>
    <n v="66.666666666666671"/>
    <s v="theater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14500000000000002"/>
    <n v="18.770491803278688"/>
    <s v="theater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18999999999999995"/>
    <n v="66.111111111111114"/>
    <s v="theater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4.6799999999999953E-2"/>
    <n v="36.859154929577464"/>
    <s v="theater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17839999999999989"/>
    <n v="39.810810810810814"/>
    <s v="theater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19700000000000006"/>
    <n v="31.5"/>
    <s v="theater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2.4999999999999911E-2"/>
    <n v="102.5"/>
    <s v="theater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1666666666666714E-2"/>
    <n v="126.45833333333333"/>
    <s v="theater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5.3333333333333233E-2"/>
    <n v="47.878787878787875"/>
    <s v="theater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2.4999999999999911E-2"/>
    <n v="73.214285714285708"/>
    <s v="theater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7.6000000000000068E-2"/>
    <n v="89.666666666666671"/>
    <s v="theater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10567499999999996"/>
    <n v="151.4623287671233"/>
    <s v="theater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5"/>
    <n v="25"/>
    <s v="theater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4.2857142857142927E-2"/>
    <n v="36.5"/>
    <s v="theater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15500000000000003"/>
    <n v="44"/>
    <s v="theater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6451250000000037E-2"/>
    <n v="87.357553191489373"/>
    <s v="theater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4000000000000012E-2"/>
    <n v="36.474820143884891"/>
    <s v="theater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16634799999999994"/>
    <n v="44.859538461538463"/>
    <s v="theater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33000000000000007"/>
    <n v="42.903225806451616"/>
    <s v="theater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33200000000000007"/>
    <n v="51.230769230769234"/>
    <s v="theater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8333333333333313E-2"/>
    <n v="33.944444444444443"/>
    <s v="theater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27950000000000008"/>
    <n v="90.744680851063833"/>
    <s v="theater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14999999999999991"/>
    <n v="50"/>
    <s v="theater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10000000000000009"/>
    <n v="24.444444444444443"/>
    <s v="theater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121"/>
    <n v="44.25"/>
    <s v="theater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26"/>
    <n v="67.741935483870961"/>
    <s v="theater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2.4444444444444713E-3"/>
    <n v="65.376811594202906"/>
    <s v="theater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2.4000000000000021E-2"/>
    <n v="121.9047619047619"/>
    <s v="theater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8.2000000000000073E-2"/>
    <n v="47.456140350877192"/>
    <s v="theater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2.6999999999999247E-3"/>
    <n v="92.842592592592595"/>
    <s v="theater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13300000000000001"/>
    <n v="68.253012048192772"/>
    <s v="theater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27575714285714281"/>
    <n v="37.209583333333335"/>
    <s v="theater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7.7333333333333254E-2"/>
    <n v="25.25"/>
    <s v="theater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1.42"/>
    <n v="43.214285714285715"/>
    <s v="theater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41566666666666663"/>
    <n v="25.130177514792898"/>
    <s v="theater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30000000000000004"/>
    <n v="23.636363636363637"/>
    <s v="theater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30000000000002E-2"/>
    <n v="103.95098039215686"/>
    <s v="theater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4.8000000000000043E-2"/>
    <n v="50.384615384615387"/>
    <s v="theater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3600000000000001"/>
    <n v="13.6"/>
    <s v="theater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28.571428571428573"/>
    <s v="theater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3.829787234042556"/>
    <s v="theater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8.8571428571428577"/>
    <s v="theater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1692307692307693"/>
    <n v="50.666666666666664"/>
    <s v="theater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3.3333333333333437E-2"/>
    <n v="60.784313725490193"/>
    <s v="theater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7.7499999999999902E-2"/>
    <n v="113.42105263157895"/>
    <s v="theater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2024999999999999"/>
    <n v="104.56521739130434"/>
    <s v="theater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3.7894736842105647E-3"/>
    <n v="98.30927835051547"/>
    <s v="theater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6.5199999999999925E-2"/>
    <n v="35.039473684210527"/>
    <s v="theater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272.72727272727275"/>
    <s v="theater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10666666666666669"/>
    <n v="63.846153846153847"/>
    <s v="theater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14719599999999988"/>
    <n v="30.189368421052631"/>
    <s v="theater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.2592592592592551E-2"/>
    <n v="83.51428571428572"/>
    <s v="theater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7"/>
    <n v="64.761904761904759"/>
    <s v="theater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87098999999999993"/>
    <n v="20.118172043010752"/>
    <s v="theater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7.7777777777777724E-2"/>
    <n v="44.090909090909093"/>
    <s v="theater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40.476190476190474"/>
    <s v="theater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2024999999999999"/>
    <n v="44.537037037037038"/>
    <s v="theater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11428571428571432"/>
    <n v="125.80645161290323"/>
    <s v="theater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4.0000000000000036E-2"/>
    <n v="19.696969696969695"/>
    <s v="theater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"/>
    <n v="10"/>
    <s v="theater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0"/>
    <n v="30"/>
    <s v="theater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"/>
    <n v="60.666666666666664"/>
    <s v="theater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33333333332"/>
    <s v="theater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"/>
    <n v="5"/>
    <s v="theater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0"/>
    <n v="23.923076923076923"/>
    <s v="theater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0"/>
    <n v="15.833333333333334"/>
    <s v="theater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"/>
    <n v="29.785714285714285"/>
    <s v="theater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"/>
    <n v="60"/>
    <s v="theater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0"/>
    <n v="24.333333333333332"/>
    <s v="theater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"/>
    <n v="500"/>
    <s v="theater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0"/>
    <n v="35"/>
    <s v="theater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0"/>
    <n v="29.555555555555557"/>
    <s v="theater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"/>
    <n v="26.666666666666668"/>
    <s v="theater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33333333332"/>
    <s v="theater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0"/>
    <n v="13.333333333333334"/>
    <s v="theater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"/>
    <n v="22.5"/>
    <s v="theater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"/>
    <n v="50.4"/>
    <s v="theater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"/>
    <n v="105.02933333333334"/>
    <s v="theater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"/>
    <n v="35.4"/>
    <s v="theater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"/>
    <n v="83.333333333333329"/>
    <s v="theater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0"/>
    <n v="35.92307692307692"/>
    <s v="theater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"/>
    <n v="119.125"/>
    <s v="theater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0"/>
    <n v="90.333333333333329"/>
    <s v="theater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3333333333335"/>
    <s v="theater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"/>
    <n v="108.33333333333333"/>
    <s v="theater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0"/>
    <n v="15.75"/>
    <s v="theater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"/>
    <n v="96.551724137931032"/>
    <s v="theater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"/>
    <n v="63"/>
    <s v="theater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"/>
    <n v="381.6"/>
    <s v="theater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"/>
    <n v="26"/>
    <s v="theater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"/>
    <n v="10"/>
    <s v="theater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"/>
    <n v="81.571428571428569"/>
    <s v="theater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0"/>
    <n v="7"/>
    <s v="theater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0"/>
    <n v="27.3"/>
    <s v="theater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0"/>
    <n v="29.411764705882351"/>
    <s v="theater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"/>
    <n v="12.5"/>
    <s v="theater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0"/>
    <n v="5.75"/>
    <s v="theater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"/>
    <n v="52.083333333333336"/>
    <s v="theater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0"/>
    <n v="183.33333333333334"/>
    <s v="theater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0"/>
    <n v="26.333333333333332"/>
    <s v="theater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"/>
    <n v="486.42857142857144"/>
    <s v="theater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"/>
    <n v="3"/>
    <s v="theater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"/>
    <n v="9.75"/>
    <s v="theater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"/>
    <n v="18.75"/>
    <s v="theater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"/>
    <n v="36.588235294117645"/>
    <s v="theater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0"/>
    <n v="80.714285714285708"/>
    <s v="theater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0"/>
    <n v="52.8"/>
    <s v="theater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"/>
    <n v="46.928571428571431"/>
    <s v="theater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"/>
    <n v="78.07692307692308"/>
    <s v="theater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"/>
    <n v="203.66666666666666"/>
    <s v="theater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0"/>
    <n v="20.714285714285715"/>
    <s v="theater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"/>
    <n v="48.555555555555557"/>
    <s v="theater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"/>
    <n v="68.099999999999994"/>
    <s v="theater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0"/>
    <n v="8.5"/>
    <s v="theater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"/>
    <n v="51.615384615384613"/>
    <s v="theater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9000000000000004"/>
    <n v="43"/>
    <s v="theater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83.333333333333329"/>
    <s v="theater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"/>
    <s v="theater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3.2000000000000028E-2"/>
    <n v="175.51020408163265"/>
    <s v="theater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.4459777777777747E-2"/>
    <n v="231.66175879396985"/>
    <s v="theater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25"/>
    <n v="75"/>
    <s v="theater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30833333333333335"/>
    <n v="112.14285714285714"/>
    <s v="theater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41.666666666666664"/>
    <s v="theater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.0693749999999955E-2"/>
    <n v="255.17343750000001"/>
    <s v="theater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.200000000000097E-3"/>
    <n v="162.7741935483871"/>
    <s v="theater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6.0000000000000053E-2"/>
    <n v="88.333333333333329"/>
    <s v="theater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5.0967741935483923E-2"/>
    <n v="85.736842105263165"/>
    <s v="theater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2.7600000000000069E-2"/>
    <n v="47.574074074074076"/>
    <s v="theater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8.0000000000000071E-2"/>
    <n v="72.972972972972968"/>
    <s v="theater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8.8571428571428967E-3"/>
    <n v="90.538461538461533"/>
    <s v="theater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28000000000000003"/>
    <n v="37.647058823529413"/>
    <s v="theater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33333333333333326"/>
    <n v="36.363636363636367"/>
    <s v="theater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3749999999999929E-2"/>
    <n v="126.71875"/>
    <s v="theater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8750000000000053E-2"/>
    <n v="329.2"/>
    <s v="theater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7.240000000000002E-2"/>
    <n v="81.242424242424249"/>
    <s v="theater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"/>
    <n v="202.22772277227722"/>
    <s v="theater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"/>
    <n v="100"/>
    <s v="theater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0"/>
    <n v="82.461538461538467"/>
    <s v="theater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6666666666665"/>
    <s v="theater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0"/>
    <n v="12.5"/>
    <s v="theater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0"/>
    <n v="18.896551724137932"/>
    <s v="theater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0"/>
    <n v="200.625"/>
    <s v="theater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6666666666"/>
    <s v="theater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"/>
    <n v="65"/>
    <s v="theater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"/>
    <n v="66.099999999999994"/>
    <s v="theater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0"/>
    <n v="93.333333333333329"/>
    <s v="theater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.6200000000000063E-2"/>
    <n v="50.75"/>
    <s v="theater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21799999999999997"/>
    <n v="60.9"/>
    <s v="theater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00000000000005E-2"/>
    <n v="109.03061224489795"/>
    <s v="theater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7.1379999999998667E-3"/>
    <n v="25.692295918367346"/>
    <s v="theater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9.000000000000008E-2"/>
    <n v="41.92307692307692"/>
    <s v="theater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13630000000000009"/>
    <n v="88.7734375"/>
    <s v="theater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13919999999999999"/>
    <n v="80.225352112676063"/>
    <s v="theater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6.0000000000000053E-2"/>
    <n v="78.936170212765958"/>
    <s v="theater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25"/>
    <n v="95.588235294117652"/>
    <s v="theater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6.0000000000000053E-2"/>
    <n v="69.890109890109883"/>
    <s v="theater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5624999999999112E-3"/>
    <n v="74.534883720930239"/>
    <s v="theater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5.3500000000000103E-2"/>
    <n v="123.94117647058823"/>
    <s v="theater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748"/>
    <n v="264.84848484848487"/>
    <s v="theater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2.0000000000000018E-2"/>
    <n v="58.620689655172413"/>
    <s v="theater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2499999999999734E-3"/>
    <n v="70.884955752212392"/>
    <s v="theater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71428571428571419"/>
    <n v="8.5714285714285712"/>
    <s v="theater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1356666666666666"/>
    <n v="113.56666666666666"/>
    <s v="theater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29466666666666663"/>
    <n v="60.6875"/>
    <s v="theater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4000000000000012E-2"/>
    <n v="110.21739130434783"/>
    <s v="theater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.1666666666666563E-2"/>
    <n v="136.45833333333334"/>
    <s v="theater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28925000000000001"/>
    <n v="53.164948453608247"/>
    <s v="theater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2.0599999999999952E-2"/>
    <n v="86.491525423728817"/>
    <s v="theater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46539577586206904"/>
    <n v="155.23827397260274"/>
    <s v="theater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3.5199999999999676E-3"/>
    <n v="115.08256880733946"/>
    <s v="theater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21649999999999991"/>
    <n v="109.5945945945946"/>
    <s v="theater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5.4999999999999938E-2"/>
    <n v="45.214285714285715"/>
    <s v="theater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1040080000000001"/>
    <n v="104.15169811320754"/>
    <s v="theater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35.714285714285715"/>
    <s v="theater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76534999999999997"/>
    <n v="96.997252747252745"/>
    <s v="theater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370.37037037037038"/>
    <s v="theater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3.2941176470588251E-2"/>
    <n v="94.408602150537632"/>
    <s v="theater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.4999999999999929E-2"/>
    <n v="48.984375"/>
    <s v="theater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2.9999999999998916E-3"/>
    <n v="45.590909090909093"/>
    <s v="theater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3.577466666666667"/>
    <n v="23.275254237288134"/>
    <s v="theater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4.9600000000000088E-2"/>
    <n v="63.2289156626506"/>
    <s v="theater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71942857142857153"/>
    <n v="153.5204081632653"/>
    <s v="theater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00000000000111E-2"/>
    <n v="90.2"/>
    <s v="theater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3.0289999999999928E-2"/>
    <n v="118.97113163972287"/>
    <s v="theater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18888888888888888"/>
    <n v="80.25"/>
    <s v="theater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62.5"/>
    <s v="theater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2.1869988910451896"/>
    <n v="131.37719999999999"/>
    <s v="theater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8.5061428571428621E-2"/>
    <n v="73.032980769230775"/>
    <s v="theater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1666666666666714E-2"/>
    <n v="178.52941176470588"/>
    <s v="theater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12814999999999999"/>
    <n v="162.90974729241879"/>
    <s v="theater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20496226415094343"/>
    <n v="108.24237288135593"/>
    <s v="theater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7.7499999999999902E-2"/>
    <n v="88.865979381443296"/>
    <s v="theater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8"/>
    <n v="54"/>
    <s v="theater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1666666666666714E-2"/>
    <n v="116.73076923076923"/>
    <s v="theater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19755999999999996"/>
    <n v="233.8984375"/>
    <s v="theater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58000000000000007"/>
    <n v="158"/>
    <s v="theater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23666666666666658"/>
    <n v="14.84"/>
    <s v="theater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1712499999999999"/>
    <n v="85.181818181818187"/>
    <s v="theater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56960000000000011"/>
    <n v="146.69158878504672"/>
    <s v="theater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13104000000000005"/>
    <n v="50.764811490125673"/>
    <s v="theater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3.1764705882352917E-2"/>
    <n v="87.7"/>
    <s v="theater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6117647058823579E-2"/>
    <n v="242.27777777777777"/>
    <s v="theater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5.8409090909090855E-2"/>
    <n v="146.44654088050314"/>
    <s v="theater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7.1428571428571175E-3"/>
    <n v="103.17073170731707"/>
    <s v="theater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21233333333333326"/>
    <n v="80.464601769911511"/>
    <s v="theater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5.7142857142857828E-3"/>
    <n v="234.66666666666666"/>
    <s v="theater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16022222222222227"/>
    <n v="50.689320388349515"/>
    <s v="theater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8.799999999999919E-3"/>
    <n v="162.70967741935485"/>
    <s v="theater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3.0000000000000027E-2"/>
    <n v="120.16666666666667"/>
    <s v="theater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1.4641999999999999"/>
    <n v="67.697802197802204"/>
    <s v="theater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2.0219999999999998"/>
    <n v="52.103448275862071"/>
    <s v="theater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43333333333333335"/>
    <n v="51.6"/>
    <s v="theater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31440000000000001"/>
    <n v="164.3"/>
    <s v="theater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68019999999999992"/>
    <n v="84.858585858585855"/>
    <s v="theater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.6766666666666667E-2"/>
    <n v="94.548850574712645"/>
    <s v="theater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6.6857142857142948E-2"/>
    <n v="45.536585365853661"/>
    <s v="theater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51.724137931034484"/>
    <s v="theater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27200000000000002"/>
    <n v="50.88"/>
    <s v="theater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46533333333333338"/>
    <n v="191.13043478260869"/>
    <s v="theater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12535999999999992"/>
    <n v="89.314285714285717"/>
    <s v="theater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.7868400000000069E-2"/>
    <n v="88.588631921824103"/>
    <s v="theater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26732"/>
    <n v="96.300911854103347"/>
    <s v="theater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1.1320000000000001"/>
    <n v="33.3125"/>
    <s v="theater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4.9999999999998934E-3"/>
    <n v="37.222222222222221"/>
    <s v="theater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8.7138999999999855E-2"/>
    <n v="92.130423728813554"/>
    <s v="theater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.4999999999999956E-2"/>
    <n v="76.785714285714292"/>
    <s v="theater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10481927710843375"/>
    <n v="96.526315789473685"/>
    <s v="theater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28000000000000003"/>
    <n v="51.891891891891895"/>
    <s v="theater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10006666666666675"/>
    <n v="128.9140625"/>
    <s v="theater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.3416666666666703E-2"/>
    <n v="84.108974358974365"/>
    <s v="theater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32706500000000016"/>
    <n v="82.941562500000003"/>
    <s v="theater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90848101265822789"/>
    <n v="259.94827586206895"/>
    <s v="theater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49"/>
    <n v="37.25"/>
    <s v="theater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6399999999999992"/>
    <n v="177.02127659574469"/>
    <s v="theater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6.6666666666666652E-2"/>
    <n v="74.074074074074076"/>
    <s v="theater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6.0000000000000053E-2"/>
    <n v="70.666666666666671"/>
    <s v="theater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"/>
    <n v="23.62857142857143"/>
    <s v="theater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333333333334"/>
    <s v="theater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0"/>
    <n v="41"/>
    <s v="theater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33333333336"/>
    <s v="theater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"/>
    <n v="99.761194029850742"/>
    <s v="theater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"/>
    <n v="25.521739130434781"/>
    <s v="theater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"/>
    <n v="117.65277777777777"/>
    <s v="theater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"/>
    <n v="2796.6666666666665"/>
    <s v="theater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0"/>
    <n v="200"/>
    <s v="theater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"/>
    <n v="20.142857142857142"/>
    <s v="theater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0"/>
    <n v="20.875"/>
    <s v="theater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"/>
    <n v="61.307692307692307"/>
    <s v="theater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57142857139"/>
    <s v="theater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33333333333"/>
    <s v="theater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0"/>
    <n v="64.8"/>
    <s v="theater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"/>
    <n v="30.12"/>
    <s v="theater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66666666668"/>
    <s v="theater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"/>
    <n v="415.77777777777777"/>
    <s v="theater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285714285715"/>
    <s v="theater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66666666668"/>
    <s v="theater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"/>
    <n v="78.333333333333329"/>
    <s v="theater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0"/>
    <n v="67.777777777777771"/>
    <s v="theater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66666666668"/>
    <s v="theater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"/>
    <n v="62.5"/>
    <s v="theater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"/>
    <n v="130.0888888888889"/>
    <s v="theater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0"/>
    <n v="1270.2222222222222"/>
    <s v="theater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"/>
    <n v="88.444444444444443"/>
    <s v="theater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0"/>
    <n v="56.342380952380957"/>
    <s v="theater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"/>
    <n v="53.529411764705884"/>
    <s v="theater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0"/>
    <n v="56.785714285714285"/>
    <s v="theater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"/>
    <n v="40.833333333333336"/>
    <s v="theater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0"/>
    <n v="65.111111111111114"/>
    <s v="theater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"/>
    <n v="55.6"/>
    <s v="theater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"/>
    <n v="140.53846153846155"/>
    <s v="theater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"/>
    <n v="25"/>
    <s v="theater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"/>
    <n v="69.533333333333331"/>
    <s v="theater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"/>
    <n v="237"/>
    <s v="theater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"/>
    <n v="79.870967741935488"/>
    <s v="theater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0"/>
    <n v="10.25"/>
    <s v="theater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"/>
    <n v="272.58620689655174"/>
    <s v="theater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"/>
    <n v="58.184210526315788"/>
    <s v="theater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"/>
    <n v="70.10526315789474"/>
    <s v="theater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0"/>
    <n v="57.888888888888886"/>
    <s v="theater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0"/>
    <n v="125.27027027027027"/>
    <s v="theater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"/>
    <n v="300"/>
    <s v="theater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"/>
    <n v="43"/>
    <s v="theater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"/>
    <n v="10"/>
    <s v="theater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"/>
    <n v="58"/>
    <s v="theater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"/>
    <n v="244.80459770114942"/>
    <s v="theater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0"/>
    <n v="61.176470588235297"/>
    <s v="theater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8.6066666666666736E-2"/>
    <n v="139.23931623931625"/>
    <s v="theater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"/>
    <n v="10"/>
    <s v="theater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0"/>
    <n v="93.75"/>
    <s v="theater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"/>
    <n v="53.75"/>
    <s v="theater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8.0000000000000071E-2"/>
    <n v="33.75"/>
    <s v="theater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"/>
    <n v="18.75"/>
    <s v="theater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"/>
    <n v="23.142857142857142"/>
    <s v="theater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27800000000000002"/>
    <n v="29.045454545454547"/>
    <s v="theater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0"/>
    <n v="50"/>
    <s v="theater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0"/>
    <n v="450"/>
    <s v="theater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"/>
    <n v="24"/>
    <s v="theater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"/>
    <n v="32.25"/>
    <s v="theater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0"/>
    <n v="15"/>
    <s v="theater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"/>
    <n v="251.33333333333334"/>
    <s v="theater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"/>
    <n v="437.5"/>
    <s v="theater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17524999999999991"/>
    <n v="110.35211267605634"/>
    <s v="theater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31166666666666676"/>
    <n v="41.421052631578945"/>
    <s v="theater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4.0000000000000036E-2"/>
    <n v="52"/>
    <s v="theater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000000000000009E-2"/>
    <n v="33.990384615384613"/>
    <s v="theater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4.0000000000000036E-3"/>
    <n v="103.35294117647059"/>
    <s v="theater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5.9545454545454568E-2"/>
    <n v="34.791044776119406"/>
    <s v="theater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.3558333333333334"/>
    <n v="41.773858921161825"/>
    <s v="theater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12928571428571423"/>
    <n v="64.268292682926827"/>
    <s v="theater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885046"/>
    <n v="31.209370860927152"/>
    <s v="theater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8181818181818077E-2"/>
    <n v="62.921348314606739"/>
    <s v="theater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000000000000009E-2"/>
    <n v="98.536585365853654"/>
    <s v="theater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1399999999999999"/>
    <n v="82.608695652173907"/>
    <s v="theater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33481333333333341"/>
    <n v="38.504230769230773"/>
    <s v="theater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5333333333333421E-2"/>
    <n v="80.15789473684211"/>
    <s v="theater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5.0999999999999934E-2"/>
    <n v="28.405405405405407"/>
    <s v="theater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27150000000000007"/>
    <n v="80.730158730158735"/>
    <s v="theater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11153846153846159"/>
    <n v="200.69444444444446"/>
    <s v="theater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6.7600000000000104E-2"/>
    <n v="37.591549295774648"/>
    <s v="theater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2666666666666671"/>
    <n v="58.095238095238095"/>
    <s v="theater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0228085714285728"/>
    <n v="60.300892473118282"/>
    <s v="theater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16166666666666663"/>
    <n v="63.363636363636367"/>
    <s v="theater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24199999999999999"/>
    <n v="50.901639344262293"/>
    <s v="theater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3.0124999999999957E-2"/>
    <n v="100.5"/>
    <s v="theater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12250000000000005"/>
    <n v="31.619718309859156"/>
    <s v="theater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8.8142857142857078E-2"/>
    <n v="65.102564102564102"/>
    <s v="theater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14999999999999991"/>
    <n v="79.310344827586206"/>
    <s v="theater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.0000000000000027E-2"/>
    <n v="139.18918918918919"/>
    <s v="theater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1333333333333417E-2"/>
    <n v="131.91304347826087"/>
    <s v="theater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.5599999999999907E-2"/>
    <n v="91.3"/>
    <s v="theater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14842105263157901"/>
    <n v="39.672727272727272"/>
    <s v="theater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17399999999999993"/>
    <n v="57.549019607843135"/>
    <s v="theater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71733333333333338"/>
    <n v="33.025641025641029"/>
    <s v="theater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14162380952380937"/>
    <n v="77.335806451612896"/>
    <s v="theater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19750000000000001"/>
    <n v="31.933333333333334"/>
    <s v="theater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9.000000000000008E-2"/>
    <n v="36.333333333333336"/>
    <s v="theater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8.8571428571428967E-3"/>
    <n v="46.768211920529801"/>
    <s v="theater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9.000000000000008E-2"/>
    <n v="40.073529411764703"/>
    <s v="theater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7.2093023255813904E-2"/>
    <n v="100.21739130434783"/>
    <s v="theater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41.666666666666664"/>
    <s v="theater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2.1875000000000089E-2"/>
    <n v="46.714285714285715"/>
    <s v="theater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16293333333333337"/>
    <n v="71.491803278688522"/>
    <s v="theater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"/>
    <n v="14.444444444444445"/>
    <s v="theater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"/>
    <n v="356.84210526315792"/>
    <s v="theater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0"/>
    <n v="37.75"/>
    <s v="theater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0"/>
    <n v="12.75"/>
    <s v="theater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"/>
    <n v="24.458333333333332"/>
    <s v="theater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"/>
    <n v="53.07692307692308"/>
    <s v="theater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"/>
    <n v="286.25"/>
    <s v="theater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66666666664"/>
    <s v="theater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"/>
    <n v="49.20754716981132"/>
    <s v="theater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0"/>
    <n v="12.5"/>
    <s v="theater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"/>
    <n v="109.04"/>
    <s v="theater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"/>
    <n v="41.666666666666664"/>
    <s v="theater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0"/>
    <n v="22.75"/>
    <s v="theater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"/>
    <n v="70.833333333333329"/>
    <s v="theater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3.499999999999992E-2"/>
    <n v="63.109756097560975"/>
    <s v="theater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19323157894736842"/>
    <n v="50.157964601769912"/>
    <s v="theater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25766666666666671"/>
    <n v="62.883333333333333"/>
    <s v="theater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19743478260869574"/>
    <n v="85.531055900621112"/>
    <s v="theater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26249999999999996"/>
    <n v="53.723404255319146"/>
    <s v="theater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1666666666667602E-3"/>
    <n v="127.80851063829788"/>
    <s v="theater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1333333333333426E-2"/>
    <n v="106.57391304347826"/>
    <s v="theater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3.5142857142858031E-3"/>
    <n v="262.11194029850748"/>
    <s v="theater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4.9999999999994493E-4"/>
    <n v="57.171428571428571"/>
    <s v="theater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16022222222222227"/>
    <n v="50.20192307692308"/>
    <s v="theater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0999999999999908E-2"/>
    <n v="66.586956521739125"/>
    <s v="theater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1000000000001009E-3"/>
    <n v="168.25210084033614"/>
    <s v="theater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8.3999999999999631E-3"/>
    <n v="256.37288135593218"/>
    <s v="theater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.4249999999999892E-2"/>
    <n v="36.610619469026545"/>
    <s v="theater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248"/>
    <n v="37.142857142857146"/>
    <s v="theater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.5161290322580694E-2"/>
    <n v="45.878378378378379"/>
    <s v="theater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2.0333333333333314E-2"/>
    <n v="141.71296296296296"/>
    <s v="theater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2.3500000000000076E-2"/>
    <n v="52.487179487179489"/>
    <s v="theater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4.1666666666666741E-2"/>
    <n v="59.523809523809526"/>
    <s v="theater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25"/>
    <n v="50"/>
    <s v="theater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2.3428571428571354E-2"/>
    <n v="193.62162162162161"/>
    <s v="theater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7.8650000000000109E-2"/>
    <n v="106.79702970297029"/>
    <s v="theater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.8846153846153806E-2"/>
    <n v="77.21621621621621"/>
    <s v="theater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100000000000001"/>
    <n v="57.5"/>
    <s v="theater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31200000000000006"/>
    <n v="50.46153846153846"/>
    <s v="theater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18799999999999994"/>
    <n v="97.377049180327873"/>
    <s v="theater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.9275000000000837E-3"/>
    <n v="34.91921739130435"/>
    <s v="theater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3.2066666666666688E-2"/>
    <n v="85.530386740331494"/>
    <s v="theater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6.0000000000000053E-3"/>
    <n v="182.90909090909091"/>
    <s v="theater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7.8754285714286443E-3"/>
    <n v="131.13620817843866"/>
    <s v="theater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12321428571428572"/>
    <n v="39.810126582278478"/>
    <s v="theater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.9191402251791203E-2"/>
    <n v="59.701730769230764"/>
    <s v="theater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5.6666666666667087E-3"/>
    <n v="88.735294117647058"/>
    <s v="theater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15305882352941169"/>
    <n v="58.688622754491021"/>
    <s v="theater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27304200000000001"/>
    <n v="69.56513661202186"/>
    <s v="theater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8375000000000039E-2"/>
    <n v="115.87323943661971"/>
    <s v="theater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.9374999999999929E-2"/>
    <n v="23.869565217391305"/>
    <s v="theater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4.3047619047619001E-2"/>
    <n v="81.125925925925927"/>
    <s v="theater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11220000000000008"/>
    <n v="57.626943005181346"/>
    <s v="theater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5.8599999999999985E-2"/>
    <n v="46.429824561403507"/>
    <s v="theater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7.9166666666665719E-3"/>
    <n v="60.475000000000001"/>
    <s v="theater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4.9272727272727357E-2"/>
    <n v="65.579545454545453"/>
    <s v="theater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5519999999999978E-2"/>
    <n v="119.1924882629108"/>
    <s v="theater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10733333333333328"/>
    <n v="83.05"/>
    <s v="theater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27822222222222215"/>
    <n v="57.52"/>
    <s v="theater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8250000000000099E-2"/>
    <n v="177.08695652173913"/>
    <s v="theater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2576923076923041E-2"/>
    <n v="70.771505376344081"/>
    <s v="theater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75"/>
    <n v="29.166666666666668"/>
    <s v="theater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28059999999999996"/>
    <n v="72.76136363636364"/>
    <s v="theater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6.2994999999999912E-2"/>
    <n v="51.853414634146333"/>
    <s v="theater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5.2142857142857046E-2"/>
    <n v="98.2"/>
    <s v="theater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6.1678260869565182E-2"/>
    <n v="251.7381443298969"/>
    <s v="theater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.2400000000000038E-2"/>
    <n v="74.821917808219183"/>
    <s v="theater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4.5454545454546302E-3"/>
    <n v="67.65306122448979"/>
    <s v="theater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0409836065573792E-2"/>
    <n v="93.81343283582089"/>
    <s v="theater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12166399999999999"/>
    <n v="41.237647058823526"/>
    <s v="theater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3.0000000000000027E-2"/>
    <n v="52.551020408163268"/>
    <s v="theater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399999999999999"/>
    <n v="70.285714285714292"/>
    <s v="theater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3128333333333333"/>
    <n v="48.325153374233132"/>
    <s v="theater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2.0999999999999908E-2"/>
    <n v="53.177083333333336"/>
    <s v="theater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28000000000000003"/>
    <n v="60.952380952380949"/>
    <s v="theater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4999999999999902E-2"/>
    <n v="116"/>
    <s v="theater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6666666666666607E-2"/>
    <n v="61"/>
    <s v="theater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30000000000000004"/>
    <n v="38.235294117647058"/>
    <s v="theater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54430000000000001"/>
    <n v="106.50344827586207"/>
    <s v="theater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7.4000000000000066E-2"/>
    <n v="204.57142857142858"/>
    <s v="theater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3225806451612865E-2"/>
    <n v="54.912587412587413"/>
    <s v="theater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2.7777777777777679E-3"/>
    <n v="150.41666666666666"/>
    <s v="theater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1684444444444444"/>
    <n v="52.58"/>
    <s v="theater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8.6000000000000076E-2"/>
    <n v="54.3"/>
    <s v="theater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3.400000000000003E-2"/>
    <n v="76.029411764705884"/>
    <s v="theater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14275862068965517"/>
    <n v="105.2063492063492"/>
    <s v="theater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3.0000000000000027E-2"/>
    <n v="68.666666666666671"/>
    <s v="theater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21599999999999997"/>
    <n v="129.36170212765958"/>
    <s v="theater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2.6467741935483957E-2"/>
    <n v="134.26371308016877"/>
    <s v="theater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4.7500000000000098E-2"/>
    <n v="17.829787234042552"/>
    <s v="theater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6000000000000014E-2"/>
    <n v="203.2"/>
    <s v="theater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12102420484096821"/>
    <n v="69.18518518518519"/>
    <s v="theater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7666666666666719E-2"/>
    <n v="125.12295081967213"/>
    <s v="theater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73.529411764705884"/>
    <s v="theater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2.6489999999999014E-3"/>
    <n v="48.437149758454105"/>
    <s v="theater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33042000000000016"/>
    <n v="26.608400000000003"/>
    <s v="theater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21199999999999997"/>
    <n v="33.666666666666664"/>
    <s v="theater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1399999999999999"/>
    <n v="40.714285714285715"/>
    <s v="theater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613861386138613"/>
    <n v="19.266666666666666"/>
    <s v="theater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70444444444444443"/>
    <n v="84.285714285714292"/>
    <s v="theater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18333333333333335"/>
    <n v="29.583333333333332"/>
    <s v="theater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.8585714285714214E-2"/>
    <n v="26.667037037037037"/>
    <s v="theater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44066666666666676"/>
    <n v="45.978723404255319"/>
    <s v="theater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7.2727272727268755E-4"/>
    <n v="125.09090909090909"/>
    <s v="theater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300000000000093E-2"/>
    <n v="141.29166666666666"/>
    <s v="theater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16199999999999992"/>
    <n v="55.333333333333336"/>
    <s v="theater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36166666666666658"/>
    <n v="46.420454545454547"/>
    <s v="theater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33466666666666667"/>
    <n v="57.2"/>
    <s v="theater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3.392857142857153E-2"/>
    <n v="173.7"/>
    <s v="theater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15888888888888886"/>
    <n v="59.6"/>
    <s v="theater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4.5166666666666577E-2"/>
    <n v="89.585714285714289"/>
    <s v="theater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.0250000000000101E-2"/>
    <n v="204.05"/>
    <s v="theater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75333333333333341"/>
    <n v="48.703703703703702"/>
    <s v="theater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6.6799999999999971E-2"/>
    <n v="53.339999999999996"/>
    <s v="theater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22285714285714286"/>
    <n v="75.087719298245617"/>
    <s v="theater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59428571428571431"/>
    <n v="18"/>
    <s v="theater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7.6923076923085532E-4"/>
    <n v="209.83870967741936"/>
    <s v="theater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.8400000000000043E-2"/>
    <n v="61.022222222222226"/>
    <s v="theater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3.9999999999995595E-4"/>
    <n v="61"/>
    <s v="theater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16050000000000009"/>
    <n v="80.034482758620683"/>
    <s v="theater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1.1074999999999999"/>
    <n v="29.068965517241381"/>
    <s v="theater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10000000000000009"/>
    <n v="49.438202247191015"/>
    <s v="theater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8.6734259180376583E-4"/>
    <n v="93.977440000000001"/>
    <s v="theater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.1904761904761907E-2"/>
    <n v="61.944444444444443"/>
    <s v="theater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25600000000000001"/>
    <n v="78.5"/>
    <s v="theater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8.0000000000000071E-2"/>
    <n v="33.75"/>
    <s v="theater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000000000000009E-2"/>
    <n v="66.44736842105263"/>
    <s v="theater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7.4000000000000066E-2"/>
    <n v="35.799999999999997"/>
    <s v="theater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5151515151515138E-2"/>
    <n v="145.65217391304347"/>
    <s v="theater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2589999999999999"/>
    <n v="25.693877551020407"/>
    <s v="theater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6666666666666607E-2"/>
    <n v="152.5"/>
    <s v="theater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125"/>
    <n v="30"/>
    <s v="theater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3749999999999929E-2"/>
    <n v="142.28070175438597"/>
    <s v="theater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2499999999999956E-2"/>
    <n v="24.545454545454547"/>
    <s v="theater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4638888888888888"/>
    <n v="292.77777777777777"/>
    <s v="theater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16799999999999993"/>
    <n v="44.92307692307692"/>
    <s v="theater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6.2666666666666648E-2"/>
    <n v="23.10144927536232"/>
    <s v="theater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4.5199999999999907E-2"/>
    <n v="80.400000000000006"/>
    <s v="theater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72.289156626506028"/>
    <s v="theater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4.5714285714285818E-2"/>
    <n v="32.972972972972975"/>
    <s v="theater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38620511495737531"/>
    <n v="116.65217391304348"/>
    <s v="theater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3.2000000000000917E-3"/>
    <n v="79.61904761904762"/>
    <s v="theater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7.777777777777779"/>
    <s v="theater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10200000000000009"/>
    <n v="81.029411764705884"/>
    <s v="theater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2.1800000000000042E-2"/>
    <n v="136.84821428571428"/>
    <s v="theater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4.3500000000000094E-2"/>
    <n v="177.61702127659575"/>
    <s v="theater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3816666666666666"/>
    <n v="109.07894736842105"/>
    <s v="theater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119.64285714285714"/>
    <s v="theater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6666666666666607E-2"/>
    <n v="78.205128205128204"/>
    <s v="theater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71428571428571419"/>
    <n v="52.173913043478258"/>
    <s v="theater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4444444444444482E-2"/>
    <n v="114.125"/>
    <s v="theater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30000000000000004"/>
    <n v="50"/>
    <s v="theater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10000000000000009"/>
    <n v="91.666666666666671"/>
    <s v="theater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1944999999999999"/>
    <n v="108.59090909090909"/>
    <s v="theater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2.9090909090909722E-3"/>
    <n v="69.822784810126578"/>
    <s v="theater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53400000000000003"/>
    <n v="109.57142857142857"/>
    <s v="theater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4.4285714285714262E-2"/>
    <n v="71.666666666666671"/>
    <s v="theater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999999999999899E-2"/>
    <n v="93.611111111111114"/>
    <s v="theater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.5199999999999934E-2"/>
    <n v="76.8"/>
    <s v="theater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2.15"/>
    <n v="35.795454545454547"/>
    <s v="theater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9333333333333425E-2"/>
    <n v="55.6"/>
    <s v="theater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2628571428571429"/>
    <n v="147.33333333333334"/>
    <s v="theater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4000000000000012E-2"/>
    <n v="56.333333333333336"/>
    <s v="theater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000000000000009E-2"/>
    <n v="96.19047619047619"/>
    <s v="theater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900000000000038E-2"/>
    <n v="63.574074074074076"/>
    <s v="theater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6.25E-2"/>
    <n v="184.78260869565219"/>
    <s v="theater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3777777777777889E-2"/>
    <n v="126.72222222222223"/>
    <s v="theater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13460000000000005"/>
    <n v="83.42647058823529"/>
    <s v="theater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1.1800000000000002"/>
    <n v="54.5"/>
    <s v="theater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4193548387096744E-2"/>
    <n v="302.30769230769232"/>
    <s v="theater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5.9333333333333238E-2"/>
    <n v="44.138888888888886"/>
    <s v="theater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4.0000000000000036E-2"/>
    <n v="866.66666666666663"/>
    <s v="theater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1.21"/>
    <n v="61.388888888888886"/>
    <s v="theater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18666666666666676"/>
    <n v="29.666666666666668"/>
    <s v="theater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.6000000000000041E-2"/>
    <n v="45.478260869565219"/>
    <s v="theater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3.8999999999999924E-2"/>
    <n v="96.203703703703709"/>
    <s v="theater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17733333333333334"/>
    <n v="67.92307692307692"/>
    <s v="theater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38500000000000001"/>
    <n v="30.777777777777779"/>
    <s v="theater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.499999999999992E-2"/>
    <n v="38.333333333333336"/>
    <s v="theater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2.4999999999999467E-3"/>
    <n v="66.833333333333329"/>
    <s v="theater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6.5714285714285614E-2"/>
    <n v="71.730769230769226"/>
    <s v="theater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176.47058823529412"/>
    <s v="theater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2499999999993072E-4"/>
    <n v="421.10526315789474"/>
    <s v="theater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499999999999954E-2"/>
    <n v="104.98701298701299"/>
    <s v="theater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7.6363636363636411E-2"/>
    <n v="28.19047619047619"/>
    <s v="theater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3.6499999999999977E-2"/>
    <n v="54.55263157894737"/>
    <s v="theater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4.4333333333333336E-2"/>
    <n v="111.89285714285714"/>
    <s v="theater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2.2499999999999964E-2"/>
    <n v="85.208333333333329"/>
    <s v="theater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.42857142857134E-3"/>
    <n v="76.652173913043484"/>
    <s v="theater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11714285714285722"/>
    <n v="65.166666666666671"/>
    <s v="theater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100000000000545E-4"/>
    <n v="93.760312499999998"/>
    <s v="theater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133.33333333333334"/>
    <s v="theater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5.0000000000000044E-2"/>
    <n v="51.219512195121951"/>
    <s v="theater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16866666666666674"/>
    <n v="100.17142857142858"/>
    <s v="theater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.8000000000000034E-2"/>
    <n v="34.6"/>
    <s v="theater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14500000000000002"/>
    <n v="184.67741935483872"/>
    <s v="theater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2.4000000000000021E-2"/>
    <n v="69.818181818181813"/>
    <s v="theater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1.23"/>
    <n v="61.944444444444443"/>
    <s v="theater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41.666666666666664"/>
    <s v="theater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5.8000000000000052E-2"/>
    <n v="36.06818181818182"/>
    <s v="theater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42363636363636359"/>
    <n v="29"/>
    <s v="theater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84000000000000008"/>
    <n v="24.210526315789473"/>
    <s v="theater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4.3333333333333224E-2"/>
    <n v="55.892857142857146"/>
    <s v="theater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12000000000000011"/>
    <n v="11.666666666666666"/>
    <s v="theater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1107499999999999"/>
    <n v="68.353846153846149"/>
    <s v="theater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3.7500000000000089E-2"/>
    <n v="27.065217391304348"/>
    <s v="theater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4.0999999999999925E-3"/>
    <n v="118.12941176470588"/>
    <s v="theater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8620689655172384E-2"/>
    <n v="44.757575757575758"/>
    <s v="theater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.7666666666666568E-2"/>
    <n v="99.787878787878782"/>
    <s v="theater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117.64705882352941"/>
    <s v="theater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21999999999999997"/>
    <n v="203.33333333333334"/>
    <s v="theater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37571428571428567"/>
    <n v="28.323529411764707"/>
    <s v="theater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3.1000000000001027E-3"/>
    <n v="110.23076923076923"/>
    <s v="theater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7.0999999999999952E-2"/>
    <n v="31.970149253731343"/>
    <s v="theater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1.1099999999999999"/>
    <n v="58.611111111111114"/>
    <s v="theater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23599999999999999"/>
    <n v="29.428571428571427"/>
    <s v="theater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.4999999999999964E-2"/>
    <n v="81.375"/>
    <s v="theater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3.5666666666666735E-2"/>
    <n v="199.16666666666666"/>
    <s v="theater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115.38461538461539"/>
    <s v="theater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30000000000000004"/>
    <n v="46.428571428571431"/>
    <s v="theater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3.499999999999992E-2"/>
    <n v="70.568181818181813"/>
    <s v="theater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2.222222222222221"/>
    <s v="theater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19599999999999995"/>
    <n v="159.46666666666667"/>
    <s v="theater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5.8823529411888842E-6"/>
    <n v="37.777999999999999"/>
    <s v="theater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8.7500000000000355E-3"/>
    <n v="72.053571428571431"/>
    <s v="theater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.5454545454545432E-2"/>
    <n v="63.695652173913047"/>
    <s v="theater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37999999999999989"/>
    <n v="28.411764705882351"/>
    <s v="theater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500000000000066E-2"/>
    <n v="103.21428571428571"/>
    <s v="theater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.099999999999997E-2"/>
    <n v="71.152173913043484"/>
    <s v="theater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39999999999999991"/>
    <n v="35"/>
    <s v="theater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3.5833333333333384E-2"/>
    <n v="81.776315789473685"/>
    <s v="theater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.9703333333333193E-2"/>
    <n v="297.02980769230766"/>
    <s v="theater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8.1333333333333258E-2"/>
    <n v="46.609195402298852"/>
    <s v="theater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51.724137931034484"/>
    <s v="theater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2.750000000000008E-2"/>
    <n v="40.294117647058826"/>
    <s v="theater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30000000000000004"/>
    <n v="16.25"/>
    <s v="theater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8.5494999999999877E-2"/>
    <n v="30.152638888888887"/>
    <s v="theater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95.238095238095241"/>
    <s v="theater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.650000000000003E-2"/>
    <n v="52.214285714285715"/>
    <s v="theater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2.6315789473683182E-3"/>
    <n v="134.1549295774648"/>
    <s v="theater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00000000000105E-2"/>
    <n v="62.827380952380949"/>
    <s v="theater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12000000000000011"/>
    <n v="58.94736842105263"/>
    <s v="theater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5.8999999999999941E-2"/>
    <n v="143.1081081081081"/>
    <s v="theater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000000000000009E-2"/>
    <n v="84.166666666666671"/>
    <s v="theater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4.2000000000000037E-2"/>
    <n v="186.07142857142858"/>
    <s v="theater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34678333333333344"/>
    <n v="89.785555555555561"/>
    <s v="theater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5.2184000000000008E-2"/>
    <n v="64.157560975609755"/>
    <s v="theater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2.6000000000000023E-2"/>
    <n v="59.651162790697676"/>
    <s v="theater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31.25"/>
    <s v="theater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85499999999999998"/>
    <n v="41.222222222222221"/>
    <s v="theater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1.8900000000000001"/>
    <n v="43.35"/>
    <s v="theater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64.516129032258064"/>
    <s v="theater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8.2000000000000073E-2"/>
    <n v="43.28"/>
    <s v="theater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.8000000000000069E-2"/>
    <n v="77"/>
    <s v="theater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.7619047619047716E-2"/>
    <n v="51.222222222222221"/>
    <s v="theater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70625000000000004"/>
    <n v="68.25"/>
    <s v="theater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52"/>
    <n v="19.487179487179485"/>
    <s v="theater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2307692307692353E-2"/>
    <n v="41.125"/>
    <s v="theater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53200000000000003"/>
    <n v="41.405405405405403"/>
    <s v="theater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28333333333333344"/>
    <n v="27.5"/>
    <s v="theater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7.1428571428571175E-3"/>
    <n v="33.571428571428569"/>
    <s v="theater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6.4999999999999503E-3"/>
    <n v="145.86956521739131"/>
    <s v="theater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91300000000000003"/>
    <n v="358.6875"/>
    <s v="theater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40199999999999991"/>
    <n v="50.981818181818184"/>
    <s v="theater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24335378323108392"/>
    <n v="45.037037037037038"/>
    <s v="theater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26200000000000001"/>
    <n v="17.527777777777779"/>
    <s v="theater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89999999999999991"/>
    <n v="50"/>
    <s v="theater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3899999999999999"/>
    <n v="57.916666666666664"/>
    <s v="theater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1.02"/>
    <n v="29.705882352941178"/>
    <s v="theater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800000000000052E-2"/>
    <n v="90.684210526315795"/>
    <s v="theater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2.3236000000000034E-2"/>
    <n v="55.012688172043013"/>
    <s v="theater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3.0000000000000027E-2"/>
    <n v="57.222222222222221"/>
    <s v="theater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27142857142857135"/>
    <n v="72.950819672131146"/>
    <s v="theater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000000000000009E-2"/>
    <n v="64.468085106382972"/>
    <s v="theater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21779999999999999"/>
    <n v="716.35294117647061"/>
    <s v="theater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1339285714285714"/>
    <n v="50.396825396825399"/>
    <s v="theater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5"/>
    <n v="41.666666666666664"/>
    <s v="theater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1.1459999999999999"/>
    <n v="35.766666666666666"/>
    <s v="theater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2.0499999999999963E-2"/>
    <n v="88.739130434782609"/>
    <s v="theater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148.4848484848485"/>
    <s v="theater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000000000000009E-2"/>
    <n v="51.794871794871796"/>
    <s v="theater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1333333333333333"/>
    <n v="20"/>
    <s v="theater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4.0000000000000036E-2"/>
    <n v="52"/>
    <s v="theater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15333333333333332"/>
    <n v="53.230769230769234"/>
    <s v="theater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12850000000000006"/>
    <n v="39.596491228070178"/>
    <s v="theater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27866666666666662"/>
    <n v="34.25"/>
    <s v="theater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42666666666666675"/>
    <n v="164.61538461538461"/>
    <s v="theater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18799999999999994"/>
    <n v="125.05263157894737"/>
    <s v="theater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3833333333333333"/>
    <n v="51.875"/>
    <s v="theater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59940298507462697"/>
    <n v="40.285714285714285"/>
    <s v="theater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14240000000000008"/>
    <n v="64.909090909090907"/>
    <s v="theater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6.0606060606060996E-3"/>
    <n v="55.333333333333336"/>
    <s v="theater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55200000000000005"/>
    <n v="83.142857142857139"/>
    <s v="theater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27750000000000008"/>
    <n v="38.712121212121211"/>
    <s v="theater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21199999999999997"/>
    <n v="125.37931034482759"/>
    <s v="theater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127"/>
    <n v="78.263888888888886"/>
    <s v="theater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27499999999999991"/>
    <n v="47.222222222222221"/>
    <s v="theater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58200000000000007"/>
    <n v="79.099999999999994"/>
    <s v="theater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5.2689473684210508E-2"/>
    <n v="114.29199999999999"/>
    <s v="theater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51.724137931034484"/>
    <s v="theater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30.76923076923077"/>
    <s v="theater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6.8599999999999994E-2"/>
    <n v="74.208333333333329"/>
    <s v="theater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24399999999999999"/>
    <n v="47.846153846153847"/>
    <s v="theater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8.7040618955512628E-2"/>
    <n v="34.408163265306122"/>
    <s v="theater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2.4242424242424176E-2"/>
    <n v="40.238095238095241"/>
    <s v="theater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5.4999999999999938E-2"/>
    <n v="60.285714285714285"/>
    <s v="theater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6.2999999999999945E-2"/>
    <n v="25.30952380952381"/>
    <s v="theater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6.6666666666665986E-3"/>
    <n v="35.952380952380949"/>
    <s v="theater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5.4000000000000048E-2"/>
    <n v="136"/>
    <s v="theater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.559999999999989E-2"/>
    <n v="70.763157894736835"/>
    <s v="theater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25"/>
    <s v="theater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3.7600000000000078E-2"/>
    <n v="66.512820512820511"/>
    <s v="theater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4999999999999902E-2"/>
    <n v="105"/>
    <s v="theater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4000000000000039E-2"/>
    <n v="145"/>
    <s v="theater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2"/>
    <s v="theater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6.3333333333333242E-2"/>
    <n v="96.666666666666671"/>
    <s v="theater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5.5555555555555358E-3"/>
    <n v="60.333333333333336"/>
    <s v="theater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2000000000000011E-2"/>
    <n v="79.89473684210526"/>
    <s v="theater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58.823529411764703"/>
    <s v="theater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18392857142857144"/>
    <n v="75.340909090909093"/>
    <s v="theater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10000000000000009"/>
    <n v="55"/>
    <s v="theater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2.6666666666666616E-2"/>
    <n v="66.956521739130437"/>
    <s v="theater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27.27272727272728"/>
    <s v="theater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307.69230769230768"/>
    <s v="theater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10045999999999999"/>
    <n v="50.020909090909093"/>
    <s v="theater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3500000000000068E-2"/>
    <n v="72.392857142857139"/>
    <s v="theater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7.5000000000000622E-3"/>
    <n v="95.952380952380949"/>
    <s v="theater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69428571428571439"/>
    <n v="45.615384615384613"/>
    <s v="theater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41.029411764705884"/>
    <s v="theater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13650000000000007"/>
    <n v="56.825000000000003"/>
    <s v="theater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600000000000058E-2"/>
    <n v="137.24324324324326"/>
    <s v="theater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6.0000000000000053E-2"/>
    <n v="75.714285714285708"/>
    <s v="theater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2.0000000000000018E-2"/>
    <n v="99"/>
    <s v="theater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16916666666666669"/>
    <n v="81.569767441860463"/>
    <s v="theater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1515151515151478E-2"/>
    <n v="45.108108108108105"/>
    <s v="theater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32000000000000006"/>
    <n v="36.666666666666664"/>
    <s v="theater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125"/>
    <s v="theater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28000000000000003"/>
    <n v="49.230769230769234"/>
    <s v="theater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18958333333333344"/>
    <n v="42.296296296296298"/>
    <s v="theater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26200000000000001"/>
    <n v="78.875"/>
    <s v="theater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56200000000000006"/>
    <n v="38.284313725490193"/>
    <s v="theater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3.1500000000000083E-2"/>
    <n v="44.847826086956523"/>
    <s v="theater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53333333333333344"/>
    <n v="13.529411764705882"/>
    <s v="theater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80444444444444452"/>
    <n v="43.5"/>
    <s v="theater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28449999999999998"/>
    <n v="30.951807228915662"/>
    <s v="theater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19666666666666677"/>
    <n v="55.230769230769234"/>
    <s v="theater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22999999999999998"/>
    <n v="46.125"/>
    <s v="theater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5.0000000000000044E-2"/>
    <n v="39.375"/>
    <s v="theater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2.2363636363636363E-2"/>
    <n v="66.152941176470591"/>
    <s v="theater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4.6666666666666634E-2"/>
    <n v="54.137931034482762"/>
    <s v="theater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104.16666666666667"/>
    <s v="theater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4.0000000000000036E-3"/>
    <n v="31.375"/>
    <s v="theater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2.2727272727272707E-2"/>
    <n v="59.210526315789473"/>
    <s v="theater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14409285714285724"/>
    <n v="119.17633928571429"/>
    <s v="theater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904761904761898E-2"/>
    <n v="164.61538461538461"/>
    <s v="theater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.0000000000000018E-2"/>
    <n v="24.285714285714285"/>
    <s v="theater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.8000000000000043E-2"/>
    <n v="40.9375"/>
    <s v="theater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8333333333333313E-2"/>
    <n v="61.1"/>
    <s v="theater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38.65"/>
    <s v="theater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6.2727272727272743E-2"/>
    <n v="56.20192307692308"/>
    <s v="theater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13422199999999984"/>
    <n v="107.00207547169811"/>
    <s v="theater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171.42857142857142"/>
    <s v="theater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4.5454545454546302E-3"/>
    <n v="110.5"/>
    <s v="theater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3.5999999999991594E-4"/>
    <n v="179.27598566308242"/>
    <s v="theater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43999999999999995"/>
    <n v="22.90909090909091"/>
    <s v="theater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3.499999999999992E-2"/>
    <n v="43.125"/>
    <s v="theater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8.4375000000000089E-2"/>
    <n v="46.891891891891895"/>
    <s v="theater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2.4000000000000021E-2"/>
    <n v="47.407407407407405"/>
    <s v="theater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48888888888888893"/>
    <n v="15.129032258064516"/>
    <s v="theater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5.4900000000000171E-2"/>
    <n v="21.098000000000003"/>
    <s v="theater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4.9999999999998934E-3"/>
    <n v="59.117647058823529"/>
    <s v="theater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30555555555555558"/>
    <n v="97.916666666666671"/>
    <s v="theater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4.7500000000000098E-2"/>
    <n v="55.131578947368418"/>
    <s v="theater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8.8000000000000078E-2"/>
    <n v="26.536585365853657"/>
    <s v="theater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1100000000000001"/>
    <n v="58.421052631578945"/>
    <s v="theater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4.7999999999999154E-3"/>
    <n v="122.53658536585365"/>
    <s v="theater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14349999999999996"/>
    <n v="87.961538461538467"/>
    <s v="theater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22066666666666657"/>
    <n v="73.239999999999995"/>
    <s v="theater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5.555555555555557"/>
    <s v="theater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2.8000000000000025E-2"/>
    <n v="39.53846153846154"/>
    <s v="theater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6.1206896551724066E-2"/>
    <n v="136.77777777777777"/>
    <s v="theater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30000000000009E-2"/>
    <n v="99.343137254901961"/>
    <s v="theater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20"/>
    <s v="theater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30000000000000004"/>
    <n v="28.888888888888889"/>
    <s v="theater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3333333333331865E-4"/>
    <n v="40.545945945945945"/>
    <s v="theater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35.714285714285715"/>
    <s v="theater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13888888888888884"/>
    <n v="37.962962962962962"/>
    <s v="theater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33.333333333333336"/>
    <s v="theater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.87"/>
    <n v="58.571428571428569"/>
    <s v="theater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8.4999999999999964E-2"/>
    <n v="135.625"/>
    <s v="theater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15500000000000003"/>
    <n v="30.9375"/>
    <s v="theater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19117647058823528"/>
    <n v="176.08695652173913"/>
    <s v="theater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.4266666666666721E-2"/>
    <n v="151.9814814814815"/>
    <s v="theater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26600000000000001"/>
    <n v="22.607142857142858"/>
    <s v="theater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4.9999999999998934E-3"/>
    <n v="18.272727272727273"/>
    <s v="theater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27499999999999991"/>
    <n v="82.258064516129039"/>
    <s v="theater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5.9999999999993392E-4"/>
    <n v="68.534246575342465"/>
    <s v="theater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75"/>
    <n v="68.055555555555557"/>
    <s v="theater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27249999999999996"/>
    <n v="72.714285714285708"/>
    <s v="theater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10633333333333339"/>
    <n v="77.186046511627907"/>
    <s v="theater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25937499999999991"/>
    <n v="55.972222222222221"/>
    <s v="theater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18500000000000005"/>
    <n v="49.693548387096776"/>
    <s v="theater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.7272727272727382E-2"/>
    <n v="79"/>
    <s v="theater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2.6000000000000023E-2"/>
    <n v="77.727272727272734"/>
    <s v="theater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10099999999999998"/>
    <n v="40.777777777777779"/>
    <s v="theater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1.02"/>
    <n v="59.411764705882355"/>
    <s v="theater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30000000000000004"/>
    <n v="3.25"/>
    <s v="theater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4.3500000000000094E-2"/>
    <n v="39.377358490566039"/>
    <s v="theater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4.9999999999994493E-4"/>
    <n v="81.673469387755105"/>
    <s v="theater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70666666666666678"/>
    <n v="44.912280701754383"/>
    <s v="theater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12833333333333341"/>
    <n v="49.05797101449275"/>
    <s v="theater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84000000000000008"/>
    <n v="30.666666666666668"/>
    <s v="theater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30266666666666664"/>
    <n v="61.0625"/>
    <s v="theater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5.4545454545454453E-2"/>
    <n v="29"/>
    <s v="theater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29.62962962962963"/>
    <s v="theater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53316326530612246"/>
    <n v="143.0952380952381"/>
    <s v="theater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23"/>
    <n v="52.354838709677416"/>
    <s v="theater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3600000000000001"/>
    <n v="66.666666666666671"/>
    <s v="theater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44399999999999995"/>
    <n v="126.66666666666667"/>
    <s v="theater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62.5"/>
    <s v="theater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8.0000000000000071E-3"/>
    <n v="35.492957746478872"/>
    <s v="theater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6.800000000000006E-2"/>
    <n v="37.083333333333336"/>
    <s v="theater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248"/>
    <n v="69.333333333333329"/>
    <s v="theater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18918918918918926"/>
    <n v="17.254901960784313"/>
    <s v="theater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000000000000009E-2"/>
    <n v="36.071428571428569"/>
    <s v="theater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12999999999999989"/>
    <n v="66.470588235294116"/>
    <s v="theater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1904761904761898E-2"/>
    <n v="56.065989847715734"/>
    <s v="theater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.7333333333333272E-2"/>
    <n v="47.028571428571432"/>
    <s v="theater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464E-4"/>
    <n v="47.666190476190479"/>
    <s v="theater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19999999999999996"/>
    <n v="88.235294117647058"/>
    <s v="theater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4.9333333333333229E-2"/>
    <n v="80.717948717948715"/>
    <s v="theater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2.6666666666666616E-2"/>
    <n v="39.487179487179489"/>
    <s v="theater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8250000000000099E-2"/>
    <n v="84.854166666666671"/>
    <s v="theater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68.965517241379317"/>
    <s v="theater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"/>
    <n v="147.88135593220338"/>
    <s v="theater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"/>
    <n v="100"/>
    <s v="theater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"/>
    <n v="56.838709677419352"/>
    <s v="theater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0"/>
    <n v="176.94444444444446"/>
    <s v="theater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"/>
    <n v="127.6"/>
    <s v="theater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"/>
    <n v="66.142857142857139"/>
    <s v="theater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0"/>
    <n v="108"/>
    <s v="theater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0"/>
    <n v="18.333333333333332"/>
    <s v="theater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0"/>
    <n v="7.5"/>
    <s v="theater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"/>
    <n v="68.416666666666671"/>
    <s v="theater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0"/>
    <n v="60.125"/>
    <s v="theater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"/>
    <n v="15"/>
    <s v="theater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3.8249999999999673E-3"/>
    <n v="550.04109589041093"/>
    <s v="theater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4.0000000000000036E-2"/>
    <n v="97.5"/>
    <s v="theater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29.411764705882351"/>
    <s v="theater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4.0000000000000036E-2"/>
    <n v="57.777777777777779"/>
    <s v="theater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1.5066666666666668"/>
    <n v="44.235294117647058"/>
    <s v="theater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4.9999999999998934E-3"/>
    <n v="60.909090909090907"/>
    <s v="theater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74399999999999999"/>
    <n v="68.84210526315789"/>
    <s v="theater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16260000000000008"/>
    <n v="73.582278481012665"/>
    <s v="theater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5.8200000000000029E-2"/>
    <n v="115.02173913043478"/>
    <s v="theater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10749999999999993"/>
    <n v="110.75"/>
    <s v="theater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6.6666666666665986E-3"/>
    <n v="75.5"/>
    <s v="theater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.0333333333333314E-2"/>
    <n v="235.46153846153845"/>
    <s v="theater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11.363636363636363"/>
    <s v="theater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1100000000000001"/>
    <n v="92.5"/>
    <s v="theater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4250000000000096E-2"/>
    <n v="202.85"/>
    <s v="theater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4.0000000000000036E-2"/>
    <n v="26"/>
    <s v="theater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.375E-2"/>
    <n v="46.05263157894737"/>
    <s v="theater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15161290322580645"/>
    <n v="51"/>
    <s v="theater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31.578947368421051"/>
    <s v="theater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3.1703333333333417E-2"/>
    <n v="53.363965517241382"/>
    <s v="theater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.499999999999992E-2"/>
    <n v="36.964285714285715"/>
    <s v="theater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3819999999999999"/>
    <n v="81.294117647058826"/>
    <s v="theater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.5454545454545459E-2"/>
    <n v="20.083333333333332"/>
    <s v="theater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.5714285714286742E-3"/>
    <n v="88.25"/>
    <s v="theater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5333333333333421E-2"/>
    <n v="53.438596491228068"/>
    <s v="theater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13624999999999998"/>
    <n v="39.868421052631582"/>
    <s v="theater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145.16129032258064"/>
    <s v="theater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39999999999999991"/>
    <n v="23.333333333333332"/>
    <s v="theater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28750000000000009"/>
    <n v="64.375"/>
    <s v="theater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2.9041666666666632E-2"/>
    <n v="62.052763819095475"/>
    <s v="theater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2.4999999999999911E-2"/>
    <n v="66.129032258064512"/>
    <s v="theater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10099999999999998"/>
    <n v="73.400000000000006"/>
    <s v="theater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1276666666666666"/>
    <n v="99.5"/>
    <s v="theater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11899999999999999"/>
    <n v="62.166666666666664"/>
    <s v="theater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3919999999999999"/>
    <n v="62.328358208955223"/>
    <s v="theater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10857142857142854"/>
    <n v="58.787878787878789"/>
    <s v="theater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39066666666666672"/>
    <n v="45.347826086956523"/>
    <s v="theater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5.699999999999994E-2"/>
    <n v="41.944444444444443"/>
    <s v="theater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4285714285714235E-2"/>
    <n v="59.166666666666664"/>
    <s v="theater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.4500000000000632E-3"/>
    <n v="200.49"/>
    <s v="theater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.1666666666666563E-2"/>
    <n v="83.974358974358978"/>
    <s v="theater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18333333333333335"/>
    <n v="57.258064516129032"/>
    <s v="theater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19999999999999996"/>
    <n v="58.064516129032256"/>
    <s v="theater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27960000000000007"/>
    <n v="186.80291970802921"/>
    <s v="theater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26"/>
    <n v="74.117647058823536"/>
    <s v="theater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29129129129129128"/>
    <n v="30.714285714285715"/>
    <s v="theater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7.4285714285714288E-2"/>
    <n v="62.666666666666664"/>
    <s v="theater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2499999999999734E-3"/>
    <n v="121.36363636363636"/>
    <s v="theater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55000000000000004"/>
    <n v="39.743589743589745"/>
    <s v="theater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8.0000000000000071E-2"/>
    <n v="72"/>
    <s v="theater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10519999999999996"/>
    <n v="40.632352941176471"/>
    <s v="theater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8.0000000000000071E-3"/>
    <n v="63"/>
    <s v="theater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21199999999999997"/>
    <n v="33.666666666666664"/>
    <s v="theater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.3333333333334103E-3"/>
    <n v="38.589743589743591"/>
    <s v="theater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.1666666666666563E-2"/>
    <n v="155.95238095238096"/>
    <s v="theater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23428571428571421"/>
    <n v="43.2"/>
    <s v="theater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36336666666666662"/>
    <n v="15.148518518518518"/>
    <s v="theater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3.4665723381676727E-2"/>
    <n v="83.571428571428569"/>
    <s v="theater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21333333333333337"/>
    <n v="140"/>
    <s v="theater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8600000000000001"/>
    <n v="80.869565217391298"/>
    <s v="theater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2"/>
    <n v="53.846153846153847"/>
    <s v="theater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8.2500000000000018E-2"/>
    <n v="30.928571428571427"/>
    <s v="theater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41153846153846163"/>
    <n v="67.962962962962962"/>
    <s v="theater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1399999999999999"/>
    <n v="27.142857142857142"/>
    <s v="theater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53733333333333344"/>
    <n v="110.86538461538461"/>
    <s v="theater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4999999999999902E-2"/>
    <n v="106.84210526315789"/>
    <s v="theater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00000000000076E-2"/>
    <n v="105.51546391752578"/>
    <s v="theater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2.5714285714285801E-2"/>
    <n v="132.96296296296296"/>
    <s v="theater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55750000000000011"/>
    <n v="51.916666666666664"/>
    <s v="theater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7.5000000000000622E-3"/>
    <n v="310"/>
    <s v="theater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1.3940000000000001"/>
    <n v="26.021739130434781"/>
    <s v="theater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.1000000000000001"/>
    <n v="105"/>
    <s v="theater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4.5151515151515165E-2"/>
    <n v="86.224999999999994"/>
    <s v="theater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8.0000000000000071E-3"/>
    <n v="114.54545454545455"/>
    <s v="theater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1120000000000001"/>
    <n v="47.657142857142858"/>
    <s v="theater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2.0444444444444487E-2"/>
    <n v="72.888888888888886"/>
    <s v="theater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2.5476744186046618E-2"/>
    <n v="49.545505617977533"/>
    <s v="theater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27"/>
    <n v="25.4"/>
    <s v="theater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.3870588235294119"/>
    <n v="62.586956521739133"/>
    <s v="theater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7.5000000000000622E-3"/>
    <n v="61.060606060606062"/>
    <s v="theater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0"/>
    <n v="60.064516129032256"/>
    <s v="theater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0"/>
    <n v="72.400000000000006"/>
    <s v="theater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"/>
    <n v="100"/>
    <s v="theater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"/>
    <n v="51.666666666666664"/>
    <s v="theater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"/>
    <n v="32.75"/>
    <s v="theater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"/>
    <n v="61"/>
    <s v="theater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"/>
    <n v="10"/>
    <s v="theater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"/>
    <n v="10"/>
    <s v="theater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"/>
    <n v="37.5"/>
    <s v="theater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"/>
    <n v="45"/>
    <s v="theater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"/>
    <n v="100.625"/>
    <s v="theater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"/>
    <n v="25.571428571428573"/>
    <s v="theater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"/>
    <n v="25"/>
    <s v="theater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"/>
    <n v="10"/>
    <s v="theater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0"/>
    <n v="202"/>
    <s v="theater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"/>
    <n v="25"/>
    <s v="theater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3.5199999999999898E-2"/>
    <n v="99.538461538461533"/>
    <s v="theater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5.0000000000000044E-2"/>
    <n v="75"/>
    <s v="theater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4.4999999999999485E-3"/>
    <n v="215.25"/>
    <s v="theater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32600000000000007"/>
    <n v="120.54545454545455"/>
    <s v="theater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12999999999999989"/>
    <n v="37.666666666666664"/>
    <s v="theater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3.3400000000000096E-2"/>
    <n v="172.23333333333332"/>
    <s v="theater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19999999999999996"/>
    <n v="111.11111111111111"/>
    <s v="theater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29636363636363638"/>
    <n v="25.464285714285715"/>
    <s v="theater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1111111111111072E-2"/>
    <n v="267.64705882352939"/>
    <s v="theater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8.5142857142857187E-2"/>
    <n v="75.959999999999994"/>
    <s v="theater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2.3333333333333428E-2"/>
    <n v="59.03846153846154"/>
    <s v="theater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10244250000000021"/>
    <n v="50.111022727272733"/>
    <s v="theater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53999999999996E-2"/>
    <n v="55.502967032967035"/>
    <s v="theater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166.66666666666666"/>
    <s v="theater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6.2400000000000011E-2"/>
    <n v="47.428571428571431"/>
    <s v="theater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64.935064935064929"/>
    <s v="theater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55.555555555555557"/>
    <s v="theater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13457142857142856"/>
    <n v="74.224299065420567"/>
    <s v="theater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108E-2"/>
    <n v="106.9271875"/>
    <s v="theater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16749999999999998"/>
    <n v="41.696428571428569"/>
    <s v="theater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.652749999999986E-2"/>
    <n v="74.243275862068955"/>
    <s v="theater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73.333333333333329"/>
    <s v="theater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100"/>
    <s v="theater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45999999999999996"/>
    <n v="38.421052631578945"/>
    <s v="theater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10200000000000009"/>
    <n v="166.96969696969697"/>
    <s v="theater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8.2000000000000073E-2"/>
    <n v="94.912280701754383"/>
    <s v="theater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100"/>
    <s v="theater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2.4999999999999467E-3"/>
    <n v="143.21428571428572"/>
    <s v="theater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6.7125000000000101E-2"/>
    <n v="90.819148936170208"/>
    <s v="theater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43199999999999994"/>
    <n v="48.542372881355931"/>
    <s v="theater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5.0416666666666776E-2"/>
    <n v="70.027777777777771"/>
    <s v="theater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3.9800000000000058E-2"/>
    <n v="135.62608695652173"/>
    <s v="theater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19999999999999996"/>
    <n v="100"/>
    <s v="theater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.6666666666666679E-2"/>
    <n v="94.90384615384616"/>
    <s v="theater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7500000000000071E-2"/>
    <n v="75.370370370370367"/>
    <s v="theater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28916666666666657"/>
    <n v="64.458333333333329"/>
    <s v="theater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14999999999999991"/>
    <n v="115"/>
    <s v="theater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50750000000000006"/>
    <n v="100.5"/>
    <s v="theater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10966666666666658"/>
    <n v="93.774647887323937"/>
    <s v="theater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2.8571428571428914E-3"/>
    <n v="35.1"/>
    <s v="theater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"/>
    <n v="500"/>
    <s v="theater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0"/>
    <n v="29"/>
    <s v="theater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"/>
    <n v="174"/>
    <s v="theater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"/>
    <n v="50"/>
    <s v="theater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0"/>
    <n v="5"/>
    <s v="theater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"/>
    <n v="145.40540540540542"/>
    <s v="theater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0"/>
    <n v="205"/>
    <s v="theater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0"/>
    <n v="100.5"/>
    <s v="theater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0"/>
    <n v="55.0625"/>
    <s v="theater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0"/>
    <n v="47.333333333333336"/>
    <s v="theater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"/>
    <n v="58.95"/>
    <s v="theater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"/>
    <n v="50.555555555555557"/>
    <s v="theater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41.666666666666664"/>
    <s v="theater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2499999999999956E-2"/>
    <n v="53.289473684210527"/>
    <s v="theater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21733333333333338"/>
    <n v="70.230769230769226"/>
    <s v="theater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2.2999999999999998"/>
    <n v="43.421052631578945"/>
    <s v="theater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.5499999999999918E-2"/>
    <n v="199.18181818181819"/>
    <s v="theater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.5190476190474271E-3"/>
    <n v="78.518148148148143"/>
    <s v="theater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40133333333333332"/>
    <n v="61.823529411764703"/>
    <s v="theater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000000065512E-5"/>
    <n v="50.000500000000002"/>
    <s v="theater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19238"/>
    <n v="48.339729729729726"/>
    <s v="theater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7.2500000000000009E-2"/>
    <n v="107.25"/>
    <s v="theater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1.2799999999999998"/>
    <n v="57"/>
    <s v="theater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6.4000000000000057E-2"/>
    <n v="40.92307692307692"/>
    <s v="theater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43333333333333335"/>
    <n v="21.5"/>
    <s v="theater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4.5428571428571374E-2"/>
    <n v="79.543478260869563"/>
    <s v="theater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10020000000000007"/>
    <n v="72.381578947368425"/>
    <s v="theater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6.0000000000000053E-2"/>
    <n v="64.634146341463421"/>
    <s v="theater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8.0000000000000071E-2"/>
    <n v="38.571428571428569"/>
    <s v="theater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5.4200000000000026E-2"/>
    <n v="107.57142857142857"/>
    <s v="theater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19166666666666665"/>
    <n v="27.5"/>
    <s v="theater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52666666666666662"/>
    <n v="70.461538461538467"/>
    <s v="theater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178.57142857142858"/>
    <s v="theater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2.0000000000000018E-3"/>
    <n v="62.625"/>
    <s v="theater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75"/>
    <s v="theater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6.021999999999994E-2"/>
    <n v="58.901111111111113"/>
    <s v="theater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4.6666666666666634E-2"/>
    <n v="139.55555555555554"/>
    <s v="theater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16666666666666674"/>
    <n v="70"/>
    <s v="theater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.0333333333333377E-2"/>
    <n v="57.385964912280699"/>
    <s v="theater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0000000000000009"/>
    <n v="40"/>
    <s v="theater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125"/>
    <n v="64.285714285714292"/>
    <s v="theater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2.0999999999999908E-2"/>
    <n v="120.11764705882354"/>
    <s v="theater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00000000000251E-3"/>
    <n v="1008.24"/>
    <s v="theater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2499999999999956E-2"/>
    <n v="63.28125"/>
    <s v="theater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4"/>
    <n v="21.666666666666668"/>
    <s v="theater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0"/>
    <n v="25.647058823529413"/>
    <s v="theater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"/>
    <n v="47.695652173913047"/>
    <s v="theater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"/>
    <n v="56.05263157894737"/>
    <s v="theater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"/>
    <n v="81.319999999999993"/>
    <s v="theater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0"/>
    <n v="70.166666666666671"/>
    <s v="theater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0"/>
    <n v="23.625"/>
    <s v="theater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"/>
    <n v="188.55555555555554"/>
    <s v="theater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"/>
    <n v="49.511627906976742"/>
    <s v="theater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0"/>
    <n v="75.464285714285708"/>
    <s v="theater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0"/>
    <n v="9.5"/>
    <s v="theater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"/>
    <n v="35.5"/>
    <s v="theater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"/>
    <n v="89.4"/>
    <s v="theater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0"/>
    <n v="25"/>
    <s v="theater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0"/>
    <n v="65"/>
    <s v="theater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"/>
    <n v="10"/>
    <s v="theater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"/>
    <n v="81.538461538461533"/>
    <s v="theater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"/>
    <n v="100"/>
    <s v="theater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0"/>
    <n v="20"/>
    <s v="theater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"/>
    <n v="46.428571428571431"/>
    <s v="theater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"/>
    <n v="5.5"/>
    <s v="theater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"/>
    <n v="50.2"/>
    <s v="theater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0"/>
    <n v="30.133333333333333"/>
    <s v="theater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"/>
    <n v="150"/>
    <s v="theater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0"/>
    <n v="13.333333333333334"/>
    <s v="theater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"/>
    <n v="44.760869565217391"/>
    <s v="theater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0"/>
    <n v="88.642857142857139"/>
    <s v="theater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"/>
    <n v="57.647058823529413"/>
    <s v="theater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"/>
    <n v="25"/>
    <s v="theater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0"/>
    <n v="17.5"/>
    <s v="theater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"/>
    <n v="38.714285714285715"/>
    <s v="theater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0"/>
    <n v="13.111111111111111"/>
    <s v="theater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"/>
    <n v="315.5"/>
    <s v="theater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"/>
    <n v="37.142857142857146"/>
    <s v="theater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"/>
    <n v="128.27380952380952"/>
    <s v="theater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0"/>
    <n v="47.272727272727273"/>
    <s v="theater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"/>
    <n v="50"/>
    <s v="theater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"/>
    <n v="42.5"/>
    <s v="theater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"/>
    <n v="44"/>
    <s v="theater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"/>
    <n v="50.875"/>
    <s v="theater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0"/>
    <n v="62.5"/>
    <s v="theater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0"/>
    <n v="27"/>
    <s v="theater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"/>
    <n v="25"/>
    <s v="theater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"/>
    <n v="47.258064516129032"/>
    <s v="theater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"/>
    <n v="24.714285714285715"/>
    <s v="theater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"/>
    <n v="63.125"/>
    <s v="theater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"/>
    <n v="38.25"/>
    <s v="theater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0"/>
    <n v="16.25"/>
    <s v="theater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0"/>
    <n v="61.666666666666664"/>
    <s v="theater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"/>
    <n v="83.138888888888886"/>
    <s v="theater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"/>
    <n v="142.85714285714286"/>
    <s v="theater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"/>
    <n v="33.666666666666664"/>
    <s v="theater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0"/>
    <n v="30"/>
    <s v="theater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0"/>
    <n v="45"/>
    <s v="theater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0"/>
    <n v="10.166666666666666"/>
    <s v="theater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"/>
    <n v="81.411764705882348"/>
    <s v="theater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"/>
    <n v="57.25"/>
    <s v="theater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"/>
    <n v="5"/>
    <s v="theater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"/>
    <n v="12.5"/>
    <s v="theater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"/>
    <n v="93"/>
    <s v="theater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0"/>
    <n v="32.357142857142854"/>
    <s v="theater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"/>
    <n v="91.833333333333329"/>
    <s v="theater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"/>
    <n v="45.833333333333336"/>
    <s v="theater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"/>
    <n v="57.173913043478258"/>
    <s v="theater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"/>
    <n v="248.5"/>
    <s v="theater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"/>
    <n v="79.400000000000006"/>
    <s v="theater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"/>
    <n v="25"/>
    <s v="theater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"/>
    <n v="137.07692307692307"/>
    <s v="theater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0"/>
    <n v="39"/>
    <s v="theater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0"/>
    <n v="50.5"/>
    <s v="theater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"/>
    <n v="49.28125"/>
    <s v="theater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"/>
    <n v="25"/>
    <s v="theater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"/>
    <n v="53.125"/>
    <s v="theater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"/>
    <n v="40.0625"/>
    <s v="theater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"/>
    <n v="24.333333333333332"/>
    <s v="theater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0"/>
    <n v="11.25"/>
    <s v="theater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0"/>
    <n v="15"/>
    <s v="theater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0"/>
    <n v="42"/>
    <s v="theater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"/>
    <n v="71.25"/>
    <s v="theater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"/>
    <n v="22.5"/>
    <s v="theater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"/>
    <n v="41"/>
    <s v="theater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"/>
    <n v="47.909090909090907"/>
    <s v="theater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0"/>
    <n v="35.166666666666664"/>
    <s v="theater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"/>
    <n v="22.666666666666668"/>
    <s v="theater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"/>
    <n v="26.375"/>
    <s v="theater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"/>
    <n v="105.54054054054055"/>
    <s v="theater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"/>
    <n v="29.09090909090909"/>
    <s v="theater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"/>
    <n v="62"/>
    <s v="theater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0"/>
    <n v="217.5"/>
    <s v="theater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"/>
    <n v="26.75"/>
    <s v="theater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0"/>
    <n v="18.333333333333332"/>
    <s v="theater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"/>
    <n v="64.285714285714292"/>
    <s v="theater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0"/>
    <n v="175"/>
    <s v="theater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"/>
    <n v="34"/>
    <s v="theater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"/>
    <n v="84.282608695652172"/>
    <s v="theater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0"/>
    <n v="9.5"/>
    <s v="theater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"/>
    <n v="33.736842105263158"/>
    <s v="theater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0"/>
    <n v="37.53846153846154"/>
    <s v="theater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"/>
    <n v="11.615384615384615"/>
    <s v="theater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0"/>
    <n v="8"/>
    <s v="theater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0"/>
    <n v="23"/>
    <s v="theater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"/>
    <n v="100"/>
    <s v="theater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0"/>
    <n v="60.111111111111114"/>
    <s v="theater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"/>
    <n v="17.5"/>
    <s v="theater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"/>
    <n v="29.235294117647058"/>
    <s v="theater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"/>
    <n v="59.583333333333336"/>
    <s v="theater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"/>
    <n v="82.571428571428569"/>
    <s v="theater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"/>
    <n v="32.357142857142854"/>
    <s v="theater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0"/>
    <n v="5.75"/>
    <s v="theater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"/>
    <n v="100.5"/>
    <s v="theater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0"/>
    <n v="20"/>
    <s v="theater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"/>
    <n v="15"/>
    <s v="theater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0"/>
    <n v="25"/>
    <s v="theater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"/>
    <n v="45.842105263157897"/>
    <s v="theater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0"/>
    <n v="4.75"/>
    <s v="theater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0"/>
    <n v="13"/>
    <s v="theater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"/>
    <n v="10"/>
    <s v="theater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0"/>
    <n v="52.5"/>
    <s v="theater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0"/>
    <n v="32.5"/>
    <s v="theater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"/>
    <n v="7.25"/>
    <s v="theater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"/>
    <n v="33.333333333333336"/>
    <s v="theater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"/>
    <n v="62.5"/>
    <s v="theater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"/>
    <n v="63.558375634517766"/>
    <s v="theater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0"/>
    <n v="10"/>
    <s v="theater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"/>
    <n v="62.5"/>
    <s v="theater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0"/>
    <n v="30.714285714285715"/>
    <s v="theater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"/>
    <n v="51"/>
    <s v="theater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"/>
    <n v="66.666666666666671"/>
    <s v="theater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0"/>
    <n v="59"/>
    <s v="theater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"/>
    <n v="65.340319148936175"/>
    <s v="theater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0"/>
    <n v="100"/>
    <s v="theater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"/>
    <n v="147.4"/>
    <s v="theater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"/>
    <n v="166.05882352941177"/>
    <s v="theater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"/>
    <n v="40"/>
    <s v="theater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"/>
    <n v="75.25"/>
    <s v="theater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"/>
    <n v="60"/>
    <s v="theater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"/>
    <n v="1250"/>
    <s v="theater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"/>
    <n v="56.25"/>
    <s v="theater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0"/>
    <n v="38.333333333333336"/>
    <s v="theater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0"/>
    <n v="27.5"/>
    <s v="theater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"/>
    <n v="32.978021978021978"/>
    <s v="theater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"/>
    <n v="86.615384615384613"/>
    <s v="theater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"/>
    <n v="55"/>
    <s v="theater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"/>
    <n v="41.952380952380949"/>
    <s v="theater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"/>
    <n v="88.333333333333329"/>
    <s v="theater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"/>
    <n v="129.16666666666666"/>
    <s v="theater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0"/>
    <n v="23.75"/>
    <s v="theater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0"/>
    <n v="35.714285714285715"/>
    <s v="theater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0"/>
    <n v="57"/>
    <s v="theater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0"/>
    <n v="163.33333333333334"/>
    <s v="theater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0"/>
    <n v="15"/>
    <s v="theater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"/>
    <n v="64.166666666666671"/>
    <s v="theater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"/>
    <n v="6.75"/>
    <s v="theater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"/>
    <n v="179.11764705882354"/>
    <s v="theater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"/>
    <n v="34.950000000000003"/>
    <s v="theater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"/>
    <n v="33.07692307692308"/>
    <s v="theater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"/>
    <n v="27.5"/>
    <s v="theater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0"/>
    <n v="18.5"/>
    <s v="theater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"/>
    <n v="35"/>
    <s v="theater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"/>
    <n v="44.307692307692307"/>
    <s v="theater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0"/>
    <n v="222.5"/>
    <s v="theater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"/>
    <n v="29.166666666666668"/>
    <s v="theater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"/>
    <n v="1.5"/>
    <s v="theater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"/>
    <n v="126.5"/>
    <s v="theater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0"/>
    <n v="9.4"/>
    <s v="theater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"/>
    <n v="72"/>
    <s v="theater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0"/>
    <n v="30"/>
    <s v="theater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0"/>
    <n v="10.666666666666666"/>
    <s v="theater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"/>
    <n v="25.5"/>
    <s v="theater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0"/>
    <n v="15"/>
    <s v="theater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"/>
    <n v="91.25"/>
    <s v="theater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0"/>
    <n v="800"/>
    <s v="theater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"/>
    <n v="80"/>
    <s v="theater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0"/>
    <n v="50"/>
    <s v="theater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"/>
    <n v="22.833333333333332"/>
    <s v="theater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"/>
    <n v="16.666666666666668"/>
    <s v="theater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"/>
    <n v="45.785714285714285"/>
    <s v="theater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0"/>
    <n v="383.33333333333331"/>
    <s v="theater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"/>
    <n v="106.96969696969697"/>
    <s v="theater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0"/>
    <n v="10.25"/>
    <s v="theater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0"/>
    <n v="59"/>
    <s v="theater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"/>
    <n v="14.333333333333334"/>
    <s v="theater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0"/>
    <n v="15.666666666666666"/>
    <s v="theater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2"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46" zoomScale="55" zoomScaleNormal="55" workbookViewId="0">
      <selection activeCell="O22" sqref="O2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3.7109375" bestFit="1" customWidth="1"/>
    <col min="17" max="17" width="13.140625" bestFit="1" customWidth="1"/>
    <col min="18" max="18" width="18.285156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+MAX(E2/D2-1,0)</f>
        <v>0.36858823529411766</v>
      </c>
      <c r="P2" s="6">
        <f>+IFERROR(E2/L2,0)</f>
        <v>63.917582417582416</v>
      </c>
      <c r="Q2" t="str">
        <f>+LEFT(N2,(FIND("/",N2)-1))</f>
        <v>film &amp; video</v>
      </c>
      <c r="R2" t="str">
        <f>+RIGHT(N2,LEN(N2)-(FIND("/",N2)))</f>
        <v>television</v>
      </c>
      <c r="S2" s="10">
        <f t="shared" ref="S2:S65" si="1">+(I2/86400)+25569+(-5/24)</f>
        <v>42207.916666666664</v>
      </c>
      <c r="T2" s="10">
        <f t="shared" ref="T2:T65" si="2">+(J2/86400)+25569+(-5/24)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0.42608272506082723</v>
      </c>
      <c r="P3" s="6">
        <f t="shared" ref="P3:P66" si="3">+IFERROR(E3/L3,0)</f>
        <v>185.48101265822785</v>
      </c>
      <c r="Q3" t="str">
        <f t="shared" ref="Q3:Q66" si="4">+LEFT(N3,(FIND("/",N3)-1))</f>
        <v>film &amp; video</v>
      </c>
      <c r="R3" t="str">
        <f t="shared" ref="R3:R66" si="5">+RIGHT(N3,LEN(N3)-(FIND("/",N3)))</f>
        <v>television</v>
      </c>
      <c r="S3" s="10">
        <f t="shared" si="1"/>
        <v>42796.392164351848</v>
      </c>
      <c r="T3" s="10">
        <f t="shared" si="2"/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5.0000000000000044E-2</v>
      </c>
      <c r="P4" s="6">
        <f t="shared" si="3"/>
        <v>15</v>
      </c>
      <c r="Q4" t="str">
        <f t="shared" si="4"/>
        <v>film &amp; video</v>
      </c>
      <c r="R4" t="str">
        <f t="shared" si="5"/>
        <v>television</v>
      </c>
      <c r="S4" s="10">
        <f t="shared" si="1"/>
        <v>42415.494016203702</v>
      </c>
      <c r="T4" s="10">
        <f t="shared" si="2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3.8999999999999924E-2</v>
      </c>
      <c r="P5" s="6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10">
        <f t="shared" si="1"/>
        <v>41858.306793981479</v>
      </c>
      <c r="T5" s="10">
        <f t="shared" si="2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0.22991545454545448</v>
      </c>
      <c r="P6" s="6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10">
        <f t="shared" si="1"/>
        <v>42357.625914351847</v>
      </c>
      <c r="T6" s="10">
        <f t="shared" si="2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9.7774443610902706E-2</v>
      </c>
      <c r="P7" s="6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10">
        <f t="shared" si="1"/>
        <v>42580.024305555555</v>
      </c>
      <c r="T7" s="10">
        <f t="shared" si="2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6.4875000000000016E-2</v>
      </c>
      <c r="P8" s="6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10">
        <f t="shared" si="1"/>
        <v>41803.864004629628</v>
      </c>
      <c r="T8" s="10">
        <f t="shared" si="2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1.2222222222222134E-2</v>
      </c>
      <c r="P9" s="6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10">
        <f t="shared" si="1"/>
        <v>42555.838738425919</v>
      </c>
      <c r="T9" s="10">
        <f t="shared" si="2"/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4.3428571428560936E-4</v>
      </c>
      <c r="P10" s="6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10">
        <f t="shared" si="1"/>
        <v>42475.666666666664</v>
      </c>
      <c r="T10" s="10">
        <f t="shared" si="2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0.2599800000000001</v>
      </c>
      <c r="P11" s="6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10">
        <f t="shared" si="1"/>
        <v>42476.895185185182</v>
      </c>
      <c r="T11" s="10">
        <f t="shared" si="2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4.9999999999998934E-3</v>
      </c>
      <c r="P12" s="6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10">
        <f t="shared" si="1"/>
        <v>41814.859710648147</v>
      </c>
      <c r="T12" s="10">
        <f t="shared" si="2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0.20500000000000007</v>
      </c>
      <c r="P13" s="6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10">
        <f t="shared" si="1"/>
        <v>42603.916666666664</v>
      </c>
      <c r="T13" s="10">
        <f t="shared" si="2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0.65293333333333337</v>
      </c>
      <c r="P14" s="6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10">
        <f t="shared" si="1"/>
        <v>41835.916666666664</v>
      </c>
      <c r="T14" s="10">
        <f t="shared" si="2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0.59971428571428564</v>
      </c>
      <c r="P15" s="6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10">
        <f t="shared" si="1"/>
        <v>42544.643749999996</v>
      </c>
      <c r="T15" s="10">
        <f t="shared" si="2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9.3333333333334156E-3</v>
      </c>
      <c r="P16" s="6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10">
        <f t="shared" si="1"/>
        <v>41833.374305555553</v>
      </c>
      <c r="T16" s="10">
        <f t="shared" si="2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6.6000000000000059E-2</v>
      </c>
      <c r="P17" s="6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10">
        <f t="shared" si="1"/>
        <v>42274.634722222218</v>
      </c>
      <c r="T17" s="10">
        <f t="shared" si="2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2.4166666666667336E-3</v>
      </c>
      <c r="P18" s="6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10">
        <f t="shared" si="1"/>
        <v>41806.020833333328</v>
      </c>
      <c r="T18" s="10">
        <f t="shared" si="2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6.6666666666665986E-3</v>
      </c>
      <c r="P19" s="6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10">
        <f t="shared" si="1"/>
        <v>41947.565069444441</v>
      </c>
      <c r="T19" s="10">
        <f t="shared" si="2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6.3211000000000128E-2</v>
      </c>
      <c r="P20" s="6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10">
        <f t="shared" si="1"/>
        <v>41899.333981481475</v>
      </c>
      <c r="T20" s="10">
        <f t="shared" si="2"/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0.45294117647058818</v>
      </c>
      <c r="P21" s="6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10">
        <f t="shared" si="1"/>
        <v>42205.608032407406</v>
      </c>
      <c r="T21" s="10">
        <f t="shared" si="2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2.0000000000000018E-3</v>
      </c>
      <c r="P22" s="6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10">
        <f t="shared" si="1"/>
        <v>42260.549907407403</v>
      </c>
      <c r="T22" s="10">
        <f t="shared" si="2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9.1351351351351306E-2</v>
      </c>
      <c r="P23" s="6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10">
        <f t="shared" si="1"/>
        <v>41908.418854166666</v>
      </c>
      <c r="T23" s="10">
        <f t="shared" si="2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0.17142857142857149</v>
      </c>
      <c r="P24" s="6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10">
        <f t="shared" si="1"/>
        <v>42005.124305555553</v>
      </c>
      <c r="T24" s="10">
        <f t="shared" si="2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0.18500000000000005</v>
      </c>
      <c r="P25" s="6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10">
        <f t="shared" si="1"/>
        <v>42124.430555555555</v>
      </c>
      <c r="T25" s="10">
        <f t="shared" si="2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8.8076857142857179E-2</v>
      </c>
      <c r="P26" s="6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10">
        <f t="shared" si="1"/>
        <v>42262.610416666663</v>
      </c>
      <c r="T26" s="10">
        <f t="shared" si="2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0.33333333333333326</v>
      </c>
      <c r="P27" s="6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10">
        <f t="shared" si="1"/>
        <v>42377.816678240742</v>
      </c>
      <c r="T27" s="10">
        <f t="shared" si="2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0.55200000000000005</v>
      </c>
      <c r="P28" s="6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10">
        <f t="shared" si="1"/>
        <v>41868.307222222218</v>
      </c>
      <c r="T28" s="10">
        <f t="shared" si="2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0.11725000000000008</v>
      </c>
      <c r="P29" s="6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10">
        <f t="shared" si="1"/>
        <v>41958.998067129629</v>
      </c>
      <c r="T29" s="10">
        <f t="shared" si="2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3.5000000000000586E-3</v>
      </c>
      <c r="P30" s="6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10">
        <f t="shared" si="1"/>
        <v>42354.755601851844</v>
      </c>
      <c r="T30" s="10">
        <f t="shared" si="2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0.23333333333333339</v>
      </c>
      <c r="P31" s="6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10">
        <f t="shared" si="1"/>
        <v>41842.464907407404</v>
      </c>
      <c r="T31" s="10">
        <f t="shared" si="2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1.2997499999999995E-2</v>
      </c>
      <c r="P32" s="6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10">
        <f t="shared" si="1"/>
        <v>41872.084664351853</v>
      </c>
      <c r="T32" s="10">
        <f t="shared" si="2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0</v>
      </c>
      <c r="P33" s="6">
        <f t="shared" si="3"/>
        <v>13</v>
      </c>
      <c r="Q33" t="str">
        <f t="shared" si="4"/>
        <v>film &amp; video</v>
      </c>
      <c r="R33" t="str">
        <f t="shared" si="5"/>
        <v>television</v>
      </c>
      <c r="S33" s="10">
        <f t="shared" si="1"/>
        <v>42394.583726851844</v>
      </c>
      <c r="T33" s="10">
        <f t="shared" si="2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2.460456942003475E-3</v>
      </c>
      <c r="P34" s="6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10">
        <f t="shared" si="1"/>
        <v>42502.957638888889</v>
      </c>
      <c r="T34" s="10">
        <f t="shared" si="2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2.0952380952381056E-2</v>
      </c>
      <c r="P35" s="6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0">
        <f t="shared" si="1"/>
        <v>42316.494224537033</v>
      </c>
      <c r="T35" s="10">
        <f t="shared" si="2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0.30461538461538451</v>
      </c>
      <c r="P36" s="6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0">
        <f t="shared" si="1"/>
        <v>41856.113437499997</v>
      </c>
      <c r="T36" s="10">
        <f t="shared" si="2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0.66500000000000004</v>
      </c>
      <c r="P37" s="6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0">
        <f t="shared" si="1"/>
        <v>42121.791666666664</v>
      </c>
      <c r="T37" s="10">
        <f t="shared" si="2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0.42149999999999999</v>
      </c>
      <c r="P38" s="6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0">
        <f t="shared" si="1"/>
        <v>42098.05700231481</v>
      </c>
      <c r="T38" s="10">
        <f t="shared" si="2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0.83440909090909088</v>
      </c>
      <c r="P39" s="6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0">
        <f t="shared" si="1"/>
        <v>42062.484710648147</v>
      </c>
      <c r="T39" s="10">
        <f t="shared" si="2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0.10040000000000004</v>
      </c>
      <c r="P40" s="6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0">
        <f t="shared" si="1"/>
        <v>41404.84888888889</v>
      </c>
      <c r="T40" s="10">
        <f t="shared" si="2"/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0.30980000000000008</v>
      </c>
      <c r="P41" s="6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0">
        <f t="shared" si="1"/>
        <v>41784.749305555553</v>
      </c>
      <c r="T41" s="10">
        <f t="shared" si="2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1.3500000000000068E-2</v>
      </c>
      <c r="P42" s="6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0">
        <f t="shared" si="1"/>
        <v>41808.958333333328</v>
      </c>
      <c r="T42" s="10">
        <f t="shared" si="2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0</v>
      </c>
      <c r="P43" s="6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0">
        <f t="shared" si="1"/>
        <v>41917.360578703701</v>
      </c>
      <c r="T43" s="10">
        <f t="shared" si="2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0.41857142857142859</v>
      </c>
      <c r="P44" s="6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0">
        <f t="shared" si="1"/>
        <v>42001.430856481478</v>
      </c>
      <c r="T44" s="10">
        <f t="shared" si="2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2.0865999999999998</v>
      </c>
      <c r="P45" s="6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0">
        <f t="shared" si="1"/>
        <v>41832.791666666664</v>
      </c>
      <c r="T45" s="10">
        <f t="shared" si="2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0</v>
      </c>
      <c r="P46" s="6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0">
        <f t="shared" si="1"/>
        <v>41918.890474537031</v>
      </c>
      <c r="T46" s="10">
        <f t="shared" si="2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0.19999999999999996</v>
      </c>
      <c r="P47" s="6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0">
        <f t="shared" si="1"/>
        <v>42487.415590277778</v>
      </c>
      <c r="T47" s="10">
        <f t="shared" si="2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4.1666666666666741E-2</v>
      </c>
      <c r="P48" s="6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0">
        <f t="shared" si="1"/>
        <v>42353.756643518514</v>
      </c>
      <c r="T48" s="10">
        <f t="shared" si="2"/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7.6110000000000122E-2</v>
      </c>
      <c r="P49" s="6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0">
        <f t="shared" si="1"/>
        <v>41992.652858796289</v>
      </c>
      <c r="T49" s="10">
        <f t="shared" si="2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7.9499999999999904E-2</v>
      </c>
      <c r="P50" s="6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0">
        <f t="shared" si="1"/>
        <v>42064.291666666664</v>
      </c>
      <c r="T50" s="10">
        <f t="shared" si="2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0</v>
      </c>
      <c r="P51" s="6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0">
        <f t="shared" si="1"/>
        <v>42300.968113425923</v>
      </c>
      <c r="T51" s="10">
        <f t="shared" si="2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0</v>
      </c>
      <c r="P52" s="6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0">
        <f t="shared" si="1"/>
        <v>42034.499999999993</v>
      </c>
      <c r="T52" s="10">
        <f t="shared" si="2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0.28018181818181809</v>
      </c>
      <c r="P53" s="6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0">
        <f t="shared" si="1"/>
        <v>42226.72033564814</v>
      </c>
      <c r="T53" s="10">
        <f t="shared" si="2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0.16209999999999991</v>
      </c>
      <c r="P54" s="6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0">
        <f t="shared" si="1"/>
        <v>41837.493587962963</v>
      </c>
      <c r="T54" s="10">
        <f t="shared" si="2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9.6333333333333382E-2</v>
      </c>
      <c r="P55" s="6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0">
        <f t="shared" si="1"/>
        <v>41733.708333333328</v>
      </c>
      <c r="T55" s="10">
        <f t="shared" si="2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1.0000000000000009E-2</v>
      </c>
      <c r="P56" s="6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0">
        <f t="shared" si="1"/>
        <v>42363.504872685182</v>
      </c>
      <c r="T56" s="10">
        <f t="shared" si="2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0.28953488372093017</v>
      </c>
      <c r="P57" s="6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0">
        <f t="shared" si="1"/>
        <v>42517.760601851849</v>
      </c>
      <c r="T57" s="10">
        <f t="shared" si="2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7.262499999999994E-2</v>
      </c>
      <c r="P58" s="6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0">
        <f t="shared" si="1"/>
        <v>42163.458333333336</v>
      </c>
      <c r="T58" s="10">
        <f t="shared" si="2"/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1.8999999999999906E-2</v>
      </c>
      <c r="P59" s="6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0">
        <f t="shared" si="1"/>
        <v>42119.624560185184</v>
      </c>
      <c r="T59" s="10">
        <f t="shared" si="2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2.9099999999999904E-2</v>
      </c>
      <c r="P60" s="6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0">
        <f t="shared" si="1"/>
        <v>41962.578379629624</v>
      </c>
      <c r="T60" s="10">
        <f t="shared" si="2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1.2570000000000636E-3</v>
      </c>
      <c r="P61" s="6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0">
        <f t="shared" si="1"/>
        <v>42261.666666666664</v>
      </c>
      <c r="T61" s="10">
        <f t="shared" si="2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3.2962222222222115E-2</v>
      </c>
      <c r="P62" s="6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0">
        <f t="shared" si="1"/>
        <v>41720.791666666664</v>
      </c>
      <c r="T62" s="10">
        <f t="shared" si="2"/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0.4830000000000001</v>
      </c>
      <c r="P63" s="6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0">
        <f t="shared" si="1"/>
        <v>41431.605983796289</v>
      </c>
      <c r="T63" s="10">
        <f t="shared" si="2"/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0.54733333333333323</v>
      </c>
      <c r="P64" s="6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0">
        <f t="shared" si="1"/>
        <v>41336.591180555552</v>
      </c>
      <c r="T64" s="10">
        <f t="shared" si="2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0.13518499999999989</v>
      </c>
      <c r="P65" s="6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0">
        <f t="shared" si="1"/>
        <v>41635.999305555553</v>
      </c>
      <c r="T65" s="10">
        <f t="shared" si="2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+MAX(E66/D66-1,0)</f>
        <v>0.73333333333333339</v>
      </c>
      <c r="P66" s="6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0">
        <f t="shared" ref="S66:S129" si="7">+(I66/86400)+25569+(-5/24)</f>
        <v>41462.809965277775</v>
      </c>
      <c r="T66" s="10">
        <f t="shared" ref="T66:T129" si="8">+(J66/86400)+25569+(-5/24)</f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7.5285714285714178E-2</v>
      </c>
      <c r="P67" s="6">
        <f t="shared" ref="P67:P130" si="9">+IFERROR(E67/L67,0)</f>
        <v>132.05263157894737</v>
      </c>
      <c r="Q67" t="str">
        <f t="shared" ref="Q67:Q130" si="10">+LEFT(N67,(FIND("/",N67)-1))</f>
        <v>film &amp; video</v>
      </c>
      <c r="R67" t="str">
        <f t="shared" ref="R67:R130" si="11">+RIGHT(N67,LEN(N67)-(FIND("/",N67)))</f>
        <v>shorts</v>
      </c>
      <c r="S67" s="10">
        <f t="shared" si="7"/>
        <v>41862.040972222218</v>
      </c>
      <c r="T67" s="10">
        <f t="shared" si="8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0.18599999999999994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7"/>
        <v>42569.641435185178</v>
      </c>
      <c r="T68" s="10">
        <f t="shared" si="8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0.16250000000000009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7"/>
        <v>41105.375046296293</v>
      </c>
      <c r="T69" s="10">
        <f t="shared" si="8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0.27166666666666672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7"/>
        <v>41693.36100694444</v>
      </c>
      <c r="T70" s="10">
        <f t="shared" si="8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0.10942300000000005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7"/>
        <v>40818.082638888889</v>
      </c>
      <c r="T71" s="10">
        <f t="shared" si="8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0.27200000000000002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7"/>
        <v>40790.688020833331</v>
      </c>
      <c r="T72" s="10">
        <f t="shared" si="8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0.23944444444444435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7"/>
        <v>41057.063159722216</v>
      </c>
      <c r="T73" s="10">
        <f t="shared" si="8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8.4090909090908994E-2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7"/>
        <v>41227.791666666664</v>
      </c>
      <c r="T74" s="10">
        <f t="shared" si="8"/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0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7"/>
        <v>40665.957638888889</v>
      </c>
      <c r="T75" s="10">
        <f t="shared" si="8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0.12931999999999988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7"/>
        <v>42390.278877314813</v>
      </c>
      <c r="T76" s="10">
        <f t="shared" si="8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0.15428571428571436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7"/>
        <v>41387.000833333332</v>
      </c>
      <c r="T77" s="10">
        <f t="shared" si="8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0.53333333333333344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7"/>
        <v>40904.524976851848</v>
      </c>
      <c r="T78" s="10">
        <f t="shared" si="8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2.9249999999999998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7"/>
        <v>41049.915972222218</v>
      </c>
      <c r="T79" s="10">
        <f t="shared" si="8"/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26.02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7"/>
        <v>42614.522233796299</v>
      </c>
      <c r="T80" s="10">
        <f t="shared" si="8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0.27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7"/>
        <v>41754.568206018514</v>
      </c>
      <c r="T81" s="10">
        <f t="shared" si="8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7.2500000000000009E-2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7"/>
        <v>41617.875648148147</v>
      </c>
      <c r="T82" s="10">
        <f t="shared" si="8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0.98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7"/>
        <v>41103.918055555558</v>
      </c>
      <c r="T83" s="10">
        <f t="shared" si="8"/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1.2499999999993072E-4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7"/>
        <v>40825.611817129626</v>
      </c>
      <c r="T84" s="10">
        <f t="shared" si="8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2.4999999999999911E-2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7"/>
        <v>42057.270833333336</v>
      </c>
      <c r="T85" s="10">
        <f t="shared" si="8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0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7"/>
        <v>40678.54960648148</v>
      </c>
      <c r="T86" s="10">
        <f t="shared" si="8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0.25499999999999989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7"/>
        <v>40808.917094907403</v>
      </c>
      <c r="T87" s="10">
        <f t="shared" si="8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6.466666666666665E-2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7"/>
        <v>42365.389409722215</v>
      </c>
      <c r="T88" s="10">
        <f t="shared" si="8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4.6000000000000041E-2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7"/>
        <v>40331.861805555549</v>
      </c>
      <c r="T89" s="10">
        <f t="shared" si="8"/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2.857142857142847E-2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7"/>
        <v>41812.450590277775</v>
      </c>
      <c r="T90" s="10">
        <f t="shared" si="8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0.15066666666666673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7"/>
        <v>41427.543888888882</v>
      </c>
      <c r="T91" s="10">
        <f t="shared" si="8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4.0000000000000036E-3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7"/>
        <v>40736.089108796295</v>
      </c>
      <c r="T92" s="10">
        <f t="shared" si="8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0.19999999999999996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7"/>
        <v>40680.194027777776</v>
      </c>
      <c r="T93" s="10">
        <f t="shared" si="8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5.2000000000000046E-2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7"/>
        <v>42767.124999999993</v>
      </c>
      <c r="T94" s="10">
        <f t="shared" si="8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0.10600000000000009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7"/>
        <v>41093.666666666664</v>
      </c>
      <c r="T95" s="10">
        <f t="shared" si="8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4.0000000000000036E-2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7"/>
        <v>41736.509513888886</v>
      </c>
      <c r="T96" s="10">
        <f t="shared" si="8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0.31428571428571428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7"/>
        <v>40964.796770833331</v>
      </c>
      <c r="T97" s="10">
        <f t="shared" si="8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0.14666666666666672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7"/>
        <v>40390.916666666664</v>
      </c>
      <c r="T98" s="10">
        <f t="shared" si="8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6.25E-2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7"/>
        <v>40735.926874999997</v>
      </c>
      <c r="T99" s="10">
        <f t="shared" si="8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6.25E-2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7"/>
        <v>41250.770833333328</v>
      </c>
      <c r="T100" s="10">
        <f t="shared" si="8"/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6.0193333333333321E-2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7"/>
        <v>41661.694432870368</v>
      </c>
      <c r="T101" s="10">
        <f t="shared" si="8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0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7"/>
        <v>41217.586643518516</v>
      </c>
      <c r="T102" s="10">
        <f t="shared" si="8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0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7"/>
        <v>41298.568402777775</v>
      </c>
      <c r="T103" s="10">
        <f t="shared" si="8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0.27750000000000008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7"/>
        <v>40534.922835648147</v>
      </c>
      <c r="T104" s="10">
        <f t="shared" si="8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5.1538461538461533E-2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7"/>
        <v>41705.597569444442</v>
      </c>
      <c r="T105" s="10">
        <f t="shared" si="8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0.19999999999999996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7"/>
        <v>40635.833333333328</v>
      </c>
      <c r="T106" s="10">
        <f t="shared" si="8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7.4090909090908985E-2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7"/>
        <v>42503.791666666664</v>
      </c>
      <c r="T107" s="10">
        <f t="shared" si="8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4.9999999999998934E-3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7"/>
        <v>41001.568298611106</v>
      </c>
      <c r="T108" s="10">
        <f t="shared" si="8"/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2.4666666666666615E-2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7"/>
        <v>40657.774155092593</v>
      </c>
      <c r="T109" s="10">
        <f t="shared" si="8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1.4666666666666668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7"/>
        <v>41425.404745370368</v>
      </c>
      <c r="T110" s="10">
        <f t="shared" si="8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1.1949999999999998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7"/>
        <v>40599.817476851851</v>
      </c>
      <c r="T111" s="10">
        <f t="shared" si="8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0.30769230769230771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7"/>
        <v>41592.040972222218</v>
      </c>
      <c r="T112" s="10">
        <f t="shared" si="8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0.54571428571428582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7"/>
        <v>42155.124849537031</v>
      </c>
      <c r="T113" s="10">
        <f t="shared" si="8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4.0000000000000036E-2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7"/>
        <v>41741.875</v>
      </c>
      <c r="T114" s="10">
        <f t="shared" si="8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0.40999999999999992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7"/>
        <v>40761.416666666664</v>
      </c>
      <c r="T115" s="10">
        <f t="shared" si="8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3.3333333333333437E-2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7"/>
        <v>40921.065833333334</v>
      </c>
      <c r="T116" s="10">
        <f t="shared" si="8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0.40444444444444438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7"/>
        <v>40943.530601851853</v>
      </c>
      <c r="T117" s="10">
        <f t="shared" si="8"/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0.13657142857142857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7"/>
        <v>40641.247164351851</v>
      </c>
      <c r="T118" s="10">
        <f t="shared" si="8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4.9377777777779297E-3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7"/>
        <v>40338.583333333328</v>
      </c>
      <c r="T119" s="10">
        <f t="shared" si="8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0.13031599999999988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7"/>
        <v>40752.845324074071</v>
      </c>
      <c r="T120" s="10">
        <f t="shared" si="8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4.5569230769230806E-2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7"/>
        <v>40768.75</v>
      </c>
      <c r="T121" s="10">
        <f t="shared" si="8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7"/>
        <v>42645.841516203705</v>
      </c>
      <c r="T122" s="10">
        <f t="shared" si="8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7"/>
        <v>42112.219444444439</v>
      </c>
      <c r="T123" s="10">
        <f t="shared" si="8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7"/>
        <v>42653.223460648143</v>
      </c>
      <c r="T124" s="10">
        <f t="shared" si="8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7"/>
        <v>41940.708333333328</v>
      </c>
      <c r="T125" s="10">
        <f t="shared" si="8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7"/>
        <v>42139.720393518517</v>
      </c>
      <c r="T126" s="10">
        <f t="shared" si="8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7"/>
        <v>42769.78564814815</v>
      </c>
      <c r="T127" s="10">
        <f t="shared" si="8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7"/>
        <v>42165.874999999993</v>
      </c>
      <c r="T128" s="10">
        <f t="shared" si="8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7"/>
        <v>42097.37431712963</v>
      </c>
      <c r="T129" s="10">
        <f t="shared" si="8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+MAX(E130/D130-1,0)</f>
        <v>0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ref="S130:S193" si="13">+(I130/86400)+25569+(-5/24)</f>
        <v>42663.019594907404</v>
      </c>
      <c r="T130" s="10">
        <f t="shared" ref="T130:T193" si="14">+(J130/86400)+25569+(-5/24)</f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>
        <f t="shared" ref="P131:P194" si="15">+IFERROR(E131/L131,0)</f>
        <v>0</v>
      </c>
      <c r="Q131" t="str">
        <f t="shared" ref="Q131:Q194" si="16">+LEFT(N131,(FIND("/",N131)-1))</f>
        <v>film &amp; video</v>
      </c>
      <c r="R131" t="str">
        <f t="shared" ref="R131:R194" si="17">+RIGHT(N131,LEN(N131)-(FIND("/",N131)))</f>
        <v>science fiction</v>
      </c>
      <c r="S131" s="10">
        <f t="shared" si="13"/>
        <v>41942.728969907403</v>
      </c>
      <c r="T131" s="10">
        <f t="shared" si="14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13"/>
        <v>41806.636111111111</v>
      </c>
      <c r="T132" s="10">
        <f t="shared" si="14"/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13"/>
        <v>42556.791666666664</v>
      </c>
      <c r="T133" s="10">
        <f t="shared" si="14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3"/>
        <v>41950.645914351851</v>
      </c>
      <c r="T134" s="10">
        <f t="shared" si="14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13"/>
        <v>42521.521527777775</v>
      </c>
      <c r="T135" s="10">
        <f t="shared" si="14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13"/>
        <v>42251.499999999993</v>
      </c>
      <c r="T136" s="10">
        <f t="shared" si="14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3"/>
        <v>41821.583333333328</v>
      </c>
      <c r="T137" s="10">
        <f t="shared" si="14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13"/>
        <v>42140.219444444439</v>
      </c>
      <c r="T138" s="10">
        <f t="shared" si="14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13"/>
        <v>42289.365659722222</v>
      </c>
      <c r="T139" s="10">
        <f t="shared" si="14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3"/>
        <v>42216.999305555553</v>
      </c>
      <c r="T140" s="10">
        <f t="shared" si="14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0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3"/>
        <v>42197.712638888886</v>
      </c>
      <c r="T141" s="10">
        <f t="shared" si="14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13"/>
        <v>42082.948287037034</v>
      </c>
      <c r="T142" s="10">
        <f t="shared" si="14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3"/>
        <v>42154.944710648146</v>
      </c>
      <c r="T143" s="10">
        <f t="shared" si="14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3"/>
        <v>41959.726597222216</v>
      </c>
      <c r="T144" s="10">
        <f t="shared" si="14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13"/>
        <v>42616.038194444445</v>
      </c>
      <c r="T145" s="10">
        <f t="shared" si="14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3"/>
        <v>42107.512407407405</v>
      </c>
      <c r="T146" s="10">
        <f t="shared" si="14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3"/>
        <v>42227.333935185183</v>
      </c>
      <c r="T147" s="10">
        <f t="shared" si="14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3"/>
        <v>42752.807847222219</v>
      </c>
      <c r="T148" s="10">
        <f t="shared" si="14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13"/>
        <v>42012.554166666661</v>
      </c>
      <c r="T149" s="10">
        <f t="shared" si="14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3"/>
        <v>42427.073333333326</v>
      </c>
      <c r="T150" s="10">
        <f t="shared" si="14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3"/>
        <v>41998.124999999993</v>
      </c>
      <c r="T151" s="10">
        <f t="shared" si="14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3"/>
        <v>42149.95349537037</v>
      </c>
      <c r="T152" s="10">
        <f t="shared" si="14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3"/>
        <v>42173.342488425922</v>
      </c>
      <c r="T153" s="10">
        <f t="shared" si="14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3"/>
        <v>41904.869212962956</v>
      </c>
      <c r="T154" s="10">
        <f t="shared" si="14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3"/>
        <v>41975.419490740744</v>
      </c>
      <c r="T155" s="10">
        <f t="shared" si="14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3"/>
        <v>42158.339062499996</v>
      </c>
      <c r="T156" s="10">
        <f t="shared" si="14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3"/>
        <v>42208.351099537038</v>
      </c>
      <c r="T157" s="10">
        <f t="shared" si="14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3"/>
        <v>41853.916620370372</v>
      </c>
      <c r="T158" s="10">
        <f t="shared" si="14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3"/>
        <v>42426.703379629624</v>
      </c>
      <c r="T159" s="10">
        <f t="shared" si="14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13"/>
        <v>41933.868379629625</v>
      </c>
      <c r="T160" s="10">
        <f t="shared" si="14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3"/>
        <v>42554.226215277777</v>
      </c>
      <c r="T161" s="10">
        <f t="shared" si="14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5"/>
        <v>0</v>
      </c>
      <c r="Q162" t="str">
        <f t="shared" si="16"/>
        <v>film &amp; video</v>
      </c>
      <c r="R162" t="str">
        <f t="shared" si="17"/>
        <v>drama</v>
      </c>
      <c r="S162" s="10">
        <f t="shared" si="13"/>
        <v>42231.70475694444</v>
      </c>
      <c r="T162" s="10">
        <f t="shared" si="14"/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3"/>
        <v>41822.479108796295</v>
      </c>
      <c r="T163" s="10">
        <f t="shared" si="14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3"/>
        <v>41867.779166666667</v>
      </c>
      <c r="T164" s="10">
        <f t="shared" si="14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5"/>
        <v>0</v>
      </c>
      <c r="Q165" t="str">
        <f t="shared" si="16"/>
        <v>film &amp; video</v>
      </c>
      <c r="R165" t="str">
        <f t="shared" si="17"/>
        <v>drama</v>
      </c>
      <c r="S165" s="10">
        <f t="shared" si="13"/>
        <v>42277.791666666664</v>
      </c>
      <c r="T165" s="10">
        <f t="shared" si="14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3"/>
        <v>41901.554409722223</v>
      </c>
      <c r="T166" s="10">
        <f t="shared" si="14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5"/>
        <v>0</v>
      </c>
      <c r="Q167" t="str">
        <f t="shared" si="16"/>
        <v>film &amp; video</v>
      </c>
      <c r="R167" t="str">
        <f t="shared" si="17"/>
        <v>drama</v>
      </c>
      <c r="S167" s="10">
        <f t="shared" si="13"/>
        <v>42381.450509259252</v>
      </c>
      <c r="T167" s="10">
        <f t="shared" si="14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3"/>
        <v>42750.867615740739</v>
      </c>
      <c r="T168" s="10">
        <f t="shared" si="14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3"/>
        <v>42220.719155092585</v>
      </c>
      <c r="T169" s="10">
        <f t="shared" si="14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3"/>
        <v>42082.585300925923</v>
      </c>
      <c r="T170" s="10">
        <f t="shared" si="14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3"/>
        <v>41930.296979166662</v>
      </c>
      <c r="T171" s="10">
        <f t="shared" si="14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3"/>
        <v>42246.019444444442</v>
      </c>
      <c r="T172" s="10">
        <f t="shared" si="14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3"/>
        <v>42593.972384259258</v>
      </c>
      <c r="T173" s="10">
        <f t="shared" si="14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5"/>
        <v>0</v>
      </c>
      <c r="Q174" t="str">
        <f t="shared" si="16"/>
        <v>film &amp; video</v>
      </c>
      <c r="R174" t="str">
        <f t="shared" si="17"/>
        <v>drama</v>
      </c>
      <c r="S174" s="10">
        <f t="shared" si="13"/>
        <v>42082.144942129627</v>
      </c>
      <c r="T174" s="10">
        <f t="shared" si="14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5"/>
        <v>0</v>
      </c>
      <c r="Q175" t="str">
        <f t="shared" si="16"/>
        <v>film &amp; video</v>
      </c>
      <c r="R175" t="str">
        <f t="shared" si="17"/>
        <v>drama</v>
      </c>
      <c r="S175" s="10">
        <f t="shared" si="13"/>
        <v>42063.364675925921</v>
      </c>
      <c r="T175" s="10">
        <f t="shared" si="14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5"/>
        <v>0</v>
      </c>
      <c r="Q176" t="str">
        <f t="shared" si="16"/>
        <v>film &amp; video</v>
      </c>
      <c r="R176" t="str">
        <f t="shared" si="17"/>
        <v>drama</v>
      </c>
      <c r="S176" s="10">
        <f t="shared" si="13"/>
        <v>42132.55064814815</v>
      </c>
      <c r="T176" s="10">
        <f t="shared" si="14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3"/>
        <v>41880.569571759253</v>
      </c>
      <c r="T177" s="10">
        <f t="shared" si="14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5"/>
        <v>0</v>
      </c>
      <c r="Q178" t="str">
        <f t="shared" si="16"/>
        <v>film &amp; video</v>
      </c>
      <c r="R178" t="str">
        <f t="shared" si="17"/>
        <v>drama</v>
      </c>
      <c r="S178" s="10">
        <f t="shared" si="13"/>
        <v>42221.615729166668</v>
      </c>
      <c r="T178" s="10">
        <f t="shared" si="14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3"/>
        <v>42086.797754629624</v>
      </c>
      <c r="T179" s="10">
        <f t="shared" si="14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5"/>
        <v>0</v>
      </c>
      <c r="Q180" t="str">
        <f t="shared" si="16"/>
        <v>film &amp; video</v>
      </c>
      <c r="R180" t="str">
        <f t="shared" si="17"/>
        <v>drama</v>
      </c>
      <c r="S180" s="10">
        <f t="shared" si="13"/>
        <v>42334.788715277777</v>
      </c>
      <c r="T180" s="10">
        <f t="shared" si="14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3"/>
        <v>42432.872164351851</v>
      </c>
      <c r="T181" s="10">
        <f t="shared" si="14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3"/>
        <v>42107.583333333336</v>
      </c>
      <c r="T182" s="10">
        <f t="shared" si="14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3"/>
        <v>42177.533506944441</v>
      </c>
      <c r="T183" s="10">
        <f t="shared" si="14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5"/>
        <v>0</v>
      </c>
      <c r="Q184" t="str">
        <f t="shared" si="16"/>
        <v>film &amp; video</v>
      </c>
      <c r="R184" t="str">
        <f t="shared" si="17"/>
        <v>drama</v>
      </c>
      <c r="S184" s="10">
        <f t="shared" si="13"/>
        <v>42741.803611111107</v>
      </c>
      <c r="T184" s="10">
        <f t="shared" si="14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3"/>
        <v>41969.643634259257</v>
      </c>
      <c r="T185" s="10">
        <f t="shared" si="14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3"/>
        <v>41882.957638888889</v>
      </c>
      <c r="T186" s="10">
        <f t="shared" si="14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3"/>
        <v>42600.702997685185</v>
      </c>
      <c r="T187" s="10">
        <f t="shared" si="14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5"/>
        <v>0</v>
      </c>
      <c r="Q188" t="str">
        <f t="shared" si="16"/>
        <v>film &amp; video</v>
      </c>
      <c r="R188" t="str">
        <f t="shared" si="17"/>
        <v>drama</v>
      </c>
      <c r="S188" s="10">
        <f t="shared" si="13"/>
        <v>42797.624999999993</v>
      </c>
      <c r="T188" s="10">
        <f t="shared" si="14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3"/>
        <v>42206.082638888889</v>
      </c>
      <c r="T189" s="10">
        <f t="shared" si="14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5"/>
        <v>0</v>
      </c>
      <c r="Q190" t="str">
        <f t="shared" si="16"/>
        <v>film &amp; video</v>
      </c>
      <c r="R190" t="str">
        <f t="shared" si="17"/>
        <v>drama</v>
      </c>
      <c r="S190" s="10">
        <f t="shared" si="13"/>
        <v>41886.974710648145</v>
      </c>
      <c r="T190" s="10">
        <f t="shared" si="14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3"/>
        <v>42616.482372685183</v>
      </c>
      <c r="T191" s="10">
        <f t="shared" si="14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3"/>
        <v>42537.442662037036</v>
      </c>
      <c r="T192" s="10">
        <f t="shared" si="14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3"/>
        <v>42279.233078703699</v>
      </c>
      <c r="T193" s="10">
        <f t="shared" si="14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+MAX(E194/D194-1,0)</f>
        <v>0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ref="S194:S257" si="19">+(I194/86400)+25569+(-5/24)</f>
        <v>41929.583703703705</v>
      </c>
      <c r="T194" s="10">
        <f t="shared" ref="T194:T257" si="20">+(J194/86400)+25569+(-5/24)</f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ref="P195:P258" si="21">+IFERROR(E195/L195,0)</f>
        <v>0</v>
      </c>
      <c r="Q195" t="str">
        <f t="shared" ref="Q195:Q258" si="22">+LEFT(N195,(FIND("/",N195)-1))</f>
        <v>film &amp; video</v>
      </c>
      <c r="R195" t="str">
        <f t="shared" ref="R195:R258" si="23">+RIGHT(N195,LEN(N195)-(FIND("/",N195)))</f>
        <v>drama</v>
      </c>
      <c r="S195" s="10">
        <f t="shared" si="19"/>
        <v>41971.768124999995</v>
      </c>
      <c r="T195" s="10">
        <f t="shared" si="20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21"/>
        <v>1</v>
      </c>
      <c r="Q196" t="str">
        <f t="shared" si="22"/>
        <v>film &amp; video</v>
      </c>
      <c r="R196" t="str">
        <f t="shared" si="23"/>
        <v>drama</v>
      </c>
      <c r="S196" s="10">
        <f t="shared" si="19"/>
        <v>42435.788553240738</v>
      </c>
      <c r="T196" s="10">
        <f t="shared" si="20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21"/>
        <v>0</v>
      </c>
      <c r="Q197" t="str">
        <f t="shared" si="22"/>
        <v>film &amp; video</v>
      </c>
      <c r="R197" t="str">
        <f t="shared" si="23"/>
        <v>drama</v>
      </c>
      <c r="S197" s="10">
        <f t="shared" si="19"/>
        <v>42195.462175925924</v>
      </c>
      <c r="T197" s="10">
        <f t="shared" si="20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</v>
      </c>
      <c r="P198" s="6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0">
        <f t="shared" si="19"/>
        <v>42287.666666666664</v>
      </c>
      <c r="T198" s="10">
        <f t="shared" si="20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</v>
      </c>
      <c r="P199" s="6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0">
        <f t="shared" si="19"/>
        <v>42783.666666666664</v>
      </c>
      <c r="T199" s="10">
        <f t="shared" si="20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</v>
      </c>
      <c r="P200" s="6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0">
        <f t="shared" si="19"/>
        <v>41917.175023148149</v>
      </c>
      <c r="T200" s="10">
        <f t="shared" si="20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21"/>
        <v>0</v>
      </c>
      <c r="Q201" t="str">
        <f t="shared" si="22"/>
        <v>film &amp; video</v>
      </c>
      <c r="R201" t="str">
        <f t="shared" si="23"/>
        <v>drama</v>
      </c>
      <c r="S201" s="10">
        <f t="shared" si="19"/>
        <v>42613.915532407402</v>
      </c>
      <c r="T201" s="10">
        <f t="shared" si="20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</v>
      </c>
      <c r="P202" s="6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0">
        <f t="shared" si="19"/>
        <v>41896.875034722216</v>
      </c>
      <c r="T202" s="10">
        <f t="shared" si="20"/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</v>
      </c>
      <c r="P203" s="6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0">
        <f t="shared" si="19"/>
        <v>42043.610289351847</v>
      </c>
      <c r="T203" s="10">
        <f t="shared" si="20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21"/>
        <v>0</v>
      </c>
      <c r="Q204" t="str">
        <f t="shared" si="22"/>
        <v>film &amp; video</v>
      </c>
      <c r="R204" t="str">
        <f t="shared" si="23"/>
        <v>drama</v>
      </c>
      <c r="S204" s="10">
        <f t="shared" si="19"/>
        <v>42285.665972222218</v>
      </c>
      <c r="T204" s="10">
        <f t="shared" si="20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</v>
      </c>
      <c r="P205" s="6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0">
        <f t="shared" si="19"/>
        <v>42033.639629629623</v>
      </c>
      <c r="T205" s="10">
        <f t="shared" si="20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</v>
      </c>
      <c r="P206" s="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0">
        <f t="shared" si="19"/>
        <v>42586.375034722216</v>
      </c>
      <c r="T206" s="10">
        <f t="shared" si="20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</v>
      </c>
      <c r="P207" s="6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0">
        <f t="shared" si="19"/>
        <v>42283.423865740733</v>
      </c>
      <c r="T207" s="10">
        <f t="shared" si="20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21"/>
        <v>0</v>
      </c>
      <c r="Q208" t="str">
        <f t="shared" si="22"/>
        <v>film &amp; video</v>
      </c>
      <c r="R208" t="str">
        <f t="shared" si="23"/>
        <v>drama</v>
      </c>
      <c r="S208" s="10">
        <f t="shared" si="19"/>
        <v>42587.79609953703</v>
      </c>
      <c r="T208" s="10">
        <f t="shared" si="20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</v>
      </c>
      <c r="P209" s="6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0">
        <f t="shared" si="19"/>
        <v>42007.988865740735</v>
      </c>
      <c r="T209" s="10">
        <f t="shared" si="20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21"/>
        <v>0</v>
      </c>
      <c r="Q210" t="str">
        <f t="shared" si="22"/>
        <v>film &amp; video</v>
      </c>
      <c r="R210" t="str">
        <f t="shared" si="23"/>
        <v>drama</v>
      </c>
      <c r="S210" s="10">
        <f t="shared" si="19"/>
        <v>41989.16165509259</v>
      </c>
      <c r="T210" s="10">
        <f t="shared" si="20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21"/>
        <v>0</v>
      </c>
      <c r="Q211" t="str">
        <f t="shared" si="22"/>
        <v>film &amp; video</v>
      </c>
      <c r="R211" t="str">
        <f t="shared" si="23"/>
        <v>drama</v>
      </c>
      <c r="S211" s="10">
        <f t="shared" si="19"/>
        <v>42195.714525462965</v>
      </c>
      <c r="T211" s="10">
        <f t="shared" si="20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</v>
      </c>
      <c r="P212" s="6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0">
        <f t="shared" si="19"/>
        <v>42277.999999999993</v>
      </c>
      <c r="T212" s="10">
        <f t="shared" si="20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</v>
      </c>
      <c r="P213" s="6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0">
        <f t="shared" si="19"/>
        <v>42265.951585648145</v>
      </c>
      <c r="T213" s="10">
        <f t="shared" si="20"/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21"/>
        <v>1</v>
      </c>
      <c r="Q214" t="str">
        <f t="shared" si="22"/>
        <v>film &amp; video</v>
      </c>
      <c r="R214" t="str">
        <f t="shared" si="23"/>
        <v>drama</v>
      </c>
      <c r="S214" s="10">
        <f t="shared" si="19"/>
        <v>42476.631018518521</v>
      </c>
      <c r="T214" s="10">
        <f t="shared" si="20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21"/>
        <v>20</v>
      </c>
      <c r="Q215" t="str">
        <f t="shared" si="22"/>
        <v>film &amp; video</v>
      </c>
      <c r="R215" t="str">
        <f t="shared" si="23"/>
        <v>drama</v>
      </c>
      <c r="S215" s="10">
        <f t="shared" si="19"/>
        <v>42232.379641203697</v>
      </c>
      <c r="T215" s="10">
        <f t="shared" si="20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21"/>
        <v>1</v>
      </c>
      <c r="Q216" t="str">
        <f t="shared" si="22"/>
        <v>film &amp; video</v>
      </c>
      <c r="R216" t="str">
        <f t="shared" si="23"/>
        <v>drama</v>
      </c>
      <c r="S216" s="10">
        <f t="shared" si="19"/>
        <v>42069.432280092595</v>
      </c>
      <c r="T216" s="10">
        <f t="shared" si="20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21"/>
        <v>10</v>
      </c>
      <c r="Q217" t="str">
        <f t="shared" si="22"/>
        <v>film &amp; video</v>
      </c>
      <c r="R217" t="str">
        <f t="shared" si="23"/>
        <v>drama</v>
      </c>
      <c r="S217" s="10">
        <f t="shared" si="19"/>
        <v>42417.790972222218</v>
      </c>
      <c r="T217" s="10">
        <f t="shared" si="20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</v>
      </c>
      <c r="P218" s="6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0">
        <f t="shared" si="19"/>
        <v>42116.708761574067</v>
      </c>
      <c r="T218" s="10">
        <f t="shared" si="20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</v>
      </c>
      <c r="P219" s="6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0">
        <f t="shared" si="19"/>
        <v>42001.432280092595</v>
      </c>
      <c r="T219" s="10">
        <f t="shared" si="20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</v>
      </c>
      <c r="P220" s="6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0">
        <f t="shared" si="19"/>
        <v>42139.420011574075</v>
      </c>
      <c r="T220" s="10">
        <f t="shared" si="20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</v>
      </c>
      <c r="P221" s="6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0">
        <f t="shared" si="19"/>
        <v>42461.082638888889</v>
      </c>
      <c r="T221" s="10">
        <f t="shared" si="20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</v>
      </c>
      <c r="P222" s="6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0">
        <f t="shared" si="19"/>
        <v>42236.629166666666</v>
      </c>
      <c r="T222" s="10">
        <f t="shared" si="20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21"/>
        <v>0</v>
      </c>
      <c r="Q223" t="str">
        <f t="shared" si="22"/>
        <v>film &amp; video</v>
      </c>
      <c r="R223" t="str">
        <f t="shared" si="23"/>
        <v>drama</v>
      </c>
      <c r="S223" s="10">
        <f t="shared" si="19"/>
        <v>42091.587546296294</v>
      </c>
      <c r="T223" s="10">
        <f t="shared" si="20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</v>
      </c>
      <c r="P224" s="6">
        <f t="shared" si="21"/>
        <v>65</v>
      </c>
      <c r="Q224" t="str">
        <f t="shared" si="22"/>
        <v>film &amp; video</v>
      </c>
      <c r="R224" t="str">
        <f t="shared" si="23"/>
        <v>drama</v>
      </c>
      <c r="S224" s="10">
        <f t="shared" si="19"/>
        <v>42089.902083333327</v>
      </c>
      <c r="T224" s="10">
        <f t="shared" si="20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21"/>
        <v>0</v>
      </c>
      <c r="Q225" t="str">
        <f t="shared" si="22"/>
        <v>film &amp; video</v>
      </c>
      <c r="R225" t="str">
        <f t="shared" si="23"/>
        <v>drama</v>
      </c>
      <c r="S225" s="10">
        <f t="shared" si="19"/>
        <v>42511.836805555555</v>
      </c>
      <c r="T225" s="10">
        <f t="shared" si="20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21"/>
        <v>0</v>
      </c>
      <c r="Q226" t="str">
        <f t="shared" si="22"/>
        <v>film &amp; video</v>
      </c>
      <c r="R226" t="str">
        <f t="shared" si="23"/>
        <v>drama</v>
      </c>
      <c r="S226" s="10">
        <f t="shared" si="19"/>
        <v>42195.026921296296</v>
      </c>
      <c r="T226" s="10">
        <f t="shared" si="20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21"/>
        <v>0</v>
      </c>
      <c r="Q227" t="str">
        <f t="shared" si="22"/>
        <v>film &amp; video</v>
      </c>
      <c r="R227" t="str">
        <f t="shared" si="23"/>
        <v>drama</v>
      </c>
      <c r="S227" s="10">
        <f t="shared" si="19"/>
        <v>42468.711273148147</v>
      </c>
      <c r="T227" s="10">
        <f t="shared" si="20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</v>
      </c>
      <c r="P228" s="6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0">
        <f t="shared" si="19"/>
        <v>42155.186805555553</v>
      </c>
      <c r="T228" s="10">
        <f t="shared" si="20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21"/>
        <v>0</v>
      </c>
      <c r="Q229" t="str">
        <f t="shared" si="22"/>
        <v>film &amp; video</v>
      </c>
      <c r="R229" t="str">
        <f t="shared" si="23"/>
        <v>drama</v>
      </c>
      <c r="S229" s="10">
        <f t="shared" si="19"/>
        <v>42194.685659722221</v>
      </c>
      <c r="T229" s="10">
        <f t="shared" si="20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21"/>
        <v>0</v>
      </c>
      <c r="Q230" t="str">
        <f t="shared" si="22"/>
        <v>film &amp; video</v>
      </c>
      <c r="R230" t="str">
        <f t="shared" si="23"/>
        <v>drama</v>
      </c>
      <c r="S230" s="10">
        <f t="shared" si="19"/>
        <v>42156.478067129625</v>
      </c>
      <c r="T230" s="10">
        <f t="shared" si="20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21"/>
        <v>0</v>
      </c>
      <c r="Q231" t="str">
        <f t="shared" si="22"/>
        <v>film &amp; video</v>
      </c>
      <c r="R231" t="str">
        <f t="shared" si="23"/>
        <v>drama</v>
      </c>
      <c r="S231" s="10">
        <f t="shared" si="19"/>
        <v>42413.725659722222</v>
      </c>
      <c r="T231" s="10">
        <f t="shared" si="20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21"/>
        <v>30</v>
      </c>
      <c r="Q232" t="str">
        <f t="shared" si="22"/>
        <v>film &amp; video</v>
      </c>
      <c r="R232" t="str">
        <f t="shared" si="23"/>
        <v>drama</v>
      </c>
      <c r="S232" s="10">
        <f t="shared" si="19"/>
        <v>42159.568877314814</v>
      </c>
      <c r="T232" s="10">
        <f t="shared" si="20"/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21"/>
        <v>0</v>
      </c>
      <c r="Q233" t="str">
        <f t="shared" si="22"/>
        <v>film &amp; video</v>
      </c>
      <c r="R233" t="str">
        <f t="shared" si="23"/>
        <v>drama</v>
      </c>
      <c r="S233" s="10">
        <f t="shared" si="19"/>
        <v>42371.75059027777</v>
      </c>
      <c r="T233" s="10">
        <f t="shared" si="20"/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</v>
      </c>
      <c r="P234" s="6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0">
        <f t="shared" si="19"/>
        <v>42062.617430555554</v>
      </c>
      <c r="T234" s="10">
        <f t="shared" si="20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21"/>
        <v>0</v>
      </c>
      <c r="Q235" t="str">
        <f t="shared" si="22"/>
        <v>film &amp; video</v>
      </c>
      <c r="R235" t="str">
        <f t="shared" si="23"/>
        <v>drama</v>
      </c>
      <c r="S235" s="10">
        <f t="shared" si="19"/>
        <v>42642.703379629624</v>
      </c>
      <c r="T235" s="10">
        <f t="shared" si="20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</v>
      </c>
      <c r="P236" s="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0">
        <f t="shared" si="19"/>
        <v>42175.82707175926</v>
      </c>
      <c r="T236" s="10">
        <f t="shared" si="20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21"/>
        <v>0</v>
      </c>
      <c r="Q237" t="str">
        <f t="shared" si="22"/>
        <v>film &amp; video</v>
      </c>
      <c r="R237" t="str">
        <f t="shared" si="23"/>
        <v>drama</v>
      </c>
      <c r="S237" s="10">
        <f t="shared" si="19"/>
        <v>42194.700196759259</v>
      </c>
      <c r="T237" s="10">
        <f t="shared" si="20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21"/>
        <v>0</v>
      </c>
      <c r="Q238" t="str">
        <f t="shared" si="22"/>
        <v>film &amp; video</v>
      </c>
      <c r="R238" t="str">
        <f t="shared" si="23"/>
        <v>drama</v>
      </c>
      <c r="S238" s="10">
        <f t="shared" si="19"/>
        <v>42373.791666666664</v>
      </c>
      <c r="T238" s="10">
        <f t="shared" si="20"/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21"/>
        <v>50</v>
      </c>
      <c r="Q239" t="str">
        <f t="shared" si="22"/>
        <v>film &amp; video</v>
      </c>
      <c r="R239" t="str">
        <f t="shared" si="23"/>
        <v>drama</v>
      </c>
      <c r="S239" s="10">
        <f t="shared" si="19"/>
        <v>42437.368854166663</v>
      </c>
      <c r="T239" s="10">
        <f t="shared" si="20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21"/>
        <v>0</v>
      </c>
      <c r="Q240" t="str">
        <f t="shared" si="22"/>
        <v>film &amp; video</v>
      </c>
      <c r="R240" t="str">
        <f t="shared" si="23"/>
        <v>drama</v>
      </c>
      <c r="S240" s="10">
        <f t="shared" si="19"/>
        <v>42734.166666666664</v>
      </c>
      <c r="T240" s="10">
        <f t="shared" si="20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</v>
      </c>
      <c r="P241" s="6">
        <f t="shared" si="21"/>
        <v>50</v>
      </c>
      <c r="Q241" t="str">
        <f t="shared" si="22"/>
        <v>film &amp; video</v>
      </c>
      <c r="R241" t="str">
        <f t="shared" si="23"/>
        <v>drama</v>
      </c>
      <c r="S241" s="10">
        <f t="shared" si="19"/>
        <v>42316.291666666664</v>
      </c>
      <c r="T241" s="10">
        <f t="shared" si="20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7.6341333333333372E-2</v>
      </c>
      <c r="P242" s="6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0">
        <f t="shared" si="19"/>
        <v>41399.500127314815</v>
      </c>
      <c r="T242" s="10">
        <f t="shared" si="20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0.12637362637362637</v>
      </c>
      <c r="P243" s="6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0">
        <f t="shared" si="19"/>
        <v>41994.489629629628</v>
      </c>
      <c r="T243" s="10">
        <f t="shared" si="20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0.13461538461538458</v>
      </c>
      <c r="P244" s="6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0">
        <f t="shared" si="19"/>
        <v>40897.28460648148</v>
      </c>
      <c r="T244" s="10">
        <f t="shared" si="20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2.5919999999999943E-2</v>
      </c>
      <c r="P245" s="6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0">
        <f t="shared" si="19"/>
        <v>41691.839166666665</v>
      </c>
      <c r="T245" s="10">
        <f t="shared" si="20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0.13757142857142868</v>
      </c>
      <c r="P246" s="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0">
        <f t="shared" si="19"/>
        <v>40253.087500000001</v>
      </c>
      <c r="T246" s="10">
        <f t="shared" si="20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3.71999999999999E-2</v>
      </c>
      <c r="P247" s="6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0">
        <f t="shared" si="19"/>
        <v>41136.844733796293</v>
      </c>
      <c r="T247" s="10">
        <f t="shared" si="20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2.0546000000000002</v>
      </c>
      <c r="P248" s="6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0">
        <f t="shared" si="19"/>
        <v>40530.196817129625</v>
      </c>
      <c r="T248" s="10">
        <f t="shared" si="20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0.34099999999999997</v>
      </c>
      <c r="P249" s="6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0">
        <f t="shared" si="19"/>
        <v>40466.943749999999</v>
      </c>
      <c r="T249" s="10">
        <f t="shared" si="20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1.3329411764705812E-2</v>
      </c>
      <c r="P250" s="6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0">
        <f t="shared" si="19"/>
        <v>40915.566076388888</v>
      </c>
      <c r="T250" s="10">
        <f t="shared" si="20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0.12919999999999998</v>
      </c>
      <c r="P251" s="6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0">
        <f t="shared" si="19"/>
        <v>40412.527777777774</v>
      </c>
      <c r="T251" s="10">
        <f t="shared" si="20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5.5833333333333401E-2</v>
      </c>
      <c r="P252" s="6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0">
        <f t="shared" si="19"/>
        <v>41431.357534722221</v>
      </c>
      <c r="T252" s="10">
        <f t="shared" si="20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0.25571428571428578</v>
      </c>
      <c r="P253" s="6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0">
        <f t="shared" si="19"/>
        <v>41045.583333333328</v>
      </c>
      <c r="T253" s="10">
        <f t="shared" si="20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0.84559999999999991</v>
      </c>
      <c r="P254" s="6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0">
        <f t="shared" si="19"/>
        <v>40329.957638888889</v>
      </c>
      <c r="T254" s="10">
        <f t="shared" si="20"/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7.3333333333334139E-3</v>
      </c>
      <c r="P255" s="6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0">
        <f t="shared" si="19"/>
        <v>40954.44253472222</v>
      </c>
      <c r="T255" s="10">
        <f t="shared" si="20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0.16947249999999991</v>
      </c>
      <c r="P256" s="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0">
        <f t="shared" si="19"/>
        <v>42293.874999999993</v>
      </c>
      <c r="T256" s="10">
        <f t="shared" si="20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6.7332500000000017E-2</v>
      </c>
      <c r="P257" s="6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0">
        <f t="shared" si="19"/>
        <v>40618.276412037034</v>
      </c>
      <c r="T257" s="10">
        <f t="shared" si="20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+MAX(E258/D258-1,0)</f>
        <v>0.39100000000000001</v>
      </c>
      <c r="P258" s="6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0">
        <f t="shared" ref="S258:S321" si="25">+(I258/86400)+25569+(-5/24)</f>
        <v>41349.560960648145</v>
      </c>
      <c r="T258" s="10">
        <f t="shared" ref="T258:T321" si="26">+(J258/86400)+25569+(-5/24)</f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6.7264857142857126E-2</v>
      </c>
      <c r="P259" s="6">
        <f t="shared" ref="P259:P322" si="27">+IFERROR(E259/L259,0)</f>
        <v>66.70405357142856</v>
      </c>
      <c r="Q259" t="str">
        <f t="shared" ref="Q259:Q322" si="28">+LEFT(N259,(FIND("/",N259)-1))</f>
        <v>film &amp; video</v>
      </c>
      <c r="R259" t="str">
        <f t="shared" ref="R259:R322" si="29">+RIGHT(N259,LEN(N259)-(FIND("/",N259)))</f>
        <v>documentary</v>
      </c>
      <c r="S259" s="10">
        <f t="shared" si="25"/>
        <v>42509.418541666666</v>
      </c>
      <c r="T259" s="10">
        <f t="shared" si="26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0.91139999999999999</v>
      </c>
      <c r="P260" s="6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0">
        <f t="shared" si="25"/>
        <v>40711.843356481477</v>
      </c>
      <c r="T260" s="10">
        <f t="shared" si="26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0.31937893333333323</v>
      </c>
      <c r="P261" s="6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0">
        <f t="shared" si="25"/>
        <v>42102.529733796291</v>
      </c>
      <c r="T261" s="10">
        <f t="shared" si="26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6.4000000000000057E-2</v>
      </c>
      <c r="P262" s="6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0">
        <f t="shared" si="25"/>
        <v>40376.207638888889</v>
      </c>
      <c r="T262" s="10">
        <f t="shared" si="26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7.4000000000000066E-2</v>
      </c>
      <c r="P263" s="6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0">
        <f t="shared" si="25"/>
        <v>41067.413194444445</v>
      </c>
      <c r="T263" s="10">
        <f t="shared" si="26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1.4</v>
      </c>
      <c r="P264" s="6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0">
        <f t="shared" si="25"/>
        <v>40600.039675925924</v>
      </c>
      <c r="T264" s="10">
        <f t="shared" si="26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0.18081079999999994</v>
      </c>
      <c r="P265" s="6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0">
        <f t="shared" si="25"/>
        <v>41179.746458333328</v>
      </c>
      <c r="T265" s="10">
        <f t="shared" si="26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0.18199999999999994</v>
      </c>
      <c r="P266" s="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0">
        <f t="shared" si="25"/>
        <v>41040.411979166667</v>
      </c>
      <c r="T266" s="10">
        <f t="shared" si="26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0.11099999999999999</v>
      </c>
      <c r="P267" s="6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0">
        <f t="shared" si="25"/>
        <v>40308.636111111111</v>
      </c>
      <c r="T267" s="10">
        <f t="shared" si="26"/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0.45500000000000007</v>
      </c>
      <c r="P268" s="6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0">
        <f t="shared" si="25"/>
        <v>40290.95208333333</v>
      </c>
      <c r="T268" s="10">
        <f t="shared" si="26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0.31628832487309655</v>
      </c>
      <c r="P269" s="6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0">
        <f t="shared" si="25"/>
        <v>41815.244201388887</v>
      </c>
      <c r="T269" s="10">
        <f t="shared" si="26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0.1140000000000001</v>
      </c>
      <c r="P270" s="6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0">
        <f t="shared" si="25"/>
        <v>40853.985856481479</v>
      </c>
      <c r="T270" s="10">
        <f t="shared" si="26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0.47233769999999997</v>
      </c>
      <c r="P271" s="6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0">
        <f t="shared" si="25"/>
        <v>42787.988680555551</v>
      </c>
      <c r="T271" s="10">
        <f t="shared" si="26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0.5260869565217392</v>
      </c>
      <c r="P272" s="6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0">
        <f t="shared" si="25"/>
        <v>40687.958333333328</v>
      </c>
      <c r="T272" s="10">
        <f t="shared" si="26"/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4.6799999999999953E-2</v>
      </c>
      <c r="P273" s="6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0">
        <f t="shared" si="25"/>
        <v>41641.125</v>
      </c>
      <c r="T273" s="10">
        <f t="shared" si="26"/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0.77433666666666667</v>
      </c>
      <c r="P274" s="6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0">
        <f t="shared" si="25"/>
        <v>40296.575694444444</v>
      </c>
      <c r="T274" s="10">
        <f t="shared" si="26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7.7757999999999994E-2</v>
      </c>
      <c r="P275" s="6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0">
        <f t="shared" si="25"/>
        <v>40727.29011574074</v>
      </c>
      <c r="T275" s="10">
        <f t="shared" si="26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0.56000000000000005</v>
      </c>
      <c r="P276" s="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0">
        <f t="shared" si="25"/>
        <v>41004.082638888889</v>
      </c>
      <c r="T276" s="10">
        <f t="shared" si="26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8.3949999999999969E-2</v>
      </c>
      <c r="P277" s="6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0">
        <f t="shared" si="25"/>
        <v>41222.865347222221</v>
      </c>
      <c r="T277" s="10">
        <f t="shared" si="26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0.47599999999999998</v>
      </c>
      <c r="P278" s="6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0">
        <f t="shared" si="25"/>
        <v>41026.831874999996</v>
      </c>
      <c r="T278" s="10">
        <f t="shared" si="26"/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0.10381538461538464</v>
      </c>
      <c r="P279" s="6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0">
        <f t="shared" si="25"/>
        <v>42147.68309027778</v>
      </c>
      <c r="T279" s="10">
        <f t="shared" si="26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0.50348148148148142</v>
      </c>
      <c r="P280" s="6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0">
        <f t="shared" si="25"/>
        <v>41193.832627314812</v>
      </c>
      <c r="T280" s="10">
        <f t="shared" si="26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0.57318294117647062</v>
      </c>
      <c r="P281" s="6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0">
        <f t="shared" si="25"/>
        <v>42792.875694444439</v>
      </c>
      <c r="T281" s="10">
        <f t="shared" si="26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0.56143999999999994</v>
      </c>
      <c r="P282" s="6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0">
        <f t="shared" si="25"/>
        <v>41789.382349537038</v>
      </c>
      <c r="T282" s="10">
        <f t="shared" si="26"/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0.20587636363636364</v>
      </c>
      <c r="P283" s="6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0">
        <f t="shared" si="25"/>
        <v>40035.601388888885</v>
      </c>
      <c r="T283" s="10">
        <f t="shared" si="26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1.1888888888888838E-2</v>
      </c>
      <c r="P284" s="6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0">
        <f t="shared" si="25"/>
        <v>40231.708333333328</v>
      </c>
      <c r="T284" s="10">
        <f t="shared" si="26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0.14272499999999999</v>
      </c>
      <c r="P285" s="6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0">
        <f t="shared" si="25"/>
        <v>40694.999305555553</v>
      </c>
      <c r="T285" s="10">
        <f t="shared" si="26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4.6261499999999955E-2</v>
      </c>
      <c r="P286" s="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0">
        <f t="shared" si="25"/>
        <v>40929.529861111107</v>
      </c>
      <c r="T286" s="10">
        <f t="shared" si="26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1.2882507142857142</v>
      </c>
      <c r="P287" s="6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0">
        <f t="shared" si="25"/>
        <v>41536.547777777778</v>
      </c>
      <c r="T287" s="10">
        <f t="shared" si="26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9.1533333333333244E-2</v>
      </c>
      <c r="P288" s="6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0">
        <f t="shared" si="25"/>
        <v>41358.566249999996</v>
      </c>
      <c r="T288" s="10">
        <f t="shared" si="26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0.7629999999999999</v>
      </c>
      <c r="P289" s="6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0">
        <f t="shared" si="25"/>
        <v>41214.958333333328</v>
      </c>
      <c r="T289" s="10">
        <f t="shared" si="26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3.2106199999999863E-2</v>
      </c>
      <c r="P290" s="6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0">
        <f t="shared" si="25"/>
        <v>41085.960567129623</v>
      </c>
      <c r="T290" s="10">
        <f t="shared" si="26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4.8200000000000021E-2</v>
      </c>
      <c r="P291" s="6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0">
        <f t="shared" si="25"/>
        <v>41580.248078703698</v>
      </c>
      <c r="T291" s="10">
        <f t="shared" si="26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6.6844444444444484E-2</v>
      </c>
      <c r="P292" s="6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0">
        <f t="shared" si="25"/>
        <v>40576.124305555553</v>
      </c>
      <c r="T292" s="10">
        <f t="shared" si="26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0.20019999999999993</v>
      </c>
      <c r="P293" s="6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0">
        <f t="shared" si="25"/>
        <v>41394.792361111111</v>
      </c>
      <c r="T293" s="10">
        <f t="shared" si="26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1.5069333333333379E-2</v>
      </c>
      <c r="P294" s="6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0">
        <f t="shared" si="25"/>
        <v>40844.957638888889</v>
      </c>
      <c r="T294" s="10">
        <f t="shared" si="26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1.3846153846153841E-2</v>
      </c>
      <c r="P295" s="6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0">
        <f t="shared" si="25"/>
        <v>41749.459652777776</v>
      </c>
      <c r="T295" s="10">
        <f t="shared" si="26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0</v>
      </c>
      <c r="P296" s="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0">
        <f t="shared" si="25"/>
        <v>40378.458333333328</v>
      </c>
      <c r="T296" s="10">
        <f t="shared" si="26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0.33109119999999992</v>
      </c>
      <c r="P297" s="6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0">
        <f t="shared" si="25"/>
        <v>41578.791666666664</v>
      </c>
      <c r="T297" s="10">
        <f t="shared" si="26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0.18726200000000004</v>
      </c>
      <c r="P298" s="6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0">
        <f t="shared" si="25"/>
        <v>41159.267164351848</v>
      </c>
      <c r="T298" s="10">
        <f t="shared" si="26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6.3999999999999613E-3</v>
      </c>
      <c r="P299" s="6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0">
        <f t="shared" si="25"/>
        <v>42124.957638888889</v>
      </c>
      <c r="T299" s="10">
        <f t="shared" si="26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8.932412698412695E-2</v>
      </c>
      <c r="P300" s="6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0">
        <f t="shared" si="25"/>
        <v>41768.666666666664</v>
      </c>
      <c r="T300" s="10">
        <f t="shared" si="26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0.78952500000000003</v>
      </c>
      <c r="P301" s="6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0">
        <f t="shared" si="25"/>
        <v>40499.058564814812</v>
      </c>
      <c r="T301" s="10">
        <f t="shared" si="26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1.7226399999999975E-2</v>
      </c>
      <c r="P302" s="6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0">
        <f t="shared" si="25"/>
        <v>40657.751597222217</v>
      </c>
      <c r="T302" s="10">
        <f t="shared" si="26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0.18734999999999991</v>
      </c>
      <c r="P303" s="6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0">
        <f t="shared" si="25"/>
        <v>41352.487673611111</v>
      </c>
      <c r="T303" s="10">
        <f t="shared" si="26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4.5999999999999375E-3</v>
      </c>
      <c r="P304" s="6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0">
        <f t="shared" si="25"/>
        <v>40963.648587962962</v>
      </c>
      <c r="T304" s="10">
        <f t="shared" si="26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0.3746666666666667</v>
      </c>
      <c r="P305" s="6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0">
        <f t="shared" si="25"/>
        <v>41061.862800925919</v>
      </c>
      <c r="T305" s="10">
        <f t="shared" si="26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1.3164705882352941</v>
      </c>
      <c r="P306" s="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0">
        <f t="shared" si="25"/>
        <v>41152.875</v>
      </c>
      <c r="T306" s="10">
        <f t="shared" si="26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0.30333333333333323</v>
      </c>
      <c r="P307" s="6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0">
        <f t="shared" si="25"/>
        <v>40978.421863425923</v>
      </c>
      <c r="T307" s="10">
        <f t="shared" si="26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1.9289999999999998</v>
      </c>
      <c r="P308" s="6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0">
        <f t="shared" si="25"/>
        <v>41353.587187499994</v>
      </c>
      <c r="T308" s="10">
        <f t="shared" si="26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0.11318181818181827</v>
      </c>
      <c r="P309" s="6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0">
        <f t="shared" si="25"/>
        <v>41312.736122685186</v>
      </c>
      <c r="T309" s="10">
        <f t="shared" si="26"/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5.5666666666666753E-2</v>
      </c>
      <c r="P310" s="6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0">
        <f t="shared" si="25"/>
        <v>40612.486226851848</v>
      </c>
      <c r="T310" s="10">
        <f t="shared" si="26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0.18944444444444453</v>
      </c>
      <c r="P311" s="6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0">
        <f t="shared" si="25"/>
        <v>41155.543217592589</v>
      </c>
      <c r="T311" s="10">
        <f t="shared" si="26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4.1290000000000049E-2</v>
      </c>
      <c r="P312" s="6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0">
        <f t="shared" si="25"/>
        <v>40835.875</v>
      </c>
      <c r="T312" s="10">
        <f t="shared" si="26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4.1016500000000011E-2</v>
      </c>
      <c r="P313" s="6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0">
        <f t="shared" si="25"/>
        <v>40909.124305555553</v>
      </c>
      <c r="T313" s="10">
        <f t="shared" si="26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0.11874999999999991</v>
      </c>
      <c r="P314" s="6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0">
        <f t="shared" si="25"/>
        <v>41378.669351851851</v>
      </c>
      <c r="T314" s="10">
        <f t="shared" si="26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4.7352941176470598E-2</v>
      </c>
      <c r="P315" s="6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0">
        <f t="shared" si="25"/>
        <v>40401.457638888889</v>
      </c>
      <c r="T315" s="10">
        <f t="shared" si="26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2.8515000000000001</v>
      </c>
      <c r="P316" s="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0">
        <f t="shared" si="25"/>
        <v>41334.624861111108</v>
      </c>
      <c r="T316" s="10">
        <f t="shared" si="26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1.2480000000000047E-2</v>
      </c>
      <c r="P317" s="6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0">
        <f t="shared" si="25"/>
        <v>41143.564050925925</v>
      </c>
      <c r="T317" s="10">
        <f t="shared" si="26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0.13773333333333326</v>
      </c>
      <c r="P318" s="6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0">
        <f t="shared" si="25"/>
        <v>41983.999305555553</v>
      </c>
      <c r="T318" s="10">
        <f t="shared" si="26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8.0333333333333368E-3</v>
      </c>
      <c r="P319" s="6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0">
        <f t="shared" si="25"/>
        <v>41619.468553240738</v>
      </c>
      <c r="T319" s="10">
        <f t="shared" si="26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1.8332000000000002</v>
      </c>
      <c r="P320" s="6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0">
        <f t="shared" si="25"/>
        <v>41359.788784722223</v>
      </c>
      <c r="T320" s="10">
        <f t="shared" si="26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0.12680000000000002</v>
      </c>
      <c r="P321" s="6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0">
        <f t="shared" si="25"/>
        <v>40211.124305555553</v>
      </c>
      <c r="T321" s="10">
        <f t="shared" si="26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+MAX(E322/D322-1,0)</f>
        <v>6.5800000000000081E-2</v>
      </c>
      <c r="P322" s="6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0">
        <f t="shared" ref="S322:S385" si="31">+(I322/86400)+25569+(-5/24)</f>
        <v>42360.749999999993</v>
      </c>
      <c r="T322" s="10">
        <f t="shared" ref="T322:T385" si="32">+(J322/86400)+25569+(-5/24)</f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2.6628571428571446E-2</v>
      </c>
      <c r="P323" s="6">
        <f t="shared" ref="P323:P386" si="33">+IFERROR(E323/L323,0)</f>
        <v>106.62314540059347</v>
      </c>
      <c r="Q323" t="str">
        <f t="shared" ref="Q323:Q386" si="34">+LEFT(N323,(FIND("/",N323)-1))</f>
        <v>film &amp; video</v>
      </c>
      <c r="R323" t="str">
        <f t="shared" ref="R323:R386" si="35">+RIGHT(N323,LEN(N323)-(FIND("/",N323)))</f>
        <v>documentary</v>
      </c>
      <c r="S323" s="10">
        <f t="shared" si="31"/>
        <v>42682.279930555553</v>
      </c>
      <c r="T323" s="10">
        <f t="shared" si="32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7.9120000000000079E-2</v>
      </c>
      <c r="P324" s="6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0">
        <f t="shared" si="31"/>
        <v>42503.361666666664</v>
      </c>
      <c r="T324" s="10">
        <f t="shared" si="32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0.23074074074074069</v>
      </c>
      <c r="P325" s="6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0">
        <f t="shared" si="31"/>
        <v>42725.124305555553</v>
      </c>
      <c r="T325" s="10">
        <f t="shared" si="32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1.6000000000000014E-2</v>
      </c>
      <c r="P326" s="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0">
        <f t="shared" si="31"/>
        <v>42217.417916666665</v>
      </c>
      <c r="T326" s="10">
        <f t="shared" si="32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4.3959999999999999E-2</v>
      </c>
      <c r="P327" s="6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0">
        <f t="shared" si="31"/>
        <v>42723.979548611103</v>
      </c>
      <c r="T327" s="10">
        <f t="shared" si="32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0.12929733333333338</v>
      </c>
      <c r="P328" s="6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0">
        <f t="shared" si="31"/>
        <v>42808.747916666667</v>
      </c>
      <c r="T328" s="10">
        <f t="shared" si="32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0.3640000000000001</v>
      </c>
      <c r="P329" s="6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0">
        <f t="shared" si="31"/>
        <v>42085.124999999993</v>
      </c>
      <c r="T329" s="10">
        <f t="shared" si="32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3.6143999999999954E-2</v>
      </c>
      <c r="P330" s="6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0">
        <f t="shared" si="31"/>
        <v>42308.958333333336</v>
      </c>
      <c r="T330" s="10">
        <f t="shared" si="32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5.4999999999999938E-2</v>
      </c>
      <c r="P331" s="6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0">
        <f t="shared" si="31"/>
        <v>42314.958333333336</v>
      </c>
      <c r="T331" s="10">
        <f t="shared" si="32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1.8285714285714239E-2</v>
      </c>
      <c r="P332" s="6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0">
        <f t="shared" si="31"/>
        <v>41410.957638888889</v>
      </c>
      <c r="T332" s="10">
        <f t="shared" si="32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6.6049999999999942E-2</v>
      </c>
      <c r="P333" s="6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0">
        <f t="shared" si="31"/>
        <v>42538.373078703698</v>
      </c>
      <c r="T333" s="10">
        <f t="shared" si="32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0.13014999999999999</v>
      </c>
      <c r="P334" s="6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0">
        <f t="shared" si="31"/>
        <v>42305.124999999993</v>
      </c>
      <c r="T334" s="10">
        <f t="shared" si="32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0.25227500000000003</v>
      </c>
      <c r="P335" s="6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0">
        <f t="shared" si="31"/>
        <v>42467.386469907404</v>
      </c>
      <c r="T335" s="10">
        <f t="shared" si="32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1.1900000000000022E-2</v>
      </c>
      <c r="P336" s="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0">
        <f t="shared" si="31"/>
        <v>42139.583333333336</v>
      </c>
      <c r="T336" s="10">
        <f t="shared" si="32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2.7647058823529358E-2</v>
      </c>
      <c r="P337" s="6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0">
        <f t="shared" si="31"/>
        <v>42132.708333333336</v>
      </c>
      <c r="T337" s="10">
        <f t="shared" si="32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0.16839119999999985</v>
      </c>
      <c r="P338" s="6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0">
        <f t="shared" si="31"/>
        <v>42321.429606481477</v>
      </c>
      <c r="T338" s="10">
        <f t="shared" si="32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1.168333333333349E-2</v>
      </c>
      <c r="P339" s="6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0">
        <f t="shared" si="31"/>
        <v>42076.878564814811</v>
      </c>
      <c r="T339" s="10">
        <f t="shared" si="32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0.10133600000000009</v>
      </c>
      <c r="P340" s="6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0">
        <f t="shared" si="31"/>
        <v>42615.833333333336</v>
      </c>
      <c r="T340" s="10">
        <f t="shared" si="32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8.0833333333333313E-2</v>
      </c>
      <c r="P341" s="6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0">
        <f t="shared" si="31"/>
        <v>42123.551712962959</v>
      </c>
      <c r="T341" s="10">
        <f t="shared" si="32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0.25022857142857147</v>
      </c>
      <c r="P342" s="6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0">
        <f t="shared" si="31"/>
        <v>42802.666666666664</v>
      </c>
      <c r="T342" s="10">
        <f t="shared" si="32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6.7142857142857171E-2</v>
      </c>
      <c r="P343" s="6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0">
        <f t="shared" si="31"/>
        <v>41912.957638888889</v>
      </c>
      <c r="T343" s="10">
        <f t="shared" si="32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3.6639999999998896E-3</v>
      </c>
      <c r="P344" s="6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0">
        <f t="shared" si="31"/>
        <v>42489.572511574072</v>
      </c>
      <c r="T344" s="10">
        <f t="shared" si="32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2.0286333333333406E-2</v>
      </c>
      <c r="P345" s="6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0">
        <f t="shared" si="31"/>
        <v>41956.916666666664</v>
      </c>
      <c r="T345" s="10">
        <f t="shared" si="32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2.0835820895522383E-2</v>
      </c>
      <c r="P346" s="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0">
        <f t="shared" si="31"/>
        <v>42155.888888888883</v>
      </c>
      <c r="T346" s="10">
        <f t="shared" si="32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0.23275862068965525</v>
      </c>
      <c r="P347" s="6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0">
        <f t="shared" si="31"/>
        <v>42144.735995370364</v>
      </c>
      <c r="T347" s="10">
        <f t="shared" si="32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0.70288800000000018</v>
      </c>
      <c r="P348" s="6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0">
        <f t="shared" si="31"/>
        <v>42291.291909722218</v>
      </c>
      <c r="T348" s="10">
        <f t="shared" si="32"/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0.11590499999999992</v>
      </c>
      <c r="P349" s="6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0">
        <f t="shared" si="31"/>
        <v>42322.32880787037</v>
      </c>
      <c r="T349" s="10">
        <f t="shared" si="32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3.0000000000000027E-2</v>
      </c>
      <c r="P350" s="6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0">
        <f t="shared" si="31"/>
        <v>42237.378657407404</v>
      </c>
      <c r="T350" s="10">
        <f t="shared" si="32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6.6357015985790468E-2</v>
      </c>
      <c r="P351" s="6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0">
        <f t="shared" si="31"/>
        <v>42790.290601851848</v>
      </c>
      <c r="T351" s="10">
        <f t="shared" si="32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0.14759999999999995</v>
      </c>
      <c r="P352" s="6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0">
        <f t="shared" si="31"/>
        <v>42623.957638888889</v>
      </c>
      <c r="T352" s="10">
        <f t="shared" si="32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0.27341176470588224</v>
      </c>
      <c r="P353" s="6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0">
        <f t="shared" si="31"/>
        <v>42467.714745370373</v>
      </c>
      <c r="T353" s="10">
        <f t="shared" si="32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0.16559999999999997</v>
      </c>
      <c r="P354" s="6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0">
        <f t="shared" si="31"/>
        <v>41919.959120370368</v>
      </c>
      <c r="T354" s="10">
        <f t="shared" si="32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8.6181942661531785E-2</v>
      </c>
      <c r="P355" s="6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0">
        <f t="shared" si="31"/>
        <v>42327.625219907401</v>
      </c>
      <c r="T355" s="10">
        <f t="shared" si="32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3.9428571428571368E-2</v>
      </c>
      <c r="P356" s="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0">
        <f t="shared" si="31"/>
        <v>42468.577789351846</v>
      </c>
      <c r="T356" s="10">
        <f t="shared" si="32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0.16257142857142859</v>
      </c>
      <c r="P357" s="6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0">
        <f t="shared" si="31"/>
        <v>41974.127245370364</v>
      </c>
      <c r="T357" s="10">
        <f t="shared" si="32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2.6923999999999948E-2</v>
      </c>
      <c r="P358" s="6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0">
        <f t="shared" si="31"/>
        <v>42445.553159722222</v>
      </c>
      <c r="T358" s="10">
        <f t="shared" si="32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0.74</v>
      </c>
      <c r="P359" s="6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0">
        <f t="shared" si="31"/>
        <v>42118.01385416666</v>
      </c>
      <c r="T359" s="10">
        <f t="shared" si="32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3.0880000000000019E-2</v>
      </c>
      <c r="P360" s="6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0">
        <f t="shared" si="31"/>
        <v>42536.416666666664</v>
      </c>
      <c r="T360" s="10">
        <f t="shared" si="32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4.8553719008264551E-2</v>
      </c>
      <c r="P361" s="6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0">
        <f t="shared" si="31"/>
        <v>41957.008333333331</v>
      </c>
      <c r="T361" s="10">
        <f t="shared" si="32"/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1.3749999999999929E-2</v>
      </c>
      <c r="P362" s="6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0">
        <f t="shared" si="31"/>
        <v>42207.924305555549</v>
      </c>
      <c r="T362" s="10">
        <f t="shared" si="32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0.11076999999999981</v>
      </c>
      <c r="P363" s="6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0">
        <f t="shared" si="31"/>
        <v>41965.834560185183</v>
      </c>
      <c r="T363" s="10">
        <f t="shared" si="32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0.24159337816864968</v>
      </c>
      <c r="P364" s="6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0">
        <f t="shared" si="31"/>
        <v>41858.791666666664</v>
      </c>
      <c r="T364" s="10">
        <f t="shared" si="32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1.3333333333333419E-2</v>
      </c>
      <c r="P365" s="6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0">
        <f t="shared" si="31"/>
        <v>40300.598611111105</v>
      </c>
      <c r="T365" s="10">
        <f t="shared" si="32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0.10161428571428566</v>
      </c>
      <c r="P366" s="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0">
        <f t="shared" si="31"/>
        <v>41810.957638888889</v>
      </c>
      <c r="T366" s="10">
        <f t="shared" si="32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3.9733333333333398E-2</v>
      </c>
      <c r="P367" s="6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0">
        <f t="shared" si="31"/>
        <v>41698.398136574069</v>
      </c>
      <c r="T367" s="10">
        <f t="shared" si="32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1.3157894736842035E-2</v>
      </c>
      <c r="P368" s="6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0">
        <f t="shared" si="31"/>
        <v>41049.584699074076</v>
      </c>
      <c r="T368" s="10">
        <f t="shared" si="32"/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3.3501000000000003E-2</v>
      </c>
      <c r="P369" s="6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0">
        <f t="shared" si="31"/>
        <v>41394.999305555553</v>
      </c>
      <c r="T369" s="10">
        <f t="shared" si="32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4.1120000000000045E-2</v>
      </c>
      <c r="P370" s="6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0">
        <f t="shared" si="31"/>
        <v>42078.355578703697</v>
      </c>
      <c r="T370" s="10">
        <f t="shared" si="32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0.1015569230769231</v>
      </c>
      <c r="P371" s="6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0">
        <f t="shared" si="31"/>
        <v>40923.3433912037</v>
      </c>
      <c r="T371" s="10">
        <f t="shared" si="32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0.22019999999999995</v>
      </c>
      <c r="P372" s="6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0">
        <f t="shared" si="31"/>
        <v>42741.586805555555</v>
      </c>
      <c r="T372" s="10">
        <f t="shared" si="32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0.14168666666666674</v>
      </c>
      <c r="P373" s="6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0">
        <f t="shared" si="31"/>
        <v>41306.559479166666</v>
      </c>
      <c r="T373" s="10">
        <f t="shared" si="32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0.25333333333333341</v>
      </c>
      <c r="P374" s="6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0">
        <f t="shared" si="31"/>
        <v>42465.458333333336</v>
      </c>
      <c r="T374" s="10">
        <f t="shared" si="32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6.6666666666666652E-2</v>
      </c>
      <c r="P375" s="6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0">
        <f t="shared" si="31"/>
        <v>41108.703680555554</v>
      </c>
      <c r="T375" s="10">
        <f t="shared" si="32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0.30649999999999999</v>
      </c>
      <c r="P376" s="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0">
        <f t="shared" si="31"/>
        <v>40802.680914351848</v>
      </c>
      <c r="T376" s="10">
        <f t="shared" si="32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0.19999999999999996</v>
      </c>
      <c r="P377" s="6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0">
        <f t="shared" si="31"/>
        <v>41699.512499999997</v>
      </c>
      <c r="T377" s="10">
        <f t="shared" si="32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5.9591836734693926E-2</v>
      </c>
      <c r="P378" s="6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0">
        <f t="shared" si="31"/>
        <v>42607.244398148141</v>
      </c>
      <c r="T378" s="10">
        <f t="shared" si="32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0.14399999999999991</v>
      </c>
      <c r="P379" s="6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0">
        <f t="shared" si="31"/>
        <v>42322.084027777775</v>
      </c>
      <c r="T379" s="10">
        <f t="shared" si="32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0.11766666666666659</v>
      </c>
      <c r="P380" s="6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0">
        <f t="shared" si="31"/>
        <v>42394.786111111105</v>
      </c>
      <c r="T380" s="10">
        <f t="shared" si="32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0.16080000000000005</v>
      </c>
      <c r="P381" s="6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0">
        <f t="shared" si="31"/>
        <v>41032.479999999996</v>
      </c>
      <c r="T381" s="10">
        <f t="shared" si="32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0.41500000000000004</v>
      </c>
      <c r="P382" s="6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0">
        <f t="shared" si="31"/>
        <v>42392.511481481481</v>
      </c>
      <c r="T382" s="10">
        <f t="shared" si="32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4.7299999999999898E-2</v>
      </c>
      <c r="P383" s="6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0">
        <f t="shared" si="31"/>
        <v>41120</v>
      </c>
      <c r="T383" s="10">
        <f t="shared" si="32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1.5583333333333331</v>
      </c>
      <c r="P384" s="6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0">
        <f t="shared" si="31"/>
        <v>41158.501157407409</v>
      </c>
      <c r="T384" s="10">
        <f t="shared" si="32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1.0670670670670672</v>
      </c>
      <c r="P385" s="6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0">
        <f t="shared" si="31"/>
        <v>41777.90924768518</v>
      </c>
      <c r="T385" s="10">
        <f t="shared" si="32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+MAX(E386/D386-1,0)</f>
        <v>0.1210500000000001</v>
      </c>
      <c r="P386" s="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0">
        <f t="shared" ref="S386:S449" si="37">+(I386/86400)+25569+(-5/24)</f>
        <v>42010.573460648149</v>
      </c>
      <c r="T386" s="10">
        <f t="shared" ref="T386:T449" si="38">+(J386/86400)+25569+(-5/24)</f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5.9819999999999984E-2</v>
      </c>
      <c r="P387" s="6">
        <f t="shared" ref="P387:P450" si="39">+IFERROR(E387/L387,0)</f>
        <v>111.79535864978902</v>
      </c>
      <c r="Q387" t="str">
        <f t="shared" ref="Q387:Q450" si="40">+LEFT(N387,(FIND("/",N387)-1))</f>
        <v>film &amp; video</v>
      </c>
      <c r="R387" t="str">
        <f t="shared" ref="R387:R450" si="41">+RIGHT(N387,LEN(N387)-(FIND("/",N387)))</f>
        <v>documentary</v>
      </c>
      <c r="S387" s="10">
        <f t="shared" si="37"/>
        <v>41964.41783564815</v>
      </c>
      <c r="T387" s="10">
        <f t="shared" si="38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1.6666666666667052E-3</v>
      </c>
      <c r="P388" s="6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0">
        <f t="shared" si="37"/>
        <v>42226.742951388886</v>
      </c>
      <c r="T388" s="10">
        <f t="shared" si="38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1.1398947368421051</v>
      </c>
      <c r="P389" s="6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0">
        <f t="shared" si="37"/>
        <v>42231.041666666664</v>
      </c>
      <c r="T389" s="10">
        <f t="shared" si="38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0.26160000000000005</v>
      </c>
      <c r="P390" s="6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0">
        <f t="shared" si="37"/>
        <v>42578.86782407407</v>
      </c>
      <c r="T390" s="10">
        <f t="shared" si="38"/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0.81535470588235293</v>
      </c>
      <c r="P391" s="6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0">
        <f t="shared" si="37"/>
        <v>41705.749305555553</v>
      </c>
      <c r="T391" s="10">
        <f t="shared" si="38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0</v>
      </c>
      <c r="P392" s="6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0">
        <f t="shared" si="37"/>
        <v>42131.828379629624</v>
      </c>
      <c r="T392" s="10">
        <f t="shared" si="38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6.0999999999999943E-3</v>
      </c>
      <c r="P393" s="6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0">
        <f t="shared" si="37"/>
        <v>40894.832638888889</v>
      </c>
      <c r="T393" s="10">
        <f t="shared" si="38"/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9.027027027026957E-3</v>
      </c>
      <c r="P394" s="6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0">
        <f t="shared" si="37"/>
        <v>40793.916666666664</v>
      </c>
      <c r="T394" s="10">
        <f t="shared" si="38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0.10446</v>
      </c>
      <c r="P395" s="6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0">
        <f t="shared" si="37"/>
        <v>41557.500601851847</v>
      </c>
      <c r="T395" s="10">
        <f t="shared" si="38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0.11893617021276603</v>
      </c>
      <c r="P396" s="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0">
        <f t="shared" si="37"/>
        <v>42477.568078703705</v>
      </c>
      <c r="T396" s="10">
        <f t="shared" si="38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8.04450000000001E-2</v>
      </c>
      <c r="P397" s="6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0">
        <f t="shared" si="37"/>
        <v>41026.688888888886</v>
      </c>
      <c r="T397" s="10">
        <f t="shared" si="38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6.6666666666666652E-2</v>
      </c>
      <c r="P398" s="6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0">
        <f t="shared" si="37"/>
        <v>41097.356550925928</v>
      </c>
      <c r="T398" s="10">
        <f t="shared" si="38"/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3.9002732240437155E-2</v>
      </c>
      <c r="P399" s="6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0">
        <f t="shared" si="37"/>
        <v>40421.947222222218</v>
      </c>
      <c r="T399" s="10">
        <f t="shared" si="38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0.25160000000000005</v>
      </c>
      <c r="P400" s="6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0">
        <f t="shared" si="37"/>
        <v>42123.584791666661</v>
      </c>
      <c r="T400" s="10">
        <f t="shared" si="38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6.8049999999999944E-2</v>
      </c>
      <c r="P401" s="6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0">
        <f t="shared" si="37"/>
        <v>42718.291666666664</v>
      </c>
      <c r="T401" s="10">
        <f t="shared" si="38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0.12302499999999994</v>
      </c>
      <c r="P402" s="6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0">
        <f t="shared" si="37"/>
        <v>41775.9375</v>
      </c>
      <c r="T402" s="10">
        <f t="shared" si="38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3.8119999999999932E-2</v>
      </c>
      <c r="P403" s="6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0">
        <f t="shared" si="37"/>
        <v>40762.633912037032</v>
      </c>
      <c r="T403" s="10">
        <f t="shared" si="38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0.41650000000000009</v>
      </c>
      <c r="P404" s="6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0">
        <f t="shared" si="37"/>
        <v>42313.372881944444</v>
      </c>
      <c r="T404" s="10">
        <f t="shared" si="38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5.259999999999998E-2</v>
      </c>
      <c r="P405" s="6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0">
        <f t="shared" si="37"/>
        <v>40765.088888888888</v>
      </c>
      <c r="T405" s="10">
        <f t="shared" si="38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3.0914285714285672E-2</v>
      </c>
      <c r="P406" s="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0">
        <f t="shared" si="37"/>
        <v>41675.75277777778</v>
      </c>
      <c r="T406" s="10">
        <f t="shared" si="38"/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7.6595744680851174E-2</v>
      </c>
      <c r="P407" s="6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0">
        <f t="shared" si="37"/>
        <v>41703.876608796294</v>
      </c>
      <c r="T407" s="10">
        <f t="shared" si="38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7.7046428571428516E-2</v>
      </c>
      <c r="P408" s="6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0">
        <f t="shared" si="37"/>
        <v>40672.040972222218</v>
      </c>
      <c r="T408" s="10">
        <f t="shared" si="38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1.5500000000000069E-2</v>
      </c>
      <c r="P409" s="6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0">
        <f t="shared" si="37"/>
        <v>40866.704282407409</v>
      </c>
      <c r="T409" s="10">
        <f t="shared" si="38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1.4376666666666704E-2</v>
      </c>
      <c r="P410" s="6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0">
        <f t="shared" si="37"/>
        <v>41583.569328703699</v>
      </c>
      <c r="T410" s="10">
        <f t="shared" si="38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0.3680000000000001</v>
      </c>
      <c r="P411" s="6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0">
        <f t="shared" si="37"/>
        <v>42573.654444444437</v>
      </c>
      <c r="T411" s="10">
        <f t="shared" si="38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0.28299999999999992</v>
      </c>
      <c r="P412" s="6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0">
        <f t="shared" si="37"/>
        <v>42173.773113425923</v>
      </c>
      <c r="T412" s="10">
        <f t="shared" si="38"/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1.0499999999999954E-2</v>
      </c>
      <c r="P413" s="6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0">
        <f t="shared" si="37"/>
        <v>41630</v>
      </c>
      <c r="T413" s="10">
        <f t="shared" si="38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0.26839999999999997</v>
      </c>
      <c r="P414" s="6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0">
        <f t="shared" si="37"/>
        <v>41115.534467592588</v>
      </c>
      <c r="T414" s="10">
        <f t="shared" si="38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5.0859374999999929E-2</v>
      </c>
      <c r="P415" s="6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0">
        <f t="shared" si="37"/>
        <v>41109.66910879629</v>
      </c>
      <c r="T415" s="10">
        <f t="shared" si="38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2.854054054054056E-2</v>
      </c>
      <c r="P416" s="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0">
        <f t="shared" si="37"/>
        <v>41558.85491898148</v>
      </c>
      <c r="T416" s="10">
        <f t="shared" si="38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2.1471428571428586E-2</v>
      </c>
      <c r="P417" s="6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0">
        <f t="shared" si="37"/>
        <v>41929.291666666664</v>
      </c>
      <c r="T417" s="10">
        <f t="shared" si="38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0.20217000000000018</v>
      </c>
      <c r="P418" s="6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0">
        <f t="shared" si="37"/>
        <v>41678.187858796293</v>
      </c>
      <c r="T418" s="10">
        <f t="shared" si="38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2.4761904761905207E-3</v>
      </c>
      <c r="P419" s="6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0">
        <f t="shared" si="37"/>
        <v>41371.981249999997</v>
      </c>
      <c r="T419" s="10">
        <f t="shared" si="38"/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6.3392857142856585E-3</v>
      </c>
      <c r="P420" s="6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0">
        <f t="shared" si="37"/>
        <v>42208.07403935185</v>
      </c>
      <c r="T420" s="10">
        <f t="shared" si="38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4.3750000000000178E-3</v>
      </c>
      <c r="P421" s="6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0">
        <f t="shared" si="37"/>
        <v>41454.634108796294</v>
      </c>
      <c r="T421" s="10">
        <f t="shared" si="38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0">
        <f t="shared" si="37"/>
        <v>41711.986469907402</v>
      </c>
      <c r="T422" s="10">
        <f t="shared" si="38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</v>
      </c>
      <c r="P423" s="6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0">
        <f t="shared" si="37"/>
        <v>42237.283055555548</v>
      </c>
      <c r="T423" s="10">
        <f t="shared" si="38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</v>
      </c>
      <c r="P424" s="6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0">
        <f t="shared" si="37"/>
        <v>41893.052048611113</v>
      </c>
      <c r="T424" s="10">
        <f t="shared" si="38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</v>
      </c>
      <c r="P425" s="6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0">
        <f t="shared" si="37"/>
        <v>41430.717939814815</v>
      </c>
      <c r="T425" s="10">
        <f t="shared" si="38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0</v>
      </c>
      <c r="P426" s="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0">
        <f t="shared" si="37"/>
        <v>40994.126145833332</v>
      </c>
      <c r="T426" s="10">
        <f t="shared" si="38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0">
        <f t="shared" si="37"/>
        <v>42335.694490740738</v>
      </c>
      <c r="T427" s="10">
        <f t="shared" si="38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</v>
      </c>
      <c r="P428" s="6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0">
        <f t="shared" si="37"/>
        <v>42430.503634259258</v>
      </c>
      <c r="T428" s="10">
        <f t="shared" si="38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9"/>
        <v>0</v>
      </c>
      <c r="Q429" t="str">
        <f t="shared" si="40"/>
        <v>film &amp; video</v>
      </c>
      <c r="R429" t="str">
        <f t="shared" si="41"/>
        <v>animation</v>
      </c>
      <c r="S429" s="10">
        <f t="shared" si="37"/>
        <v>42299.582638888889</v>
      </c>
      <c r="T429" s="10">
        <f t="shared" si="38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</v>
      </c>
      <c r="P430" s="6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0">
        <f t="shared" si="37"/>
        <v>41806.708333333328</v>
      </c>
      <c r="T430" s="10">
        <f t="shared" si="38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9"/>
        <v>0</v>
      </c>
      <c r="Q431" t="str">
        <f t="shared" si="40"/>
        <v>film &amp; video</v>
      </c>
      <c r="R431" t="str">
        <f t="shared" si="41"/>
        <v>animation</v>
      </c>
      <c r="S431" s="10">
        <f t="shared" si="37"/>
        <v>40143.999305555553</v>
      </c>
      <c r="T431" s="10">
        <f t="shared" si="38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</v>
      </c>
      <c r="P432" s="6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0">
        <f t="shared" si="37"/>
        <v>41527.898923611108</v>
      </c>
      <c r="T432" s="10">
        <f t="shared" si="38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</v>
      </c>
      <c r="P433" s="6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0">
        <f t="shared" si="37"/>
        <v>42556.662997685184</v>
      </c>
      <c r="T433" s="10">
        <f t="shared" si="38"/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</v>
      </c>
      <c r="P434" s="6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0">
        <f t="shared" si="37"/>
        <v>42298.51829861111</v>
      </c>
      <c r="T434" s="10">
        <f t="shared" si="38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9"/>
        <v>0</v>
      </c>
      <c r="Q435" t="str">
        <f t="shared" si="40"/>
        <v>film &amp; video</v>
      </c>
      <c r="R435" t="str">
        <f t="shared" si="41"/>
        <v>animation</v>
      </c>
      <c r="S435" s="10">
        <f t="shared" si="37"/>
        <v>42288.421550925923</v>
      </c>
      <c r="T435" s="10">
        <f t="shared" si="38"/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</v>
      </c>
      <c r="P436" s="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0">
        <f t="shared" si="37"/>
        <v>41609.667847222219</v>
      </c>
      <c r="T436" s="10">
        <f t="shared" si="38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0">
        <f t="shared" si="37"/>
        <v>41530.539120370369</v>
      </c>
      <c r="T437" s="10">
        <f t="shared" si="38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9"/>
        <v>0</v>
      </c>
      <c r="Q438" t="str">
        <f t="shared" si="40"/>
        <v>film &amp; video</v>
      </c>
      <c r="R438" t="str">
        <f t="shared" si="41"/>
        <v>animation</v>
      </c>
      <c r="S438" s="10">
        <f t="shared" si="37"/>
        <v>41486.154085648144</v>
      </c>
      <c r="T438" s="10">
        <f t="shared" si="38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9"/>
        <v>0</v>
      </c>
      <c r="Q439" t="str">
        <f t="shared" si="40"/>
        <v>film &amp; video</v>
      </c>
      <c r="R439" t="str">
        <f t="shared" si="41"/>
        <v>animation</v>
      </c>
      <c r="S439" s="10">
        <f t="shared" si="37"/>
        <v>42651.110254629624</v>
      </c>
      <c r="T439" s="10">
        <f t="shared" si="38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</v>
      </c>
      <c r="P440" s="6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0">
        <f t="shared" si="37"/>
        <v>42326.094421296293</v>
      </c>
      <c r="T440" s="10">
        <f t="shared" si="38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9"/>
        <v>0</v>
      </c>
      <c r="Q441" t="str">
        <f t="shared" si="40"/>
        <v>film &amp; video</v>
      </c>
      <c r="R441" t="str">
        <f t="shared" si="41"/>
        <v>animation</v>
      </c>
      <c r="S441" s="10">
        <f t="shared" si="37"/>
        <v>41929.553449074076</v>
      </c>
      <c r="T441" s="10">
        <f t="shared" si="38"/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0">
        <f t="shared" si="37"/>
        <v>42453.735567129632</v>
      </c>
      <c r="T442" s="10">
        <f t="shared" si="38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9"/>
        <v>0</v>
      </c>
      <c r="Q443" t="str">
        <f t="shared" si="40"/>
        <v>film &amp; video</v>
      </c>
      <c r="R443" t="str">
        <f t="shared" si="41"/>
        <v>animation</v>
      </c>
      <c r="S443" s="10">
        <f t="shared" si="37"/>
        <v>41580.585601851846</v>
      </c>
      <c r="T443" s="10">
        <f t="shared" si="38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</v>
      </c>
      <c r="P444" s="6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0">
        <f t="shared" si="37"/>
        <v>42054.680358796293</v>
      </c>
      <c r="T444" s="10">
        <f t="shared" si="38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0">
        <f t="shared" si="37"/>
        <v>41679.806724537033</v>
      </c>
      <c r="T445" s="10">
        <f t="shared" si="38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</v>
      </c>
      <c r="P446" s="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0">
        <f t="shared" si="37"/>
        <v>40954.69862268518</v>
      </c>
      <c r="T446" s="10">
        <f t="shared" si="38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0">
        <f t="shared" si="37"/>
        <v>42145.127025462956</v>
      </c>
      <c r="T447" s="10">
        <f t="shared" si="38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0</v>
      </c>
      <c r="P448" s="6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0">
        <f t="shared" si="37"/>
        <v>42066.875231481477</v>
      </c>
      <c r="T448" s="10">
        <f t="shared" si="38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0">
        <f t="shared" si="37"/>
        <v>41356.305127314808</v>
      </c>
      <c r="T449" s="10">
        <f t="shared" si="38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+MAX(E450/D450-1,0)</f>
        <v>0</v>
      </c>
      <c r="P450" s="6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0">
        <f t="shared" ref="S450:S513" si="43">+(I450/86400)+25569+(-5/24)</f>
        <v>41773.549710648142</v>
      </c>
      <c r="T450" s="10">
        <f t="shared" ref="T450:T513" si="44">+(J450/86400)+25569+(-5/24)</f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0</v>
      </c>
      <c r="P451" s="6">
        <f t="shared" ref="P451:P514" si="45">+IFERROR(E451/L451,0)</f>
        <v>9</v>
      </c>
      <c r="Q451" t="str">
        <f t="shared" ref="Q451:Q514" si="46">+LEFT(N451,(FIND("/",N451)-1))</f>
        <v>film &amp; video</v>
      </c>
      <c r="R451" t="str">
        <f t="shared" ref="R451:R514" si="47">+RIGHT(N451,LEN(N451)-(FIND("/",N451)))</f>
        <v>animation</v>
      </c>
      <c r="S451" s="10">
        <f t="shared" si="43"/>
        <v>41564.359780092593</v>
      </c>
      <c r="T451" s="10">
        <f t="shared" si="44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</v>
      </c>
      <c r="P452" s="6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0">
        <f t="shared" si="43"/>
        <v>41684.73842592592</v>
      </c>
      <c r="T452" s="10">
        <f t="shared" si="44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5"/>
        <v>0</v>
      </c>
      <c r="Q453" t="str">
        <f t="shared" si="46"/>
        <v>film &amp; video</v>
      </c>
      <c r="R453" t="str">
        <f t="shared" si="47"/>
        <v>animation</v>
      </c>
      <c r="S453" s="10">
        <f t="shared" si="43"/>
        <v>41664.506840277776</v>
      </c>
      <c r="T453" s="10">
        <f t="shared" si="44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</v>
      </c>
      <c r="P454" s="6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0">
        <f t="shared" si="43"/>
        <v>42137.49554398148</v>
      </c>
      <c r="T454" s="10">
        <f t="shared" si="44"/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0">
        <f t="shared" si="43"/>
        <v>42054.616655092592</v>
      </c>
      <c r="T455" s="10">
        <f t="shared" si="44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</v>
      </c>
      <c r="P456" s="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0">
        <f t="shared" si="43"/>
        <v>41969.343055555553</v>
      </c>
      <c r="T456" s="10">
        <f t="shared" si="44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0">
        <f t="shared" si="43"/>
        <v>41015.813194444439</v>
      </c>
      <c r="T457" s="10">
        <f t="shared" si="44"/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</v>
      </c>
      <c r="P458" s="6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0">
        <f t="shared" si="43"/>
        <v>41568.957638888889</v>
      </c>
      <c r="T458" s="10">
        <f t="shared" si="44"/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5"/>
        <v>0</v>
      </c>
      <c r="Q459" t="str">
        <f t="shared" si="46"/>
        <v>film &amp; video</v>
      </c>
      <c r="R459" t="str">
        <f t="shared" si="47"/>
        <v>animation</v>
      </c>
      <c r="S459" s="10">
        <f t="shared" si="43"/>
        <v>41867.559166666666</v>
      </c>
      <c r="T459" s="10">
        <f t="shared" si="44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</v>
      </c>
      <c r="P460" s="6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0">
        <f t="shared" si="43"/>
        <v>41408.491435185184</v>
      </c>
      <c r="T460" s="10">
        <f t="shared" si="44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0">
        <f t="shared" si="43"/>
        <v>40860.473692129628</v>
      </c>
      <c r="T461" s="10">
        <f t="shared" si="44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0">
        <f t="shared" si="43"/>
        <v>41790.958333333328</v>
      </c>
      <c r="T462" s="10">
        <f t="shared" si="44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5"/>
        <v>0</v>
      </c>
      <c r="Q463" t="str">
        <f t="shared" si="46"/>
        <v>film &amp; video</v>
      </c>
      <c r="R463" t="str">
        <f t="shared" si="47"/>
        <v>animation</v>
      </c>
      <c r="S463" s="10">
        <f t="shared" si="43"/>
        <v>41427.638506944444</v>
      </c>
      <c r="T463" s="10">
        <f t="shared" si="44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5"/>
        <v>0</v>
      </c>
      <c r="Q464" t="str">
        <f t="shared" si="46"/>
        <v>film &amp; video</v>
      </c>
      <c r="R464" t="str">
        <f t="shared" si="47"/>
        <v>animation</v>
      </c>
      <c r="S464" s="10">
        <f t="shared" si="43"/>
        <v>40764.918298611105</v>
      </c>
      <c r="T464" s="10">
        <f t="shared" si="44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</v>
      </c>
      <c r="P465" s="6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0">
        <f t="shared" si="43"/>
        <v>40810.501770833333</v>
      </c>
      <c r="T465" s="10">
        <f t="shared" si="44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0">
        <f t="shared" si="43"/>
        <v>42508.640451388885</v>
      </c>
      <c r="T466" s="10">
        <f t="shared" si="44"/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</v>
      </c>
      <c r="P467" s="6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0">
        <f t="shared" si="43"/>
        <v>41816.911736111106</v>
      </c>
      <c r="T467" s="10">
        <f t="shared" si="44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</v>
      </c>
      <c r="P468" s="6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0">
        <f t="shared" si="43"/>
        <v>41159.734537037039</v>
      </c>
      <c r="T468" s="10">
        <f t="shared" si="44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</v>
      </c>
      <c r="P469" s="6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0">
        <f t="shared" si="43"/>
        <v>41180.471458333333</v>
      </c>
      <c r="T469" s="10">
        <f t="shared" si="44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5"/>
        <v>0</v>
      </c>
      <c r="Q470" t="str">
        <f t="shared" si="46"/>
        <v>film &amp; video</v>
      </c>
      <c r="R470" t="str">
        <f t="shared" si="47"/>
        <v>animation</v>
      </c>
      <c r="S470" s="10">
        <f t="shared" si="43"/>
        <v>41100.952141203699</v>
      </c>
      <c r="T470" s="10">
        <f t="shared" si="44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5"/>
        <v>0</v>
      </c>
      <c r="Q471" t="str">
        <f t="shared" si="46"/>
        <v>film &amp; video</v>
      </c>
      <c r="R471" t="str">
        <f t="shared" si="47"/>
        <v>animation</v>
      </c>
      <c r="S471" s="10">
        <f t="shared" si="43"/>
        <v>41887.781527777777</v>
      </c>
      <c r="T471" s="10">
        <f t="shared" si="44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</v>
      </c>
      <c r="P472" s="6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0">
        <f t="shared" si="43"/>
        <v>41654.958333333328</v>
      </c>
      <c r="T472" s="10">
        <f t="shared" si="44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</v>
      </c>
      <c r="P473" s="6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0">
        <f t="shared" si="43"/>
        <v>41748.471979166665</v>
      </c>
      <c r="T473" s="10">
        <f t="shared" si="44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</v>
      </c>
      <c r="P474" s="6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0">
        <f t="shared" si="43"/>
        <v>41874.714328703703</v>
      </c>
      <c r="T474" s="10">
        <f t="shared" si="44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</v>
      </c>
      <c r="P475" s="6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0">
        <f t="shared" si="43"/>
        <v>41899.489803240736</v>
      </c>
      <c r="T475" s="10">
        <f t="shared" si="44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0">
        <f t="shared" si="43"/>
        <v>42783.120706018519</v>
      </c>
      <c r="T476" s="10">
        <f t="shared" si="44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5"/>
        <v>0</v>
      </c>
      <c r="Q477" t="str">
        <f t="shared" si="46"/>
        <v>film &amp; video</v>
      </c>
      <c r="R477" t="str">
        <f t="shared" si="47"/>
        <v>animation</v>
      </c>
      <c r="S477" s="10">
        <f t="shared" si="43"/>
        <v>42129.877812500003</v>
      </c>
      <c r="T477" s="10">
        <f t="shared" si="44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</v>
      </c>
      <c r="P478" s="6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0">
        <f t="shared" si="43"/>
        <v>41792.957638888889</v>
      </c>
      <c r="T478" s="10">
        <f t="shared" si="44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5"/>
        <v>0</v>
      </c>
      <c r="Q479" t="str">
        <f t="shared" si="46"/>
        <v>film &amp; video</v>
      </c>
      <c r="R479" t="str">
        <f t="shared" si="47"/>
        <v>animation</v>
      </c>
      <c r="S479" s="10">
        <f t="shared" si="43"/>
        <v>41047.626550925925</v>
      </c>
      <c r="T479" s="10">
        <f t="shared" si="44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5"/>
        <v>0</v>
      </c>
      <c r="Q480" t="str">
        <f t="shared" si="46"/>
        <v>film &amp; video</v>
      </c>
      <c r="R480" t="str">
        <f t="shared" si="47"/>
        <v>animation</v>
      </c>
      <c r="S480" s="10">
        <f t="shared" si="43"/>
        <v>42095.660983796297</v>
      </c>
      <c r="T480" s="10">
        <f t="shared" si="44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</v>
      </c>
      <c r="P481" s="6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0">
        <f t="shared" si="43"/>
        <v>41964.24114583333</v>
      </c>
      <c r="T481" s="10">
        <f t="shared" si="44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</v>
      </c>
      <c r="P482" s="6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0">
        <f t="shared" si="43"/>
        <v>41495.29184027778</v>
      </c>
      <c r="T482" s="10">
        <f t="shared" si="44"/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</v>
      </c>
      <c r="P483" s="6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0">
        <f t="shared" si="43"/>
        <v>41192.46399305555</v>
      </c>
      <c r="T483" s="10">
        <f t="shared" si="44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0">
        <f t="shared" si="43"/>
        <v>42474.398611111108</v>
      </c>
      <c r="T484" s="10">
        <f t="shared" si="44"/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</v>
      </c>
      <c r="P485" s="6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0">
        <f t="shared" si="43"/>
        <v>41302.989259259259</v>
      </c>
      <c r="T485" s="10">
        <f t="shared" si="44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0">
        <f t="shared" si="43"/>
        <v>42313.772824074076</v>
      </c>
      <c r="T486" s="10">
        <f t="shared" si="44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</v>
      </c>
      <c r="P487" s="6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0">
        <f t="shared" si="43"/>
        <v>41411.297442129631</v>
      </c>
      <c r="T487" s="10">
        <f t="shared" si="44"/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0">
        <f t="shared" si="43"/>
        <v>41791.734247685185</v>
      </c>
      <c r="T488" s="10">
        <f t="shared" si="44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5"/>
        <v>0</v>
      </c>
      <c r="Q489" t="str">
        <f t="shared" si="46"/>
        <v>film &amp; video</v>
      </c>
      <c r="R489" t="str">
        <f t="shared" si="47"/>
        <v>animation</v>
      </c>
      <c r="S489" s="10">
        <f t="shared" si="43"/>
        <v>42729.428171296291</v>
      </c>
      <c r="T489" s="10">
        <f t="shared" si="44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5"/>
        <v>0</v>
      </c>
      <c r="Q490" t="str">
        <f t="shared" si="46"/>
        <v>film &amp; video</v>
      </c>
      <c r="R490" t="str">
        <f t="shared" si="47"/>
        <v>animation</v>
      </c>
      <c r="S490" s="10">
        <f t="shared" si="43"/>
        <v>42743.84606481481</v>
      </c>
      <c r="T490" s="10">
        <f t="shared" si="44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0">
        <f t="shared" si="43"/>
        <v>40913.272916666661</v>
      </c>
      <c r="T491" s="10">
        <f t="shared" si="44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5"/>
        <v>0</v>
      </c>
      <c r="Q492" t="str">
        <f t="shared" si="46"/>
        <v>film &amp; video</v>
      </c>
      <c r="R492" t="str">
        <f t="shared" si="47"/>
        <v>animation</v>
      </c>
      <c r="S492" s="10">
        <f t="shared" si="43"/>
        <v>41143.760243055549</v>
      </c>
      <c r="T492" s="10">
        <f t="shared" si="44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5"/>
        <v>0</v>
      </c>
      <c r="Q493" t="str">
        <f t="shared" si="46"/>
        <v>film &amp; video</v>
      </c>
      <c r="R493" t="str">
        <f t="shared" si="47"/>
        <v>animation</v>
      </c>
      <c r="S493" s="10">
        <f t="shared" si="43"/>
        <v>42396.774293981478</v>
      </c>
      <c r="T493" s="10">
        <f t="shared" si="44"/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5"/>
        <v>0</v>
      </c>
      <c r="Q494" t="str">
        <f t="shared" si="46"/>
        <v>film &amp; video</v>
      </c>
      <c r="R494" t="str">
        <f t="shared" si="47"/>
        <v>animation</v>
      </c>
      <c r="S494" s="10">
        <f t="shared" si="43"/>
        <v>42655.826736111114</v>
      </c>
      <c r="T494" s="10">
        <f t="shared" si="44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5"/>
        <v>0</v>
      </c>
      <c r="Q495" t="str">
        <f t="shared" si="46"/>
        <v>film &amp; video</v>
      </c>
      <c r="R495" t="str">
        <f t="shared" si="47"/>
        <v>animation</v>
      </c>
      <c r="S495" s="10">
        <f t="shared" si="43"/>
        <v>42144.517800925925</v>
      </c>
      <c r="T495" s="10">
        <f t="shared" si="44"/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0">
        <f t="shared" si="43"/>
        <v>41822.916666666664</v>
      </c>
      <c r="T496" s="10">
        <f t="shared" si="44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5"/>
        <v>0</v>
      </c>
      <c r="Q497" t="str">
        <f t="shared" si="46"/>
        <v>film &amp; video</v>
      </c>
      <c r="R497" t="str">
        <f t="shared" si="47"/>
        <v>animation</v>
      </c>
      <c r="S497" s="10">
        <f t="shared" si="43"/>
        <v>42201.619270833333</v>
      </c>
      <c r="T497" s="10">
        <f t="shared" si="44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0">
        <f t="shared" si="43"/>
        <v>41680.723078703704</v>
      </c>
      <c r="T498" s="10">
        <f t="shared" si="44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</v>
      </c>
      <c r="P499" s="6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0">
        <f t="shared" si="43"/>
        <v>41997.999999999993</v>
      </c>
      <c r="T499" s="10">
        <f t="shared" si="44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</v>
      </c>
      <c r="P500" s="6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0">
        <f t="shared" si="43"/>
        <v>40900.553807870368</v>
      </c>
      <c r="T500" s="10">
        <f t="shared" si="44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</v>
      </c>
      <c r="P501" s="6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0">
        <f t="shared" si="43"/>
        <v>40098.665972222218</v>
      </c>
      <c r="T501" s="10">
        <f t="shared" si="44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</v>
      </c>
      <c r="P502" s="6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0">
        <f t="shared" si="43"/>
        <v>40306.719444444439</v>
      </c>
      <c r="T502" s="10">
        <f t="shared" si="44"/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5"/>
        <v>0</v>
      </c>
      <c r="Q503" t="str">
        <f t="shared" si="46"/>
        <v>film &amp; video</v>
      </c>
      <c r="R503" t="str">
        <f t="shared" si="47"/>
        <v>animation</v>
      </c>
      <c r="S503" s="10">
        <f t="shared" si="43"/>
        <v>40733.026053240741</v>
      </c>
      <c r="T503" s="10">
        <f t="shared" si="44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</v>
      </c>
      <c r="P504" s="6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0">
        <f t="shared" si="43"/>
        <v>40986.303530092591</v>
      </c>
      <c r="T504" s="10">
        <f t="shared" si="44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</v>
      </c>
      <c r="P505" s="6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0">
        <f t="shared" si="43"/>
        <v>42021.318321759252</v>
      </c>
      <c r="T505" s="10">
        <f t="shared" si="44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</v>
      </c>
      <c r="P506" s="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0">
        <f t="shared" si="43"/>
        <v>41009.73364583333</v>
      </c>
      <c r="T506" s="10">
        <f t="shared" si="44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0">
        <f t="shared" si="43"/>
        <v>42362.889884259253</v>
      </c>
      <c r="T507" s="10">
        <f t="shared" si="44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0">
        <f t="shared" si="43"/>
        <v>41496.343981481477</v>
      </c>
      <c r="T508" s="10">
        <f t="shared" si="44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</v>
      </c>
      <c r="P509" s="6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0">
        <f t="shared" si="43"/>
        <v>41201.750659722216</v>
      </c>
      <c r="T509" s="10">
        <f t="shared" si="44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</v>
      </c>
      <c r="P510" s="6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0">
        <f t="shared" si="43"/>
        <v>41054.384722222218</v>
      </c>
      <c r="T510" s="10">
        <f t="shared" si="44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0">
        <f t="shared" si="43"/>
        <v>42183.423263888886</v>
      </c>
      <c r="T511" s="10">
        <f t="shared" si="44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5"/>
        <v>0</v>
      </c>
      <c r="Q512" t="str">
        <f t="shared" si="46"/>
        <v>film &amp; video</v>
      </c>
      <c r="R512" t="str">
        <f t="shared" si="47"/>
        <v>animation</v>
      </c>
      <c r="S512" s="10">
        <f t="shared" si="43"/>
        <v>42429.968043981477</v>
      </c>
      <c r="T512" s="10">
        <f t="shared" si="44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</v>
      </c>
      <c r="P513" s="6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0">
        <f t="shared" si="43"/>
        <v>41370.053032407406</v>
      </c>
      <c r="T513" s="10">
        <f t="shared" si="44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+MAX(E514/D514-1,0)</f>
        <v>0</v>
      </c>
      <c r="P514" s="6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0">
        <f t="shared" ref="S514:S577" si="49">+(I514/86400)+25569+(-5/24)</f>
        <v>42694.575543981475</v>
      </c>
      <c r="T514" s="10">
        <f t="shared" ref="T514:T577" si="50">+(J514/86400)+25569+(-5/24)</f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</v>
      </c>
      <c r="P515" s="6">
        <f t="shared" ref="P515:P578" si="51">+IFERROR(E515/L515,0)</f>
        <v>102.38235294117646</v>
      </c>
      <c r="Q515" t="str">
        <f t="shared" ref="Q515:Q578" si="52">+LEFT(N515,(FIND("/",N515)-1))</f>
        <v>film &amp; video</v>
      </c>
      <c r="R515" t="str">
        <f t="shared" ref="R515:R578" si="53">+RIGHT(N515,LEN(N515)-(FIND("/",N515)))</f>
        <v>animation</v>
      </c>
      <c r="S515" s="10">
        <f t="shared" si="49"/>
        <v>42597.083333333336</v>
      </c>
      <c r="T515" s="10">
        <f t="shared" si="50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</v>
      </c>
      <c r="P516" s="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0">
        <f t="shared" si="49"/>
        <v>41860.405636574069</v>
      </c>
      <c r="T516" s="10">
        <f t="shared" si="50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</v>
      </c>
      <c r="P517" s="6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0">
        <f t="shared" si="49"/>
        <v>42367.282418981478</v>
      </c>
      <c r="T517" s="10">
        <f t="shared" si="50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51"/>
        <v>0</v>
      </c>
      <c r="Q518" t="str">
        <f t="shared" si="52"/>
        <v>film &amp; video</v>
      </c>
      <c r="R518" t="str">
        <f t="shared" si="53"/>
        <v>animation</v>
      </c>
      <c r="S518" s="10">
        <f t="shared" si="49"/>
        <v>42151.570370370369</v>
      </c>
      <c r="T518" s="10">
        <f t="shared" si="50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</v>
      </c>
      <c r="P519" s="6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0">
        <f t="shared" si="49"/>
        <v>42768.406956018516</v>
      </c>
      <c r="T519" s="10">
        <f t="shared" si="50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51"/>
        <v>0</v>
      </c>
      <c r="Q520" t="str">
        <f t="shared" si="52"/>
        <v>film &amp; video</v>
      </c>
      <c r="R520" t="str">
        <f t="shared" si="53"/>
        <v>animation</v>
      </c>
      <c r="S520" s="10">
        <f t="shared" si="49"/>
        <v>42253.406944444439</v>
      </c>
      <c r="T520" s="10">
        <f t="shared" si="50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</v>
      </c>
      <c r="P521" s="6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0">
        <f t="shared" si="49"/>
        <v>41248.183113425919</v>
      </c>
      <c r="T521" s="10">
        <f t="shared" si="50"/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2.0999999999999908E-2</v>
      </c>
      <c r="P522" s="6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0">
        <f t="shared" si="49"/>
        <v>42348.493761574071</v>
      </c>
      <c r="T522" s="10">
        <f t="shared" si="50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4.6399999999999997E-2</v>
      </c>
      <c r="P523" s="6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0">
        <f t="shared" si="49"/>
        <v>42674.999305555553</v>
      </c>
      <c r="T523" s="10">
        <f t="shared" si="50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0.14666666666666672</v>
      </c>
      <c r="P524" s="6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0">
        <f t="shared" si="49"/>
        <v>42449.790798611109</v>
      </c>
      <c r="T524" s="10">
        <f t="shared" si="50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0.20599999999999996</v>
      </c>
      <c r="P525" s="6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0">
        <f t="shared" si="49"/>
        <v>42267.924490740734</v>
      </c>
      <c r="T525" s="10">
        <f t="shared" si="50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8.6728571428571488E-2</v>
      </c>
      <c r="P526" s="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0">
        <f t="shared" si="49"/>
        <v>42522.508900462963</v>
      </c>
      <c r="T526" s="10">
        <f t="shared" si="50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0</v>
      </c>
      <c r="P527" s="6">
        <f t="shared" si="51"/>
        <v>1000</v>
      </c>
      <c r="Q527" t="str">
        <f t="shared" si="52"/>
        <v>theater</v>
      </c>
      <c r="R527" t="str">
        <f t="shared" si="53"/>
        <v>plays</v>
      </c>
      <c r="S527" s="10">
        <f t="shared" si="49"/>
        <v>41895.192604166667</v>
      </c>
      <c r="T527" s="10">
        <f t="shared" si="50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0.1399999999999999</v>
      </c>
      <c r="P528" s="6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0">
        <f t="shared" si="49"/>
        <v>42223.499999999993</v>
      </c>
      <c r="T528" s="10">
        <f t="shared" si="50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8.499999999999952E-3</v>
      </c>
      <c r="P529" s="6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0">
        <f t="shared" si="49"/>
        <v>42783.461805555555</v>
      </c>
      <c r="T529" s="10">
        <f t="shared" si="50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0.15652173913043477</v>
      </c>
      <c r="P530" s="6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0">
        <f t="shared" si="49"/>
        <v>42176.680555555555</v>
      </c>
      <c r="T530" s="10">
        <f t="shared" si="50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0.3041666666666667</v>
      </c>
      <c r="P531" s="6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0">
        <f t="shared" si="49"/>
        <v>42745.999999999993</v>
      </c>
      <c r="T531" s="10">
        <f t="shared" si="50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7.7826725403817854E-2</v>
      </c>
      <c r="P532" s="6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0">
        <f t="shared" si="49"/>
        <v>42178.874999999993</v>
      </c>
      <c r="T532" s="10">
        <f t="shared" si="50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0</v>
      </c>
      <c r="P533" s="6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0">
        <f t="shared" si="49"/>
        <v>42721.082638888889</v>
      </c>
      <c r="T533" s="10">
        <f t="shared" si="50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0.23249999999999993</v>
      </c>
      <c r="P534" s="6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0">
        <f t="shared" si="49"/>
        <v>42502.798703703702</v>
      </c>
      <c r="T534" s="10">
        <f t="shared" si="50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2.0000000000000018E-3</v>
      </c>
      <c r="P535" s="6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0">
        <f t="shared" si="49"/>
        <v>42506.226446759254</v>
      </c>
      <c r="T535" s="10">
        <f t="shared" si="50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4.6666666666666634E-2</v>
      </c>
      <c r="P536" s="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0">
        <f t="shared" si="49"/>
        <v>42309.749999999993</v>
      </c>
      <c r="T536" s="10">
        <f t="shared" si="50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2.4999999999999911E-2</v>
      </c>
      <c r="P537" s="6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0">
        <f t="shared" si="49"/>
        <v>42741.336863425924</v>
      </c>
      <c r="T537" s="10">
        <f t="shared" si="50"/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0.18257575757575761</v>
      </c>
      <c r="P538" s="6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0">
        <f t="shared" si="49"/>
        <v>42219.541666666664</v>
      </c>
      <c r="T538" s="10">
        <f t="shared" si="50"/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0.20500000000000007</v>
      </c>
      <c r="P539" s="6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0">
        <f t="shared" si="49"/>
        <v>42312.601747685178</v>
      </c>
      <c r="T539" s="10">
        <f t="shared" si="50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2.0242</v>
      </c>
      <c r="P540" s="6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0">
        <f t="shared" si="49"/>
        <v>42503.586377314808</v>
      </c>
      <c r="T540" s="10">
        <f t="shared" si="50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6.4400000000000013E-3</v>
      </c>
      <c r="P541" s="6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0">
        <f t="shared" si="49"/>
        <v>42555.841516203705</v>
      </c>
      <c r="T541" s="10">
        <f t="shared" si="50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51"/>
        <v>1</v>
      </c>
      <c r="Q542" t="str">
        <f t="shared" si="52"/>
        <v>technology</v>
      </c>
      <c r="R542" t="str">
        <f t="shared" si="53"/>
        <v>web</v>
      </c>
      <c r="S542" s="10">
        <f t="shared" si="49"/>
        <v>42039.608865740738</v>
      </c>
      <c r="T542" s="10">
        <f t="shared" si="50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</v>
      </c>
      <c r="P543" s="6">
        <f t="shared" si="51"/>
        <v>25</v>
      </c>
      <c r="Q543" t="str">
        <f t="shared" si="52"/>
        <v>technology</v>
      </c>
      <c r="R543" t="str">
        <f t="shared" si="53"/>
        <v>web</v>
      </c>
      <c r="S543" s="10">
        <f t="shared" si="49"/>
        <v>42305.838356481479</v>
      </c>
      <c r="T543" s="10">
        <f t="shared" si="50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51"/>
        <v>1</v>
      </c>
      <c r="Q544" t="str">
        <f t="shared" si="52"/>
        <v>technology</v>
      </c>
      <c r="R544" t="str">
        <f t="shared" si="53"/>
        <v>web</v>
      </c>
      <c r="S544" s="10">
        <f t="shared" si="49"/>
        <v>42493.487453703703</v>
      </c>
      <c r="T544" s="10">
        <f t="shared" si="50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51"/>
        <v>35</v>
      </c>
      <c r="Q545" t="str">
        <f t="shared" si="52"/>
        <v>technology</v>
      </c>
      <c r="R545" t="str">
        <f t="shared" si="53"/>
        <v>web</v>
      </c>
      <c r="S545" s="10">
        <f t="shared" si="49"/>
        <v>41943.88381944444</v>
      </c>
      <c r="T545" s="10">
        <f t="shared" si="50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</v>
      </c>
      <c r="P546" s="6">
        <f t="shared" si="51"/>
        <v>3</v>
      </c>
      <c r="Q546" t="str">
        <f t="shared" si="52"/>
        <v>technology</v>
      </c>
      <c r="R546" t="str">
        <f t="shared" si="53"/>
        <v>web</v>
      </c>
      <c r="S546" s="10">
        <f t="shared" si="49"/>
        <v>42555.448611111111</v>
      </c>
      <c r="T546" s="10">
        <f t="shared" si="50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</v>
      </c>
      <c r="P547" s="6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0">
        <f t="shared" si="49"/>
        <v>42323.425798611112</v>
      </c>
      <c r="T547" s="10">
        <f t="shared" si="50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51"/>
        <v>26</v>
      </c>
      <c r="Q548" t="str">
        <f t="shared" si="52"/>
        <v>technology</v>
      </c>
      <c r="R548" t="str">
        <f t="shared" si="53"/>
        <v>web</v>
      </c>
      <c r="S548" s="10">
        <f t="shared" si="49"/>
        <v>42294.459664351853</v>
      </c>
      <c r="T548" s="10">
        <f t="shared" si="50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51"/>
        <v>0</v>
      </c>
      <c r="Q549" t="str">
        <f t="shared" si="52"/>
        <v>technology</v>
      </c>
      <c r="R549" t="str">
        <f t="shared" si="53"/>
        <v>web</v>
      </c>
      <c r="S549" s="10">
        <f t="shared" si="49"/>
        <v>42410.488009259258</v>
      </c>
      <c r="T549" s="10">
        <f t="shared" si="50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51"/>
        <v>9</v>
      </c>
      <c r="Q550" t="str">
        <f t="shared" si="52"/>
        <v>technology</v>
      </c>
      <c r="R550" t="str">
        <f t="shared" si="53"/>
        <v>web</v>
      </c>
      <c r="S550" s="10">
        <f t="shared" si="49"/>
        <v>42306.695</v>
      </c>
      <c r="T550" s="10">
        <f t="shared" si="50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</v>
      </c>
      <c r="P551" s="6">
        <f t="shared" si="51"/>
        <v>8.5</v>
      </c>
      <c r="Q551" t="str">
        <f t="shared" si="52"/>
        <v>technology</v>
      </c>
      <c r="R551" t="str">
        <f t="shared" si="53"/>
        <v>web</v>
      </c>
      <c r="S551" s="10">
        <f t="shared" si="49"/>
        <v>42193.428495370368</v>
      </c>
      <c r="T551" s="10">
        <f t="shared" si="50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</v>
      </c>
      <c r="P552" s="6">
        <f t="shared" si="51"/>
        <v>8.75</v>
      </c>
      <c r="Q552" t="str">
        <f t="shared" si="52"/>
        <v>technology</v>
      </c>
      <c r="R552" t="str">
        <f t="shared" si="53"/>
        <v>web</v>
      </c>
      <c r="S552" s="10">
        <f t="shared" si="49"/>
        <v>42765.999999999993</v>
      </c>
      <c r="T552" s="10">
        <f t="shared" si="50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</v>
      </c>
      <c r="P553" s="6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0">
        <f t="shared" si="49"/>
        <v>42217.536805555552</v>
      </c>
      <c r="T553" s="10">
        <f t="shared" si="50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51"/>
        <v>0</v>
      </c>
      <c r="Q554" t="str">
        <f t="shared" si="52"/>
        <v>technology</v>
      </c>
      <c r="R554" t="str">
        <f t="shared" si="53"/>
        <v>web</v>
      </c>
      <c r="S554" s="10">
        <f t="shared" si="49"/>
        <v>42378.408518518518</v>
      </c>
      <c r="T554" s="10">
        <f t="shared" si="50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51"/>
        <v>20.5</v>
      </c>
      <c r="Q555" t="str">
        <f t="shared" si="52"/>
        <v>technology</v>
      </c>
      <c r="R555" t="str">
        <f t="shared" si="53"/>
        <v>web</v>
      </c>
      <c r="S555" s="10">
        <f t="shared" si="49"/>
        <v>41957.553136574068</v>
      </c>
      <c r="T555" s="10">
        <f t="shared" si="50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</v>
      </c>
      <c r="P556" s="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0">
        <f t="shared" si="49"/>
        <v>41931.476527777777</v>
      </c>
      <c r="T556" s="10">
        <f t="shared" si="50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51"/>
        <v>0</v>
      </c>
      <c r="Q557" t="str">
        <f t="shared" si="52"/>
        <v>technology</v>
      </c>
      <c r="R557" t="str">
        <f t="shared" si="53"/>
        <v>web</v>
      </c>
      <c r="S557" s="10">
        <f t="shared" si="49"/>
        <v>42533.145173611112</v>
      </c>
      <c r="T557" s="10">
        <f t="shared" si="50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</v>
      </c>
      <c r="P558" s="6">
        <f t="shared" si="51"/>
        <v>200</v>
      </c>
      <c r="Q558" t="str">
        <f t="shared" si="52"/>
        <v>technology</v>
      </c>
      <c r="R558" t="str">
        <f t="shared" si="53"/>
        <v>web</v>
      </c>
      <c r="S558" s="10">
        <f t="shared" si="49"/>
        <v>42375.651817129627</v>
      </c>
      <c r="T558" s="10">
        <f t="shared" si="50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</v>
      </c>
      <c r="P559" s="6">
        <f t="shared" si="51"/>
        <v>68.3</v>
      </c>
      <c r="Q559" t="str">
        <f t="shared" si="52"/>
        <v>technology</v>
      </c>
      <c r="R559" t="str">
        <f t="shared" si="53"/>
        <v>web</v>
      </c>
      <c r="S559" s="10">
        <f t="shared" si="49"/>
        <v>42706.775497685179</v>
      </c>
      <c r="T559" s="10">
        <f t="shared" si="50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51"/>
        <v>0</v>
      </c>
      <c r="Q560" t="str">
        <f t="shared" si="52"/>
        <v>technology</v>
      </c>
      <c r="R560" t="str">
        <f t="shared" si="53"/>
        <v>web</v>
      </c>
      <c r="S560" s="10">
        <f t="shared" si="49"/>
        <v>42087.633159722223</v>
      </c>
      <c r="T560" s="10">
        <f t="shared" si="50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51"/>
        <v>50</v>
      </c>
      <c r="Q561" t="str">
        <f t="shared" si="52"/>
        <v>technology</v>
      </c>
      <c r="R561" t="str">
        <f t="shared" si="53"/>
        <v>web</v>
      </c>
      <c r="S561" s="10">
        <f t="shared" si="49"/>
        <v>42351.074768518512</v>
      </c>
      <c r="T561" s="10">
        <f t="shared" si="50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51"/>
        <v>4</v>
      </c>
      <c r="Q562" t="str">
        <f t="shared" si="52"/>
        <v>technology</v>
      </c>
      <c r="R562" t="str">
        <f t="shared" si="53"/>
        <v>web</v>
      </c>
      <c r="S562" s="10">
        <f t="shared" si="49"/>
        <v>41990.563020833331</v>
      </c>
      <c r="T562" s="10">
        <f t="shared" si="50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51"/>
        <v>27.5</v>
      </c>
      <c r="Q563" t="str">
        <f t="shared" si="52"/>
        <v>technology</v>
      </c>
      <c r="R563" t="str">
        <f t="shared" si="53"/>
        <v>web</v>
      </c>
      <c r="S563" s="10">
        <f t="shared" si="49"/>
        <v>42303.450381944444</v>
      </c>
      <c r="T563" s="10">
        <f t="shared" si="50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51"/>
        <v>0</v>
      </c>
      <c r="Q564" t="str">
        <f t="shared" si="52"/>
        <v>technology</v>
      </c>
      <c r="R564" t="str">
        <f t="shared" si="53"/>
        <v>web</v>
      </c>
      <c r="S564" s="10">
        <f t="shared" si="49"/>
        <v>42722.180729166663</v>
      </c>
      <c r="T564" s="10">
        <f t="shared" si="50"/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51"/>
        <v>34</v>
      </c>
      <c r="Q565" t="str">
        <f t="shared" si="52"/>
        <v>technology</v>
      </c>
      <c r="R565" t="str">
        <f t="shared" si="53"/>
        <v>web</v>
      </c>
      <c r="S565" s="10">
        <f t="shared" si="49"/>
        <v>42051.861655092587</v>
      </c>
      <c r="T565" s="10">
        <f t="shared" si="50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51"/>
        <v>1</v>
      </c>
      <c r="Q566" t="str">
        <f t="shared" si="52"/>
        <v>technology</v>
      </c>
      <c r="R566" t="str">
        <f t="shared" si="53"/>
        <v>web</v>
      </c>
      <c r="S566" s="10">
        <f t="shared" si="49"/>
        <v>42441.734664351847</v>
      </c>
      <c r="T566" s="10">
        <f t="shared" si="50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51"/>
        <v>0</v>
      </c>
      <c r="Q567" t="str">
        <f t="shared" si="52"/>
        <v>technology</v>
      </c>
      <c r="R567" t="str">
        <f t="shared" si="53"/>
        <v>web</v>
      </c>
      <c r="S567" s="10">
        <f t="shared" si="49"/>
        <v>42195.576956018514</v>
      </c>
      <c r="T567" s="10">
        <f t="shared" si="50"/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51"/>
        <v>1</v>
      </c>
      <c r="Q568" t="str">
        <f t="shared" si="52"/>
        <v>technology</v>
      </c>
      <c r="R568" t="str">
        <f t="shared" si="53"/>
        <v>web</v>
      </c>
      <c r="S568" s="10">
        <f t="shared" si="49"/>
        <v>42565.476076388884</v>
      </c>
      <c r="T568" s="10">
        <f t="shared" si="50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51"/>
        <v>0</v>
      </c>
      <c r="Q569" t="str">
        <f t="shared" si="52"/>
        <v>technology</v>
      </c>
      <c r="R569" t="str">
        <f t="shared" si="53"/>
        <v>web</v>
      </c>
      <c r="S569" s="10">
        <f t="shared" si="49"/>
        <v>42005.634189814817</v>
      </c>
      <c r="T569" s="10">
        <f t="shared" si="50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</v>
      </c>
      <c r="P570" s="6">
        <f t="shared" si="51"/>
        <v>49</v>
      </c>
      <c r="Q570" t="str">
        <f t="shared" si="52"/>
        <v>technology</v>
      </c>
      <c r="R570" t="str">
        <f t="shared" si="53"/>
        <v>web</v>
      </c>
      <c r="S570" s="10">
        <f t="shared" si="49"/>
        <v>42385.249999999993</v>
      </c>
      <c r="T570" s="10">
        <f t="shared" si="50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</v>
      </c>
      <c r="P571" s="6">
        <f t="shared" si="51"/>
        <v>20</v>
      </c>
      <c r="Q571" t="str">
        <f t="shared" si="52"/>
        <v>technology</v>
      </c>
      <c r="R571" t="str">
        <f t="shared" si="53"/>
        <v>web</v>
      </c>
      <c r="S571" s="10">
        <f t="shared" si="49"/>
        <v>42370.639027777775</v>
      </c>
      <c r="T571" s="10">
        <f t="shared" si="50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51"/>
        <v>142</v>
      </c>
      <c r="Q572" t="str">
        <f t="shared" si="52"/>
        <v>technology</v>
      </c>
      <c r="R572" t="str">
        <f t="shared" si="53"/>
        <v>web</v>
      </c>
      <c r="S572" s="10">
        <f t="shared" si="49"/>
        <v>42418.589918981474</v>
      </c>
      <c r="T572" s="10">
        <f t="shared" si="50"/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51"/>
        <v>53</v>
      </c>
      <c r="Q573" t="str">
        <f t="shared" si="52"/>
        <v>technology</v>
      </c>
      <c r="R573" t="str">
        <f t="shared" si="53"/>
        <v>web</v>
      </c>
      <c r="S573" s="10">
        <f t="shared" si="49"/>
        <v>42211.957638888889</v>
      </c>
      <c r="T573" s="10">
        <f t="shared" si="50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51"/>
        <v>0</v>
      </c>
      <c r="Q574" t="str">
        <f t="shared" si="52"/>
        <v>technology</v>
      </c>
      <c r="R574" t="str">
        <f t="shared" si="53"/>
        <v>web</v>
      </c>
      <c r="S574" s="10">
        <f t="shared" si="49"/>
        <v>42312.549629629626</v>
      </c>
      <c r="T574" s="10">
        <f t="shared" si="50"/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0">
        <f t="shared" si="49"/>
        <v>42021.841666666667</v>
      </c>
      <c r="T575" s="10">
        <f t="shared" si="50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</v>
      </c>
      <c r="P576" s="6">
        <f t="shared" si="51"/>
        <v>20</v>
      </c>
      <c r="Q576" t="str">
        <f t="shared" si="52"/>
        <v>technology</v>
      </c>
      <c r="R576" t="str">
        <f t="shared" si="53"/>
        <v>web</v>
      </c>
      <c r="S576" s="10">
        <f t="shared" si="49"/>
        <v>42662.235034722216</v>
      </c>
      <c r="T576" s="10">
        <f t="shared" si="50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51"/>
        <v>64.75</v>
      </c>
      <c r="Q577" t="str">
        <f t="shared" si="52"/>
        <v>technology</v>
      </c>
      <c r="R577" t="str">
        <f t="shared" si="53"/>
        <v>web</v>
      </c>
      <c r="S577" s="10">
        <f t="shared" si="49"/>
        <v>42168.484293981477</v>
      </c>
      <c r="T577" s="10">
        <f t="shared" si="50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+MAX(E578/D578-1,0)</f>
        <v>0</v>
      </c>
      <c r="P578" s="6">
        <f t="shared" si="51"/>
        <v>1</v>
      </c>
      <c r="Q578" t="str">
        <f t="shared" si="52"/>
        <v>technology</v>
      </c>
      <c r="R578" t="str">
        <f t="shared" si="53"/>
        <v>web</v>
      </c>
      <c r="S578" s="10">
        <f t="shared" ref="S578:S641" si="55">+(I578/86400)+25569+(-5/24)</f>
        <v>42091.221666666665</v>
      </c>
      <c r="T578" s="10">
        <f t="shared" ref="T578:T641" si="56">+(J578/86400)+25569+(-5/24)</f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</v>
      </c>
      <c r="P579" s="6">
        <f t="shared" ref="P579:P642" si="57">+IFERROR(E579/L579,0)</f>
        <v>10</v>
      </c>
      <c r="Q579" t="str">
        <f t="shared" ref="Q579:Q642" si="58">+LEFT(N579,(FIND("/",N579)-1))</f>
        <v>technology</v>
      </c>
      <c r="R579" t="str">
        <f t="shared" ref="R579:R642" si="59">+RIGHT(N579,LEN(N579)-(FIND("/",N579)))</f>
        <v>web</v>
      </c>
      <c r="S579" s="10">
        <f t="shared" si="55"/>
        <v>42510.380810185183</v>
      </c>
      <c r="T579" s="10">
        <f t="shared" si="56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7"/>
        <v>2</v>
      </c>
      <c r="Q580" t="str">
        <f t="shared" si="58"/>
        <v>technology</v>
      </c>
      <c r="R580" t="str">
        <f t="shared" si="59"/>
        <v>web</v>
      </c>
      <c r="S580" s="10">
        <f t="shared" si="55"/>
        <v>42254.370289351849</v>
      </c>
      <c r="T580" s="10">
        <f t="shared" si="56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</v>
      </c>
      <c r="P581" s="6">
        <f t="shared" si="57"/>
        <v>35</v>
      </c>
      <c r="Q581" t="str">
        <f t="shared" si="58"/>
        <v>technology</v>
      </c>
      <c r="R581" t="str">
        <f t="shared" si="59"/>
        <v>web</v>
      </c>
      <c r="S581" s="10">
        <f t="shared" si="55"/>
        <v>41998.643784722219</v>
      </c>
      <c r="T581" s="10">
        <f t="shared" si="56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7"/>
        <v>1</v>
      </c>
      <c r="Q582" t="str">
        <f t="shared" si="58"/>
        <v>technology</v>
      </c>
      <c r="R582" t="str">
        <f t="shared" si="59"/>
        <v>web</v>
      </c>
      <c r="S582" s="10">
        <f t="shared" si="55"/>
        <v>42635.699849537035</v>
      </c>
      <c r="T582" s="10">
        <f t="shared" si="56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7"/>
        <v>0</v>
      </c>
      <c r="Q583" t="str">
        <f t="shared" si="58"/>
        <v>technology</v>
      </c>
      <c r="R583" t="str">
        <f t="shared" si="59"/>
        <v>web</v>
      </c>
      <c r="S583" s="10">
        <f t="shared" si="55"/>
        <v>42217.804444444446</v>
      </c>
      <c r="T583" s="10">
        <f t="shared" si="56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7"/>
        <v>0</v>
      </c>
      <c r="Q584" t="str">
        <f t="shared" si="58"/>
        <v>technology</v>
      </c>
      <c r="R584" t="str">
        <f t="shared" si="59"/>
        <v>web</v>
      </c>
      <c r="S584" s="10">
        <f t="shared" si="55"/>
        <v>42078.541666666664</v>
      </c>
      <c r="T584" s="10">
        <f t="shared" si="56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7"/>
        <v>1</v>
      </c>
      <c r="Q585" t="str">
        <f t="shared" si="58"/>
        <v>technology</v>
      </c>
      <c r="R585" t="str">
        <f t="shared" si="59"/>
        <v>web</v>
      </c>
      <c r="S585" s="10">
        <f t="shared" si="55"/>
        <v>42082.688506944447</v>
      </c>
      <c r="T585" s="10">
        <f t="shared" si="56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</v>
      </c>
      <c r="P586" s="6">
        <f t="shared" si="57"/>
        <v>5</v>
      </c>
      <c r="Q586" t="str">
        <f t="shared" si="58"/>
        <v>technology</v>
      </c>
      <c r="R586" t="str">
        <f t="shared" si="59"/>
        <v>web</v>
      </c>
      <c r="S586" s="10">
        <f t="shared" si="55"/>
        <v>42079.466620370367</v>
      </c>
      <c r="T586" s="10">
        <f t="shared" si="56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7"/>
        <v>0</v>
      </c>
      <c r="Q587" t="str">
        <f t="shared" si="58"/>
        <v>technology</v>
      </c>
      <c r="R587" t="str">
        <f t="shared" si="59"/>
        <v>web</v>
      </c>
      <c r="S587" s="10">
        <f t="shared" si="55"/>
        <v>42338.791666666664</v>
      </c>
      <c r="T587" s="10">
        <f t="shared" si="56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</v>
      </c>
      <c r="P588" s="6">
        <f t="shared" si="57"/>
        <v>14</v>
      </c>
      <c r="Q588" t="str">
        <f t="shared" si="58"/>
        <v>technology</v>
      </c>
      <c r="R588" t="str">
        <f t="shared" si="59"/>
        <v>web</v>
      </c>
      <c r="S588" s="10">
        <f t="shared" si="55"/>
        <v>42050.645914351851</v>
      </c>
      <c r="T588" s="10">
        <f t="shared" si="56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</v>
      </c>
      <c r="P589" s="6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0">
        <f t="shared" si="55"/>
        <v>42110.548993055556</v>
      </c>
      <c r="T589" s="10">
        <f t="shared" si="56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</v>
      </c>
      <c r="P590" s="6">
        <f t="shared" si="57"/>
        <v>150.5</v>
      </c>
      <c r="Q590" t="str">
        <f t="shared" si="58"/>
        <v>technology</v>
      </c>
      <c r="R590" t="str">
        <f t="shared" si="59"/>
        <v>web</v>
      </c>
      <c r="S590" s="10">
        <f t="shared" si="55"/>
        <v>42691.602847222217</v>
      </c>
      <c r="T590" s="10">
        <f t="shared" si="56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7"/>
        <v>1</v>
      </c>
      <c r="Q591" t="str">
        <f t="shared" si="58"/>
        <v>technology</v>
      </c>
      <c r="R591" t="str">
        <f t="shared" si="59"/>
        <v>web</v>
      </c>
      <c r="S591" s="10">
        <f t="shared" si="55"/>
        <v>42193.406238425923</v>
      </c>
      <c r="T591" s="10">
        <f t="shared" si="56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</v>
      </c>
      <c r="P592" s="6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0">
        <f t="shared" si="55"/>
        <v>42408.334027777775</v>
      </c>
      <c r="T592" s="10">
        <f t="shared" si="56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7"/>
        <v>30.5</v>
      </c>
      <c r="Q593" t="str">
        <f t="shared" si="58"/>
        <v>technology</v>
      </c>
      <c r="R593" t="str">
        <f t="shared" si="59"/>
        <v>web</v>
      </c>
      <c r="S593" s="10">
        <f t="shared" si="55"/>
        <v>42207.334837962961</v>
      </c>
      <c r="T593" s="10">
        <f t="shared" si="56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</v>
      </c>
      <c r="P594" s="6">
        <f t="shared" si="57"/>
        <v>250</v>
      </c>
      <c r="Q594" t="str">
        <f t="shared" si="58"/>
        <v>technology</v>
      </c>
      <c r="R594" t="str">
        <f t="shared" si="59"/>
        <v>web</v>
      </c>
      <c r="S594" s="10">
        <f t="shared" si="55"/>
        <v>41976.023842592585</v>
      </c>
      <c r="T594" s="10">
        <f t="shared" si="56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</v>
      </c>
      <c r="P595" s="6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0">
        <f t="shared" si="55"/>
        <v>42100.427604166667</v>
      </c>
      <c r="T595" s="10">
        <f t="shared" si="56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7"/>
        <v>13</v>
      </c>
      <c r="Q596" t="str">
        <f t="shared" si="58"/>
        <v>technology</v>
      </c>
      <c r="R596" t="str">
        <f t="shared" si="59"/>
        <v>web</v>
      </c>
      <c r="S596" s="10">
        <f t="shared" si="55"/>
        <v>42476.571828703702</v>
      </c>
      <c r="T596" s="10">
        <f t="shared" si="56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7"/>
        <v>53.25</v>
      </c>
      <c r="Q597" t="str">
        <f t="shared" si="58"/>
        <v>technology</v>
      </c>
      <c r="R597" t="str">
        <f t="shared" si="59"/>
        <v>web</v>
      </c>
      <c r="S597" s="10">
        <f t="shared" si="55"/>
        <v>42127.861550925925</v>
      </c>
      <c r="T597" s="10">
        <f t="shared" si="56"/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7"/>
        <v>3</v>
      </c>
      <c r="Q598" t="str">
        <f t="shared" si="58"/>
        <v>technology</v>
      </c>
      <c r="R598" t="str">
        <f t="shared" si="59"/>
        <v>web</v>
      </c>
      <c r="S598" s="10">
        <f t="shared" si="55"/>
        <v>42676.688564814809</v>
      </c>
      <c r="T598" s="10">
        <f t="shared" si="56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7"/>
        <v>10</v>
      </c>
      <c r="Q599" t="str">
        <f t="shared" si="58"/>
        <v>technology</v>
      </c>
      <c r="R599" t="str">
        <f t="shared" si="59"/>
        <v>web</v>
      </c>
      <c r="S599" s="10">
        <f t="shared" si="55"/>
        <v>42582.458333333336</v>
      </c>
      <c r="T599" s="10">
        <f t="shared" si="56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</v>
      </c>
      <c r="P600" s="6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0">
        <f t="shared" si="55"/>
        <v>41977.793761574074</v>
      </c>
      <c r="T600" s="10">
        <f t="shared" si="56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7"/>
        <v>15.5</v>
      </c>
      <c r="Q601" t="str">
        <f t="shared" si="58"/>
        <v>technology</v>
      </c>
      <c r="R601" t="str">
        <f t="shared" si="59"/>
        <v>web</v>
      </c>
      <c r="S601" s="10">
        <f t="shared" si="55"/>
        <v>42071.427777777775</v>
      </c>
      <c r="T601" s="10">
        <f t="shared" si="56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</v>
      </c>
      <c r="P602" s="6">
        <f t="shared" si="57"/>
        <v>100</v>
      </c>
      <c r="Q602" t="str">
        <f t="shared" si="58"/>
        <v>technology</v>
      </c>
      <c r="R602" t="str">
        <f t="shared" si="59"/>
        <v>web</v>
      </c>
      <c r="S602" s="10">
        <f t="shared" si="55"/>
        <v>42133.589837962958</v>
      </c>
      <c r="T602" s="10">
        <f t="shared" si="56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</v>
      </c>
      <c r="P603" s="6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0">
        <f t="shared" si="55"/>
        <v>41999.64975694444</v>
      </c>
      <c r="T603" s="10">
        <f t="shared" si="56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7"/>
        <v>0</v>
      </c>
      <c r="Q604" t="str">
        <f t="shared" si="58"/>
        <v>technology</v>
      </c>
      <c r="R604" t="str">
        <f t="shared" si="59"/>
        <v>web</v>
      </c>
      <c r="S604" s="10">
        <f t="shared" si="55"/>
        <v>42173.585821759254</v>
      </c>
      <c r="T604" s="10">
        <f t="shared" si="56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</v>
      </c>
      <c r="P605" s="6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0">
        <f t="shared" si="55"/>
        <v>41865.430821759255</v>
      </c>
      <c r="T605" s="10">
        <f t="shared" si="56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7"/>
        <v>0</v>
      </c>
      <c r="Q606" t="str">
        <f t="shared" si="58"/>
        <v>technology</v>
      </c>
      <c r="R606" t="str">
        <f t="shared" si="59"/>
        <v>web</v>
      </c>
      <c r="S606" s="10">
        <f t="shared" si="55"/>
        <v>41878.827037037037</v>
      </c>
      <c r="T606" s="10">
        <f t="shared" si="56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</v>
      </c>
      <c r="P607" s="6">
        <f t="shared" si="57"/>
        <v>16.375</v>
      </c>
      <c r="Q607" t="str">
        <f t="shared" si="58"/>
        <v>technology</v>
      </c>
      <c r="R607" t="str">
        <f t="shared" si="59"/>
        <v>web</v>
      </c>
      <c r="S607" s="10">
        <f t="shared" si="55"/>
        <v>42239.149398148147</v>
      </c>
      <c r="T607" s="10">
        <f t="shared" si="56"/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7"/>
        <v>10</v>
      </c>
      <c r="Q608" t="str">
        <f t="shared" si="58"/>
        <v>technology</v>
      </c>
      <c r="R608" t="str">
        <f t="shared" si="59"/>
        <v>web</v>
      </c>
      <c r="S608" s="10">
        <f t="shared" si="55"/>
        <v>42148.416666666664</v>
      </c>
      <c r="T608" s="10">
        <f t="shared" si="56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7"/>
        <v>0</v>
      </c>
      <c r="Q609" t="str">
        <f t="shared" si="58"/>
        <v>technology</v>
      </c>
      <c r="R609" t="str">
        <f t="shared" si="59"/>
        <v>web</v>
      </c>
      <c r="S609" s="10">
        <f t="shared" si="55"/>
        <v>42330.65898148148</v>
      </c>
      <c r="T609" s="10">
        <f t="shared" si="56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</v>
      </c>
      <c r="P610" s="6">
        <f t="shared" si="57"/>
        <v>292.2</v>
      </c>
      <c r="Q610" t="str">
        <f t="shared" si="58"/>
        <v>technology</v>
      </c>
      <c r="R610" t="str">
        <f t="shared" si="59"/>
        <v>web</v>
      </c>
      <c r="S610" s="10">
        <f t="shared" si="55"/>
        <v>42170.712731481479</v>
      </c>
      <c r="T610" s="10">
        <f t="shared" si="56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</v>
      </c>
      <c r="P611" s="6">
        <f t="shared" si="57"/>
        <v>5</v>
      </c>
      <c r="Q611" t="str">
        <f t="shared" si="58"/>
        <v>technology</v>
      </c>
      <c r="R611" t="str">
        <f t="shared" si="59"/>
        <v>web</v>
      </c>
      <c r="S611" s="10">
        <f t="shared" si="55"/>
        <v>42336.867407407401</v>
      </c>
      <c r="T611" s="10">
        <f t="shared" si="56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7"/>
        <v>0</v>
      </c>
      <c r="Q612" t="str">
        <f t="shared" si="58"/>
        <v>technology</v>
      </c>
      <c r="R612" t="str">
        <f t="shared" si="59"/>
        <v>web</v>
      </c>
      <c r="S612" s="10">
        <f t="shared" si="55"/>
        <v>42116.622523148144</v>
      </c>
      <c r="T612" s="10">
        <f t="shared" si="56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7"/>
        <v>0</v>
      </c>
      <c r="Q613" t="str">
        <f t="shared" si="58"/>
        <v>technology</v>
      </c>
      <c r="R613" t="str">
        <f t="shared" si="59"/>
        <v>web</v>
      </c>
      <c r="S613" s="10">
        <f t="shared" si="55"/>
        <v>42388.352280092593</v>
      </c>
      <c r="T613" s="10">
        <f t="shared" si="56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7"/>
        <v>0</v>
      </c>
      <c r="Q614" t="str">
        <f t="shared" si="58"/>
        <v>technology</v>
      </c>
      <c r="R614" t="str">
        <f t="shared" si="59"/>
        <v>web</v>
      </c>
      <c r="S614" s="10">
        <f t="shared" si="55"/>
        <v>42614.823449074072</v>
      </c>
      <c r="T614" s="10">
        <f t="shared" si="56"/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</v>
      </c>
      <c r="P615" s="6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0">
        <f t="shared" si="55"/>
        <v>42277.999305555553</v>
      </c>
      <c r="T615" s="10">
        <f t="shared" si="56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7"/>
        <v>0</v>
      </c>
      <c r="Q616" t="str">
        <f t="shared" si="58"/>
        <v>technology</v>
      </c>
      <c r="R616" t="str">
        <f t="shared" si="59"/>
        <v>web</v>
      </c>
      <c r="S616" s="10">
        <f t="shared" si="55"/>
        <v>42544.853472222218</v>
      </c>
      <c r="T616" s="10">
        <f t="shared" si="56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7"/>
        <v>0</v>
      </c>
      <c r="Q617" t="str">
        <f t="shared" si="58"/>
        <v>technology</v>
      </c>
      <c r="R617" t="str">
        <f t="shared" si="59"/>
        <v>web</v>
      </c>
      <c r="S617" s="10">
        <f t="shared" si="55"/>
        <v>42271.913877314808</v>
      </c>
      <c r="T617" s="10">
        <f t="shared" si="56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7"/>
        <v>0</v>
      </c>
      <c r="Q618" t="str">
        <f t="shared" si="58"/>
        <v>technology</v>
      </c>
      <c r="R618" t="str">
        <f t="shared" si="59"/>
        <v>web</v>
      </c>
      <c r="S618" s="10">
        <f t="shared" si="55"/>
        <v>42791.167905092589</v>
      </c>
      <c r="T618" s="10">
        <f t="shared" si="56"/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</v>
      </c>
      <c r="P619" s="6">
        <f t="shared" si="57"/>
        <v>20</v>
      </c>
      <c r="Q619" t="str">
        <f t="shared" si="58"/>
        <v>technology</v>
      </c>
      <c r="R619" t="str">
        <f t="shared" si="59"/>
        <v>web</v>
      </c>
      <c r="S619" s="10">
        <f t="shared" si="55"/>
        <v>42132.134756944441</v>
      </c>
      <c r="T619" s="10">
        <f t="shared" si="56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7"/>
        <v>0</v>
      </c>
      <c r="Q620" t="str">
        <f t="shared" si="58"/>
        <v>technology</v>
      </c>
      <c r="R620" t="str">
        <f t="shared" si="59"/>
        <v>web</v>
      </c>
      <c r="S620" s="10">
        <f t="shared" si="55"/>
        <v>42347.60188657407</v>
      </c>
      <c r="T620" s="10">
        <f t="shared" si="56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7"/>
        <v>1</v>
      </c>
      <c r="Q621" t="str">
        <f t="shared" si="58"/>
        <v>technology</v>
      </c>
      <c r="R621" t="str">
        <f t="shared" si="59"/>
        <v>web</v>
      </c>
      <c r="S621" s="10">
        <f t="shared" si="55"/>
        <v>41968.483680555553</v>
      </c>
      <c r="T621" s="10">
        <f t="shared" si="56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</v>
      </c>
      <c r="P622" s="6">
        <f t="shared" si="57"/>
        <v>300</v>
      </c>
      <c r="Q622" t="str">
        <f t="shared" si="58"/>
        <v>technology</v>
      </c>
      <c r="R622" t="str">
        <f t="shared" si="59"/>
        <v>web</v>
      </c>
      <c r="S622" s="10">
        <f t="shared" si="55"/>
        <v>41876.508541666662</v>
      </c>
      <c r="T622" s="10">
        <f t="shared" si="56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</v>
      </c>
      <c r="P623" s="6">
        <f t="shared" si="57"/>
        <v>87</v>
      </c>
      <c r="Q623" t="str">
        <f t="shared" si="58"/>
        <v>technology</v>
      </c>
      <c r="R623" t="str">
        <f t="shared" si="59"/>
        <v>web</v>
      </c>
      <c r="S623" s="10">
        <f t="shared" si="55"/>
        <v>42558.779363425921</v>
      </c>
      <c r="T623" s="10">
        <f t="shared" si="56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</v>
      </c>
      <c r="P624" s="6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0">
        <f t="shared" si="55"/>
        <v>42552.566412037035</v>
      </c>
      <c r="T624" s="10">
        <f t="shared" si="56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7"/>
        <v>0</v>
      </c>
      <c r="Q625" t="str">
        <f t="shared" si="58"/>
        <v>technology</v>
      </c>
      <c r="R625" t="str">
        <f t="shared" si="59"/>
        <v>web</v>
      </c>
      <c r="S625" s="10">
        <f t="shared" si="55"/>
        <v>42151.800891203697</v>
      </c>
      <c r="T625" s="10">
        <f t="shared" si="56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7"/>
        <v>0</v>
      </c>
      <c r="Q626" t="str">
        <f t="shared" si="58"/>
        <v>technology</v>
      </c>
      <c r="R626" t="str">
        <f t="shared" si="59"/>
        <v>web</v>
      </c>
      <c r="S626" s="10">
        <f t="shared" si="55"/>
        <v>42138.78056712963</v>
      </c>
      <c r="T626" s="10">
        <f t="shared" si="56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7"/>
        <v>0</v>
      </c>
      <c r="Q627" t="str">
        <f t="shared" si="58"/>
        <v>technology</v>
      </c>
      <c r="R627" t="str">
        <f t="shared" si="59"/>
        <v>web</v>
      </c>
      <c r="S627" s="10">
        <f t="shared" si="55"/>
        <v>42820.645567129628</v>
      </c>
      <c r="T627" s="10">
        <f t="shared" si="56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</v>
      </c>
      <c r="P628" s="6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0">
        <f t="shared" si="55"/>
        <v>42231.348611111105</v>
      </c>
      <c r="T628" s="10">
        <f t="shared" si="56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7"/>
        <v>90</v>
      </c>
      <c r="Q629" t="str">
        <f t="shared" si="58"/>
        <v>technology</v>
      </c>
      <c r="R629" t="str">
        <f t="shared" si="59"/>
        <v>web</v>
      </c>
      <c r="S629" s="10">
        <f t="shared" si="55"/>
        <v>42443.749999999993</v>
      </c>
      <c r="T629" s="10">
        <f t="shared" si="56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7"/>
        <v>0</v>
      </c>
      <c r="Q630" t="str">
        <f t="shared" si="58"/>
        <v>technology</v>
      </c>
      <c r="R630" t="str">
        <f t="shared" si="59"/>
        <v>web</v>
      </c>
      <c r="S630" s="10">
        <f t="shared" si="55"/>
        <v>41833.484456018516</v>
      </c>
      <c r="T630" s="10">
        <f t="shared" si="56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0">
        <f t="shared" si="55"/>
        <v>42504.429490740738</v>
      </c>
      <c r="T631" s="10">
        <f t="shared" si="56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7"/>
        <v>10</v>
      </c>
      <c r="Q632" t="str">
        <f t="shared" si="58"/>
        <v>technology</v>
      </c>
      <c r="R632" t="str">
        <f t="shared" si="59"/>
        <v>web</v>
      </c>
      <c r="S632" s="10">
        <f t="shared" si="55"/>
        <v>42253.006944444445</v>
      </c>
      <c r="T632" s="10">
        <f t="shared" si="56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</v>
      </c>
      <c r="P633" s="6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0">
        <f t="shared" si="55"/>
        <v>42518.563993055555</v>
      </c>
      <c r="T633" s="10">
        <f t="shared" si="56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7"/>
        <v>0</v>
      </c>
      <c r="Q634" t="str">
        <f t="shared" si="58"/>
        <v>technology</v>
      </c>
      <c r="R634" t="str">
        <f t="shared" si="59"/>
        <v>web</v>
      </c>
      <c r="S634" s="10">
        <f t="shared" si="55"/>
        <v>42333.492650462962</v>
      </c>
      <c r="T634" s="10">
        <f t="shared" si="56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</v>
      </c>
      <c r="P635" s="6">
        <f t="shared" si="57"/>
        <v>49.8</v>
      </c>
      <c r="Q635" t="str">
        <f t="shared" si="58"/>
        <v>technology</v>
      </c>
      <c r="R635" t="str">
        <f t="shared" si="59"/>
        <v>web</v>
      </c>
      <c r="S635" s="10">
        <f t="shared" si="55"/>
        <v>42538.749999999993</v>
      </c>
      <c r="T635" s="10">
        <f t="shared" si="56"/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7"/>
        <v>1</v>
      </c>
      <c r="Q636" t="str">
        <f t="shared" si="58"/>
        <v>technology</v>
      </c>
      <c r="R636" t="str">
        <f t="shared" si="59"/>
        <v>web</v>
      </c>
      <c r="S636" s="10">
        <f t="shared" si="55"/>
        <v>42061.720243055555</v>
      </c>
      <c r="T636" s="10">
        <f t="shared" si="56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7"/>
        <v>2</v>
      </c>
      <c r="Q637" t="str">
        <f t="shared" si="58"/>
        <v>technology</v>
      </c>
      <c r="R637" t="str">
        <f t="shared" si="59"/>
        <v>web</v>
      </c>
      <c r="S637" s="10">
        <f t="shared" si="55"/>
        <v>42105.883819444447</v>
      </c>
      <c r="T637" s="10">
        <f t="shared" si="56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7"/>
        <v>4</v>
      </c>
      <c r="Q638" t="str">
        <f t="shared" si="58"/>
        <v>technology</v>
      </c>
      <c r="R638" t="str">
        <f t="shared" si="59"/>
        <v>web</v>
      </c>
      <c r="S638" s="10">
        <f t="shared" si="55"/>
        <v>42161.240972222215</v>
      </c>
      <c r="T638" s="10">
        <f t="shared" si="56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7"/>
        <v>0</v>
      </c>
      <c r="Q639" t="str">
        <f t="shared" si="58"/>
        <v>technology</v>
      </c>
      <c r="R639" t="str">
        <f t="shared" si="59"/>
        <v>web</v>
      </c>
      <c r="S639" s="10">
        <f t="shared" si="55"/>
        <v>42791.75277777778</v>
      </c>
      <c r="T639" s="10">
        <f t="shared" si="56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7"/>
        <v>3</v>
      </c>
      <c r="Q640" t="str">
        <f t="shared" si="58"/>
        <v>technology</v>
      </c>
      <c r="R640" t="str">
        <f t="shared" si="59"/>
        <v>web</v>
      </c>
      <c r="S640" s="10">
        <f t="shared" si="55"/>
        <v>42819.343310185184</v>
      </c>
      <c r="T640" s="10">
        <f t="shared" si="56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7"/>
        <v>1</v>
      </c>
      <c r="Q641" t="str">
        <f t="shared" si="58"/>
        <v>technology</v>
      </c>
      <c r="R641" t="str">
        <f t="shared" si="59"/>
        <v>web</v>
      </c>
      <c r="S641" s="10">
        <f t="shared" si="55"/>
        <v>41925.374942129631</v>
      </c>
      <c r="T641" s="10">
        <f t="shared" si="56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+MAX(E642/D642-1,0)</f>
        <v>0.44285714285714284</v>
      </c>
      <c r="P642" s="6">
        <f t="shared" si="57"/>
        <v>50.5</v>
      </c>
      <c r="Q642" t="str">
        <f t="shared" si="58"/>
        <v>technology</v>
      </c>
      <c r="R642" t="str">
        <f t="shared" si="59"/>
        <v>wearables</v>
      </c>
      <c r="S642" s="10">
        <f t="shared" ref="S642:S705" si="61">+(I642/86400)+25569+(-5/24)</f>
        <v>42698.749999999993</v>
      </c>
      <c r="T642" s="10">
        <f t="shared" ref="T642:T705" si="62">+(J642/86400)+25569+(-5/24)</f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0.19162499999999993</v>
      </c>
      <c r="P643" s="6">
        <f t="shared" ref="P643:P706" si="63">+IFERROR(E643/L643,0)</f>
        <v>151.31746031746033</v>
      </c>
      <c r="Q643" t="str">
        <f t="shared" ref="Q643:Q706" si="64">+LEFT(N643,(FIND("/",N643)-1))</f>
        <v>technology</v>
      </c>
      <c r="R643" t="str">
        <f t="shared" ref="R643:R706" si="65">+RIGHT(N643,LEN(N643)-(FIND("/",N643)))</f>
        <v>wearables</v>
      </c>
      <c r="S643" s="10">
        <f t="shared" si="61"/>
        <v>42229.361666666664</v>
      </c>
      <c r="T643" s="10">
        <f t="shared" si="62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13.604850000000001</v>
      </c>
      <c r="P644" s="6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0">
        <f t="shared" si="61"/>
        <v>42235.442986111106</v>
      </c>
      <c r="T644" s="10">
        <f t="shared" si="62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5.8079999999999909E-2</v>
      </c>
      <c r="P645" s="6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0">
        <f t="shared" si="61"/>
        <v>42155.43373842592</v>
      </c>
      <c r="T645" s="10">
        <f t="shared" si="62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2.0011791999999997</v>
      </c>
      <c r="P646" s="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0">
        <f t="shared" si="61"/>
        <v>41940.833333333328</v>
      </c>
      <c r="T646" s="10">
        <f t="shared" si="62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1.7869999999999999</v>
      </c>
      <c r="P647" s="6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0">
        <f t="shared" si="61"/>
        <v>42593.817986111106</v>
      </c>
      <c r="T647" s="10">
        <f t="shared" si="62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0.31876250000000006</v>
      </c>
      <c r="P648" s="6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0">
        <f t="shared" si="61"/>
        <v>41862.644293981481</v>
      </c>
      <c r="T648" s="10">
        <f t="shared" si="62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7.0500000000000007E-2</v>
      </c>
      <c r="P649" s="6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0">
        <f t="shared" si="61"/>
        <v>42446.517928240741</v>
      </c>
      <c r="T649" s="10">
        <f t="shared" si="62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0.26822857142857148</v>
      </c>
      <c r="P650" s="6">
        <f t="shared" si="63"/>
        <v>1644</v>
      </c>
      <c r="Q650" t="str">
        <f t="shared" si="64"/>
        <v>technology</v>
      </c>
      <c r="R650" t="str">
        <f t="shared" si="65"/>
        <v>wearables</v>
      </c>
      <c r="S650" s="10">
        <f t="shared" si="61"/>
        <v>41926.485046296293</v>
      </c>
      <c r="T650" s="10">
        <f t="shared" si="62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0.39959999999999996</v>
      </c>
      <c r="P651" s="6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0">
        <f t="shared" si="61"/>
        <v>41898.703854166662</v>
      </c>
      <c r="T651" s="10">
        <f t="shared" si="62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0.12400000000000011</v>
      </c>
      <c r="P652" s="6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0">
        <f t="shared" si="61"/>
        <v>41991.870185185187</v>
      </c>
      <c r="T652" s="10">
        <f t="shared" si="62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5.2799999999999514E-3</v>
      </c>
      <c r="P653" s="6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0">
        <f t="shared" si="61"/>
        <v>41985.809155092589</v>
      </c>
      <c r="T653" s="10">
        <f t="shared" si="62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4.6666666666665968E-3</v>
      </c>
      <c r="P654" s="6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0">
        <f t="shared" si="61"/>
        <v>42705.523726851847</v>
      </c>
      <c r="T654" s="10">
        <f t="shared" si="62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0.41446000000000005</v>
      </c>
      <c r="P655" s="6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0">
        <f t="shared" si="61"/>
        <v>42236.410185185181</v>
      </c>
      <c r="T655" s="10">
        <f t="shared" si="62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1.6729166666666666</v>
      </c>
      <c r="P656" s="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0">
        <f t="shared" si="61"/>
        <v>42193.748993055553</v>
      </c>
      <c r="T656" s="10">
        <f t="shared" si="62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0.46887499999999993</v>
      </c>
      <c r="P657" s="6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0">
        <f t="shared" si="61"/>
        <v>42075.707314814812</v>
      </c>
      <c r="T657" s="10">
        <f t="shared" si="62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1.1356000000000002</v>
      </c>
      <c r="P658" s="6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0">
        <f t="shared" si="61"/>
        <v>42477.554618055554</v>
      </c>
      <c r="T658" s="10">
        <f t="shared" si="62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0.2569999999999999</v>
      </c>
      <c r="P659" s="6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0">
        <f t="shared" si="61"/>
        <v>42361.637407407405</v>
      </c>
      <c r="T659" s="10">
        <f t="shared" si="62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4.4620603710883389E-2</v>
      </c>
      <c r="P660" s="6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0">
        <f t="shared" si="61"/>
        <v>42211.541666666664</v>
      </c>
      <c r="T660" s="10">
        <f t="shared" si="62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5.6666666666667087E-3</v>
      </c>
      <c r="P661" s="6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0">
        <f t="shared" si="61"/>
        <v>42239.385358796295</v>
      </c>
      <c r="T661" s="10">
        <f t="shared" si="62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</v>
      </c>
      <c r="P662" s="6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0">
        <f t="shared" si="61"/>
        <v>41952.57498842592</v>
      </c>
      <c r="T662" s="10">
        <f t="shared" si="62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</v>
      </c>
      <c r="P663" s="6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0">
        <f t="shared" si="61"/>
        <v>42666.437025462961</v>
      </c>
      <c r="T663" s="10">
        <f t="shared" si="62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3"/>
        <v>39</v>
      </c>
      <c r="Q664" t="str">
        <f t="shared" si="64"/>
        <v>technology</v>
      </c>
      <c r="R664" t="str">
        <f t="shared" si="65"/>
        <v>wearables</v>
      </c>
      <c r="S664" s="10">
        <f t="shared" si="61"/>
        <v>42020.229710648149</v>
      </c>
      <c r="T664" s="10">
        <f t="shared" si="62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3"/>
        <v>100</v>
      </c>
      <c r="Q665" t="str">
        <f t="shared" si="64"/>
        <v>technology</v>
      </c>
      <c r="R665" t="str">
        <f t="shared" si="65"/>
        <v>wearables</v>
      </c>
      <c r="S665" s="10">
        <f t="shared" si="61"/>
        <v>42203.634907407402</v>
      </c>
      <c r="T665" s="10">
        <f t="shared" si="62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</v>
      </c>
      <c r="P666" s="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0">
        <f t="shared" si="61"/>
        <v>42107.458043981482</v>
      </c>
      <c r="T666" s="10">
        <f t="shared" si="62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</v>
      </c>
      <c r="P667" s="6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0">
        <f t="shared" si="61"/>
        <v>42748.503020833326</v>
      </c>
      <c r="T667" s="10">
        <f t="shared" si="62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3"/>
        <v>2</v>
      </c>
      <c r="Q668" t="str">
        <f t="shared" si="64"/>
        <v>technology</v>
      </c>
      <c r="R668" t="str">
        <f t="shared" si="65"/>
        <v>wearables</v>
      </c>
      <c r="S668" s="10">
        <f t="shared" si="61"/>
        <v>41868.623819444438</v>
      </c>
      <c r="T668" s="10">
        <f t="shared" si="62"/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</v>
      </c>
      <c r="P669" s="6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0">
        <f t="shared" si="61"/>
        <v>42672.165081018517</v>
      </c>
      <c r="T669" s="10">
        <f t="shared" si="62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</v>
      </c>
      <c r="P670" s="6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0">
        <f t="shared" si="61"/>
        <v>42135.622939814813</v>
      </c>
      <c r="T670" s="10">
        <f t="shared" si="62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</v>
      </c>
      <c r="P671" s="6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0">
        <f t="shared" si="61"/>
        <v>42557.417337962957</v>
      </c>
      <c r="T671" s="10">
        <f t="shared" si="62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</v>
      </c>
      <c r="P672" s="6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0">
        <f t="shared" si="61"/>
        <v>42540.131944444445</v>
      </c>
      <c r="T672" s="10">
        <f t="shared" si="62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</v>
      </c>
      <c r="P673" s="6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0">
        <f t="shared" si="61"/>
        <v>42017.958333333336</v>
      </c>
      <c r="T673" s="10">
        <f t="shared" si="62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</v>
      </c>
      <c r="P674" s="6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0">
        <f t="shared" si="61"/>
        <v>42004.999305555553</v>
      </c>
      <c r="T674" s="10">
        <f t="shared" si="62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0">
        <f t="shared" si="61"/>
        <v>41883.6321412037</v>
      </c>
      <c r="T675" s="10">
        <f t="shared" si="62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3"/>
        <v>7.5</v>
      </c>
      <c r="Q676" t="str">
        <f t="shared" si="64"/>
        <v>technology</v>
      </c>
      <c r="R676" t="str">
        <f t="shared" si="65"/>
        <v>wearables</v>
      </c>
      <c r="S676" s="10">
        <f t="shared" si="61"/>
        <v>41862.907719907402</v>
      </c>
      <c r="T676" s="10">
        <f t="shared" si="62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</v>
      </c>
      <c r="P677" s="6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0">
        <f t="shared" si="61"/>
        <v>42005.082638888889</v>
      </c>
      <c r="T677" s="10">
        <f t="shared" si="62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</v>
      </c>
      <c r="P678" s="6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0">
        <f t="shared" si="61"/>
        <v>42042.559965277775</v>
      </c>
      <c r="T678" s="10">
        <f t="shared" si="62"/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</v>
      </c>
      <c r="P679" s="6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0">
        <f t="shared" si="61"/>
        <v>42549.195543981477</v>
      </c>
      <c r="T679" s="10">
        <f t="shared" si="62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</v>
      </c>
      <c r="P680" s="6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0">
        <f t="shared" si="61"/>
        <v>42511.168263888881</v>
      </c>
      <c r="T680" s="10">
        <f t="shared" si="62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</v>
      </c>
      <c r="P681" s="6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0">
        <f t="shared" si="61"/>
        <v>42616.487372685187</v>
      </c>
      <c r="T681" s="10">
        <f t="shared" si="62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</v>
      </c>
      <c r="P682" s="6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0">
        <f t="shared" si="61"/>
        <v>41899.293182870366</v>
      </c>
      <c r="T682" s="10">
        <f t="shared" si="62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3"/>
        <v>1</v>
      </c>
      <c r="Q683" t="str">
        <f t="shared" si="64"/>
        <v>technology</v>
      </c>
      <c r="R683" t="str">
        <f t="shared" si="65"/>
        <v>wearables</v>
      </c>
      <c r="S683" s="10">
        <f t="shared" si="61"/>
        <v>42669.597268518519</v>
      </c>
      <c r="T683" s="10">
        <f t="shared" si="62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0">
        <f t="shared" si="61"/>
        <v>42808.515300925923</v>
      </c>
      <c r="T684" s="10">
        <f t="shared" si="62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</v>
      </c>
      <c r="P685" s="6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0">
        <f t="shared" si="61"/>
        <v>42674.691712962966</v>
      </c>
      <c r="T685" s="10">
        <f t="shared" si="62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0</v>
      </c>
      <c r="P686" s="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0">
        <f t="shared" si="61"/>
        <v>41844.916666666664</v>
      </c>
      <c r="T686" s="10">
        <f t="shared" si="62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</v>
      </c>
      <c r="P687" s="6">
        <f t="shared" si="63"/>
        <v>55.3</v>
      </c>
      <c r="Q687" t="str">
        <f t="shared" si="64"/>
        <v>technology</v>
      </c>
      <c r="R687" t="str">
        <f t="shared" si="65"/>
        <v>wearables</v>
      </c>
      <c r="S687" s="10">
        <f t="shared" si="61"/>
        <v>42016.658240740733</v>
      </c>
      <c r="T687" s="10">
        <f t="shared" si="62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3"/>
        <v>0</v>
      </c>
      <c r="Q688" t="str">
        <f t="shared" si="64"/>
        <v>technology</v>
      </c>
      <c r="R688" t="str">
        <f t="shared" si="65"/>
        <v>wearables</v>
      </c>
      <c r="S688" s="10">
        <f t="shared" si="61"/>
        <v>42219.464930555558</v>
      </c>
      <c r="T688" s="10">
        <f t="shared" si="62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</v>
      </c>
      <c r="P689" s="6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0">
        <f t="shared" si="61"/>
        <v>42771.542280092595</v>
      </c>
      <c r="T689" s="10">
        <f t="shared" si="62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</v>
      </c>
      <c r="P690" s="6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0">
        <f t="shared" si="61"/>
        <v>42291.896446759252</v>
      </c>
      <c r="T690" s="10">
        <f t="shared" si="62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</v>
      </c>
      <c r="P691" s="6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0">
        <f t="shared" si="61"/>
        <v>42711.999305555553</v>
      </c>
      <c r="T691" s="10">
        <f t="shared" si="62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</v>
      </c>
      <c r="P692" s="6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0">
        <f t="shared" si="61"/>
        <v>42622.041666666664</v>
      </c>
      <c r="T692" s="10">
        <f t="shared" si="62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</v>
      </c>
      <c r="P693" s="6">
        <f t="shared" si="63"/>
        <v>26</v>
      </c>
      <c r="Q693" t="str">
        <f t="shared" si="64"/>
        <v>technology</v>
      </c>
      <c r="R693" t="str">
        <f t="shared" si="65"/>
        <v>wearables</v>
      </c>
      <c r="S693" s="10">
        <f t="shared" si="61"/>
        <v>42185.819976851846</v>
      </c>
      <c r="T693" s="10">
        <f t="shared" si="62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0</v>
      </c>
      <c r="P694" s="6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0">
        <f t="shared" si="61"/>
        <v>42726.167395833334</v>
      </c>
      <c r="T694" s="10">
        <f t="shared" si="62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</v>
      </c>
      <c r="P695" s="6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0">
        <f t="shared" si="61"/>
        <v>42124.599849537037</v>
      </c>
      <c r="T695" s="10">
        <f t="shared" si="62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0">
        <f t="shared" si="61"/>
        <v>42767.455543981479</v>
      </c>
      <c r="T696" s="10">
        <f t="shared" si="62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</v>
      </c>
      <c r="P697" s="6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0">
        <f t="shared" si="61"/>
        <v>41943.312731481477</v>
      </c>
      <c r="T697" s="10">
        <f t="shared" si="62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3"/>
        <v>1</v>
      </c>
      <c r="Q698" t="str">
        <f t="shared" si="64"/>
        <v>technology</v>
      </c>
      <c r="R698" t="str">
        <f t="shared" si="65"/>
        <v>wearables</v>
      </c>
      <c r="S698" s="10">
        <f t="shared" si="61"/>
        <v>41845.718773148146</v>
      </c>
      <c r="T698" s="10">
        <f t="shared" si="62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</v>
      </c>
      <c r="P699" s="6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0">
        <f t="shared" si="61"/>
        <v>42403.314687500002</v>
      </c>
      <c r="T699" s="10">
        <f t="shared" si="62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</v>
      </c>
      <c r="P700" s="6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0">
        <f t="shared" si="61"/>
        <v>41899.875</v>
      </c>
      <c r="T700" s="10">
        <f t="shared" si="62"/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</v>
      </c>
      <c r="P701" s="6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0">
        <f t="shared" si="61"/>
        <v>41600.458333333328</v>
      </c>
      <c r="T701" s="10">
        <f t="shared" si="62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</v>
      </c>
      <c r="P702" s="6">
        <f t="shared" si="63"/>
        <v>13</v>
      </c>
      <c r="Q702" t="str">
        <f t="shared" si="64"/>
        <v>technology</v>
      </c>
      <c r="R702" t="str">
        <f t="shared" si="65"/>
        <v>wearables</v>
      </c>
      <c r="S702" s="10">
        <f t="shared" si="61"/>
        <v>42745.480104166665</v>
      </c>
      <c r="T702" s="10">
        <f t="shared" si="62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</v>
      </c>
      <c r="P703" s="6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0">
        <f t="shared" si="61"/>
        <v>41843.454629629625</v>
      </c>
      <c r="T703" s="10">
        <f t="shared" si="62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</v>
      </c>
      <c r="P704" s="6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0">
        <f t="shared" si="61"/>
        <v>42698.560034722221</v>
      </c>
      <c r="T704" s="10">
        <f t="shared" si="62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</v>
      </c>
      <c r="P705" s="6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0">
        <f t="shared" si="61"/>
        <v>42766.772222222215</v>
      </c>
      <c r="T705" s="10">
        <f t="shared" si="62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+MAX(E706/D706-1,0)</f>
        <v>0</v>
      </c>
      <c r="P706" s="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0">
        <f t="shared" ref="S706:S769" si="67">+(I706/86400)+25569+(-5/24)</f>
        <v>42785.984583333331</v>
      </c>
      <c r="T706" s="10">
        <f t="shared" ref="T706:T769" si="68">+(J706/86400)+25569+(-5/24)</f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</v>
      </c>
      <c r="P707" s="6">
        <f t="shared" ref="P707:P770" si="69">+IFERROR(E707/L707,0)</f>
        <v>195.4</v>
      </c>
      <c r="Q707" t="str">
        <f t="shared" ref="Q707:Q770" si="70">+LEFT(N707,(FIND("/",N707)-1))</f>
        <v>technology</v>
      </c>
      <c r="R707" t="str">
        <f t="shared" ref="R707:R770" si="71">+RIGHT(N707,LEN(N707)-(FIND("/",N707)))</f>
        <v>wearables</v>
      </c>
      <c r="S707" s="10">
        <f t="shared" si="67"/>
        <v>42756.283310185179</v>
      </c>
      <c r="T707" s="10">
        <f t="shared" si="68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9"/>
        <v>0</v>
      </c>
      <c r="Q708" t="str">
        <f t="shared" si="70"/>
        <v>technology</v>
      </c>
      <c r="R708" t="str">
        <f t="shared" si="71"/>
        <v>wearables</v>
      </c>
      <c r="S708" s="10">
        <f t="shared" si="67"/>
        <v>42718.568749999999</v>
      </c>
      <c r="T708" s="10">
        <f t="shared" si="68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</v>
      </c>
      <c r="P709" s="6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0">
        <f t="shared" si="67"/>
        <v>42736.45517361111</v>
      </c>
      <c r="T709" s="10">
        <f t="shared" si="68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</v>
      </c>
      <c r="P710" s="6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0">
        <f t="shared" si="67"/>
        <v>41895.372685185182</v>
      </c>
      <c r="T710" s="10">
        <f t="shared" si="68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9"/>
        <v>30.5</v>
      </c>
      <c r="Q711" t="str">
        <f t="shared" si="70"/>
        <v>technology</v>
      </c>
      <c r="R711" t="str">
        <f t="shared" si="71"/>
        <v>wearables</v>
      </c>
      <c r="S711" s="10">
        <f t="shared" si="67"/>
        <v>41977.832858796297</v>
      </c>
      <c r="T711" s="10">
        <f t="shared" si="68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9"/>
        <v>0</v>
      </c>
      <c r="Q712" t="str">
        <f t="shared" si="70"/>
        <v>technology</v>
      </c>
      <c r="R712" t="str">
        <f t="shared" si="71"/>
        <v>wearables</v>
      </c>
      <c r="S712" s="10">
        <f t="shared" si="67"/>
        <v>41870.822222222218</v>
      </c>
      <c r="T712" s="10">
        <f t="shared" si="68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</v>
      </c>
      <c r="P713" s="6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0">
        <f t="shared" si="67"/>
        <v>42718.292453703696</v>
      </c>
      <c r="T713" s="10">
        <f t="shared" si="68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0">
        <f t="shared" si="67"/>
        <v>42414.472592592589</v>
      </c>
      <c r="T714" s="10">
        <f t="shared" si="68"/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</v>
      </c>
      <c r="P715" s="6">
        <f t="shared" si="69"/>
        <v>199</v>
      </c>
      <c r="Q715" t="str">
        <f t="shared" si="70"/>
        <v>technology</v>
      </c>
      <c r="R715" t="str">
        <f t="shared" si="71"/>
        <v>wearables</v>
      </c>
      <c r="S715" s="10">
        <f t="shared" si="67"/>
        <v>42526.320972222216</v>
      </c>
      <c r="T715" s="10">
        <f t="shared" si="68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</v>
      </c>
      <c r="P716" s="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0">
        <f t="shared" si="67"/>
        <v>42794.579652777778</v>
      </c>
      <c r="T716" s="10">
        <f t="shared" si="68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</v>
      </c>
      <c r="P717" s="6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0">
        <f t="shared" si="67"/>
        <v>42312.924074074072</v>
      </c>
      <c r="T717" s="10">
        <f t="shared" si="68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</v>
      </c>
      <c r="P718" s="6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0">
        <f t="shared" si="67"/>
        <v>41973.791666666664</v>
      </c>
      <c r="T718" s="10">
        <f t="shared" si="68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0">
        <f t="shared" si="67"/>
        <v>41887.645856481475</v>
      </c>
      <c r="T719" s="10">
        <f t="shared" si="68"/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</v>
      </c>
      <c r="P720" s="6">
        <f t="shared" si="69"/>
        <v>22.5</v>
      </c>
      <c r="Q720" t="str">
        <f t="shared" si="70"/>
        <v>technology</v>
      </c>
      <c r="R720" t="str">
        <f t="shared" si="71"/>
        <v>wearables</v>
      </c>
      <c r="S720" s="10">
        <f t="shared" si="67"/>
        <v>42784.040972222218</v>
      </c>
      <c r="T720" s="10">
        <f t="shared" si="68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</v>
      </c>
      <c r="P721" s="6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0">
        <f t="shared" si="67"/>
        <v>42422.83189814815</v>
      </c>
      <c r="T721" s="10">
        <f t="shared" si="68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0.43947368421052624</v>
      </c>
      <c r="P722" s="6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0">
        <f t="shared" si="67"/>
        <v>40937.440868055557</v>
      </c>
      <c r="T722" s="10">
        <f t="shared" si="68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0.22109756097560984</v>
      </c>
      <c r="P723" s="6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0">
        <f t="shared" si="67"/>
        <v>41852.363506944443</v>
      </c>
      <c r="T723" s="10">
        <f t="shared" si="68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0.32024000000000008</v>
      </c>
      <c r="P724" s="6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0">
        <f t="shared" si="67"/>
        <v>41007.555300925924</v>
      </c>
      <c r="T724" s="10">
        <f t="shared" si="68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9.3800000000000106E-2</v>
      </c>
      <c r="P725" s="6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0">
        <f t="shared" si="67"/>
        <v>42214.957638888889</v>
      </c>
      <c r="T725" s="10">
        <f t="shared" si="68"/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5.4715714285714423E-2</v>
      </c>
      <c r="P726" s="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0">
        <f t="shared" si="67"/>
        <v>40724.430127314808</v>
      </c>
      <c r="T726" s="10">
        <f t="shared" si="68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3.5000000000000586E-3</v>
      </c>
      <c r="P727" s="6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0">
        <f t="shared" si="67"/>
        <v>42351.417962962958</v>
      </c>
      <c r="T727" s="10">
        <f t="shared" si="68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1.4000000000000012E-2</v>
      </c>
      <c r="P728" s="6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0">
        <f t="shared" si="67"/>
        <v>41375.834340277775</v>
      </c>
      <c r="T728" s="10">
        <f t="shared" si="68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0.55514285714285716</v>
      </c>
      <c r="P729" s="6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0">
        <f t="shared" si="67"/>
        <v>41288.680555555555</v>
      </c>
      <c r="T729" s="10">
        <f t="shared" si="68"/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5.5660000000000043E-2</v>
      </c>
      <c r="P730" s="6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0">
        <f t="shared" si="67"/>
        <v>40776.629131944443</v>
      </c>
      <c r="T730" s="10">
        <f t="shared" si="68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0.30649999999999999</v>
      </c>
      <c r="P731" s="6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0">
        <f t="shared" si="67"/>
        <v>41170.97755787037</v>
      </c>
      <c r="T731" s="10">
        <f t="shared" si="68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0.32190000000000007</v>
      </c>
      <c r="P732" s="6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0">
        <f t="shared" si="67"/>
        <v>40884.536932870367</v>
      </c>
      <c r="T732" s="10">
        <f t="shared" si="68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0.26</v>
      </c>
      <c r="P733" s="6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0">
        <f t="shared" si="67"/>
        <v>40930.041666666664</v>
      </c>
      <c r="T733" s="10">
        <f t="shared" si="68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0.60000000000000009</v>
      </c>
      <c r="P734" s="6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0">
        <f t="shared" si="67"/>
        <v>41546.21598379629</v>
      </c>
      <c r="T734" s="10">
        <f t="shared" si="68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0.20480000000000009</v>
      </c>
      <c r="P735" s="6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0">
        <f t="shared" si="67"/>
        <v>41628.211712962962</v>
      </c>
      <c r="T735" s="10">
        <f t="shared" si="68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0.25529411764705889</v>
      </c>
      <c r="P736" s="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0">
        <f t="shared" si="67"/>
        <v>42132.999999999993</v>
      </c>
      <c r="T736" s="10">
        <f t="shared" si="68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0.14406382978723409</v>
      </c>
      <c r="P737" s="6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0">
        <f t="shared" si="67"/>
        <v>41976.818749999999</v>
      </c>
      <c r="T737" s="10">
        <f t="shared" si="68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2.151388888888889</v>
      </c>
      <c r="P738" s="6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0">
        <f t="shared" si="67"/>
        <v>41598.999305555553</v>
      </c>
      <c r="T738" s="10">
        <f t="shared" si="68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0.22399999999999998</v>
      </c>
      <c r="P739" s="6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0">
        <f t="shared" si="67"/>
        <v>41684.625</v>
      </c>
      <c r="T739" s="10">
        <f t="shared" si="68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6.7333333333333245E-2</v>
      </c>
      <c r="P740" s="6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0">
        <f t="shared" si="67"/>
        <v>41973.999305555553</v>
      </c>
      <c r="T740" s="10">
        <f t="shared" si="68"/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0.58333333333333326</v>
      </c>
      <c r="P741" s="6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0">
        <f t="shared" si="67"/>
        <v>41862.294317129628</v>
      </c>
      <c r="T741" s="10">
        <f t="shared" si="68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7.4000000000000066E-2</v>
      </c>
      <c r="P742" s="6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0">
        <f t="shared" si="67"/>
        <v>42175.93844907407</v>
      </c>
      <c r="T742" s="10">
        <f t="shared" si="68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2.2599999999999953E-2</v>
      </c>
      <c r="P743" s="6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0">
        <f t="shared" si="67"/>
        <v>41436.439884259256</v>
      </c>
      <c r="T743" s="10">
        <f t="shared" si="68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0.10714285714285721</v>
      </c>
      <c r="P744" s="6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0">
        <f t="shared" si="67"/>
        <v>41719.667962962958</v>
      </c>
      <c r="T744" s="10">
        <f t="shared" si="68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0.48</v>
      </c>
      <c r="P745" s="6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0">
        <f t="shared" si="67"/>
        <v>41015.666666666664</v>
      </c>
      <c r="T745" s="10">
        <f t="shared" si="68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2.3200000000000109E-2</v>
      </c>
      <c r="P746" s="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0">
        <f t="shared" si="67"/>
        <v>41256.748877314814</v>
      </c>
      <c r="T746" s="10">
        <f t="shared" si="68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0.79099099099099091</v>
      </c>
      <c r="P747" s="6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0">
        <f t="shared" si="67"/>
        <v>41397.363946759258</v>
      </c>
      <c r="T747" s="10">
        <f t="shared" si="68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0.11081352527619681</v>
      </c>
      <c r="P748" s="6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0">
        <f t="shared" si="67"/>
        <v>41174.957638888889</v>
      </c>
      <c r="T748" s="10">
        <f t="shared" si="68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4.2857142857144481E-4</v>
      </c>
      <c r="P749" s="6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0">
        <f t="shared" si="67"/>
        <v>42019.245833333327</v>
      </c>
      <c r="T749" s="10">
        <f t="shared" si="68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2.4999999999999467E-3</v>
      </c>
      <c r="P750" s="6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0">
        <f t="shared" si="67"/>
        <v>41861.638495370367</v>
      </c>
      <c r="T750" s="10">
        <f t="shared" si="68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5.5600000000000094E-2</v>
      </c>
      <c r="P751" s="6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0">
        <f t="shared" si="67"/>
        <v>42763.732986111114</v>
      </c>
      <c r="T751" s="10">
        <f t="shared" si="68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2.58775877587758E-2</v>
      </c>
      <c r="P752" s="6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0">
        <f t="shared" si="67"/>
        <v>41329.669814814813</v>
      </c>
      <c r="T752" s="10">
        <f t="shared" si="68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0.18500000000000005</v>
      </c>
      <c r="P753" s="6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0">
        <f t="shared" si="67"/>
        <v>40759.422164351847</v>
      </c>
      <c r="T753" s="10">
        <f t="shared" si="68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0.11699999999999999</v>
      </c>
      <c r="P754" s="6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0">
        <f t="shared" si="67"/>
        <v>42659.249999999993</v>
      </c>
      <c r="T754" s="10">
        <f t="shared" si="68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0.28000000000000003</v>
      </c>
      <c r="P755" s="6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0">
        <f t="shared" si="67"/>
        <v>42049.381840277776</v>
      </c>
      <c r="T755" s="10">
        <f t="shared" si="68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3.7500000000000089E-2</v>
      </c>
      <c r="P756" s="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0">
        <f t="shared" si="67"/>
        <v>41279.54075231481</v>
      </c>
      <c r="T756" s="10">
        <f t="shared" si="68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1.9076000000000093E-2</v>
      </c>
      <c r="P757" s="6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0">
        <f t="shared" si="67"/>
        <v>41413.820138888885</v>
      </c>
      <c r="T757" s="10">
        <f t="shared" si="68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0.17714285714285705</v>
      </c>
      <c r="P758" s="6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0">
        <f t="shared" si="67"/>
        <v>40651.516886574071</v>
      </c>
      <c r="T758" s="10">
        <f t="shared" si="68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1.38</v>
      </c>
      <c r="P759" s="6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0">
        <f t="shared" si="67"/>
        <v>41248.846226851849</v>
      </c>
      <c r="T759" s="10">
        <f t="shared" si="68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2.0000000000000018E-2</v>
      </c>
      <c r="P760" s="6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0">
        <f t="shared" si="67"/>
        <v>40459.628101851849</v>
      </c>
      <c r="T760" s="10">
        <f t="shared" si="68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1.9200000000000106E-2</v>
      </c>
      <c r="P761" s="6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0">
        <f t="shared" si="67"/>
        <v>41829.121979166666</v>
      </c>
      <c r="T761" s="10">
        <f t="shared" si="68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9"/>
        <v>0</v>
      </c>
      <c r="Q762" t="str">
        <f t="shared" si="70"/>
        <v>publishing</v>
      </c>
      <c r="R762" t="str">
        <f t="shared" si="71"/>
        <v>fiction</v>
      </c>
      <c r="S762" s="10">
        <f t="shared" si="67"/>
        <v>42700.597372685188</v>
      </c>
      <c r="T762" s="10">
        <f t="shared" si="68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</v>
      </c>
      <c r="P763" s="6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0">
        <f t="shared" si="67"/>
        <v>41672.543124999997</v>
      </c>
      <c r="T763" s="10">
        <f t="shared" si="68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9"/>
        <v>0</v>
      </c>
      <c r="Q764" t="str">
        <f t="shared" si="70"/>
        <v>publishing</v>
      </c>
      <c r="R764" t="str">
        <f t="shared" si="71"/>
        <v>fiction</v>
      </c>
      <c r="S764" s="10">
        <f t="shared" si="67"/>
        <v>42708.041666666664</v>
      </c>
      <c r="T764" s="10">
        <f t="shared" si="68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9"/>
        <v>5</v>
      </c>
      <c r="Q765" t="str">
        <f t="shared" si="70"/>
        <v>publishing</v>
      </c>
      <c r="R765" t="str">
        <f t="shared" si="71"/>
        <v>fiction</v>
      </c>
      <c r="S765" s="10">
        <f t="shared" si="67"/>
        <v>41501.238518518519</v>
      </c>
      <c r="T765" s="10">
        <f t="shared" si="68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9"/>
        <v>0</v>
      </c>
      <c r="Q766" t="str">
        <f t="shared" si="70"/>
        <v>publishing</v>
      </c>
      <c r="R766" t="str">
        <f t="shared" si="71"/>
        <v>fiction</v>
      </c>
      <c r="S766" s="10">
        <f t="shared" si="67"/>
        <v>42256.964826388888</v>
      </c>
      <c r="T766" s="10">
        <f t="shared" si="68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</v>
      </c>
      <c r="P767" s="6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0">
        <f t="shared" si="67"/>
        <v>41931.334305555552</v>
      </c>
      <c r="T767" s="10">
        <f t="shared" si="68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9"/>
        <v>0</v>
      </c>
      <c r="Q768" t="str">
        <f t="shared" si="70"/>
        <v>publishing</v>
      </c>
      <c r="R768" t="str">
        <f t="shared" si="71"/>
        <v>fiction</v>
      </c>
      <c r="S768" s="10">
        <f t="shared" si="67"/>
        <v>42051.57503472222</v>
      </c>
      <c r="T768" s="10">
        <f t="shared" si="68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</v>
      </c>
      <c r="P769" s="6">
        <f t="shared" si="69"/>
        <v>59</v>
      </c>
      <c r="Q769" t="str">
        <f t="shared" si="70"/>
        <v>publishing</v>
      </c>
      <c r="R769" t="str">
        <f t="shared" si="71"/>
        <v>fiction</v>
      </c>
      <c r="S769" s="10">
        <f t="shared" si="67"/>
        <v>42144.935300925928</v>
      </c>
      <c r="T769" s="10">
        <f t="shared" si="68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+MAX(E770/D770-1,0)</f>
        <v>0</v>
      </c>
      <c r="P770" s="6">
        <f t="shared" si="69"/>
        <v>0</v>
      </c>
      <c r="Q770" t="str">
        <f t="shared" si="70"/>
        <v>publishing</v>
      </c>
      <c r="R770" t="str">
        <f t="shared" si="71"/>
        <v>fiction</v>
      </c>
      <c r="S770" s="10">
        <f t="shared" ref="S770:S833" si="73">+(I770/86400)+25569+(-5/24)</f>
        <v>41623.998726851853</v>
      </c>
      <c r="T770" s="10">
        <f t="shared" ref="T770:T833" si="74">+(J770/86400)+25569+(-5/24)</f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</v>
      </c>
      <c r="P771" s="6">
        <f t="shared" ref="P771:P834" si="75">+IFERROR(E771/L771,0)</f>
        <v>31.846153846153847</v>
      </c>
      <c r="Q771" t="str">
        <f t="shared" ref="Q771:Q834" si="76">+LEFT(N771,(FIND("/",N771)-1))</f>
        <v>publishing</v>
      </c>
      <c r="R771" t="str">
        <f t="shared" ref="R771:R834" si="77">+RIGHT(N771,LEN(N771)-(FIND("/",N771)))</f>
        <v>fiction</v>
      </c>
      <c r="S771" s="10">
        <f t="shared" si="73"/>
        <v>41634.788124999999</v>
      </c>
      <c r="T771" s="10">
        <f t="shared" si="74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5"/>
        <v>0</v>
      </c>
      <c r="Q772" t="str">
        <f t="shared" si="76"/>
        <v>publishing</v>
      </c>
      <c r="R772" t="str">
        <f t="shared" si="77"/>
        <v>fiction</v>
      </c>
      <c r="S772" s="10">
        <f t="shared" si="73"/>
        <v>41329.791307870364</v>
      </c>
      <c r="T772" s="10">
        <f t="shared" si="74"/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5"/>
        <v>10</v>
      </c>
      <c r="Q773" t="str">
        <f t="shared" si="76"/>
        <v>publishing</v>
      </c>
      <c r="R773" t="str">
        <f t="shared" si="77"/>
        <v>fiction</v>
      </c>
      <c r="S773" s="10">
        <f t="shared" si="73"/>
        <v>42399.615763888891</v>
      </c>
      <c r="T773" s="10">
        <f t="shared" si="74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</v>
      </c>
      <c r="P774" s="6">
        <f t="shared" si="75"/>
        <v>50</v>
      </c>
      <c r="Q774" t="str">
        <f t="shared" si="76"/>
        <v>publishing</v>
      </c>
      <c r="R774" t="str">
        <f t="shared" si="77"/>
        <v>fiction</v>
      </c>
      <c r="S774" s="10">
        <f t="shared" si="73"/>
        <v>40117.957638888889</v>
      </c>
      <c r="T774" s="10">
        <f t="shared" si="74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</v>
      </c>
      <c r="P775" s="6">
        <f t="shared" si="75"/>
        <v>16</v>
      </c>
      <c r="Q775" t="str">
        <f t="shared" si="76"/>
        <v>publishing</v>
      </c>
      <c r="R775" t="str">
        <f t="shared" si="77"/>
        <v>fiction</v>
      </c>
      <c r="S775" s="10">
        <f t="shared" si="73"/>
        <v>42134.750694444439</v>
      </c>
      <c r="T775" s="10">
        <f t="shared" si="74"/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</v>
      </c>
      <c r="P776" s="6">
        <f t="shared" si="75"/>
        <v>39</v>
      </c>
      <c r="Q776" t="str">
        <f t="shared" si="76"/>
        <v>publishing</v>
      </c>
      <c r="R776" t="str">
        <f t="shared" si="77"/>
        <v>fiction</v>
      </c>
      <c r="S776" s="10">
        <f t="shared" si="73"/>
        <v>41693.571967592587</v>
      </c>
      <c r="T776" s="10">
        <f t="shared" si="74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</v>
      </c>
      <c r="P777" s="6">
        <f t="shared" si="75"/>
        <v>34</v>
      </c>
      <c r="Q777" t="str">
        <f t="shared" si="76"/>
        <v>publishing</v>
      </c>
      <c r="R777" t="str">
        <f t="shared" si="77"/>
        <v>fiction</v>
      </c>
      <c r="S777" s="10">
        <f t="shared" si="73"/>
        <v>40892.851793981477</v>
      </c>
      <c r="T777" s="10">
        <f t="shared" si="74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</v>
      </c>
      <c r="P778" s="6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0">
        <f t="shared" si="73"/>
        <v>42287.999999999993</v>
      </c>
      <c r="T778" s="10">
        <f t="shared" si="74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</v>
      </c>
      <c r="P779" s="6">
        <f t="shared" si="75"/>
        <v>7</v>
      </c>
      <c r="Q779" t="str">
        <f t="shared" si="76"/>
        <v>publishing</v>
      </c>
      <c r="R779" t="str">
        <f t="shared" si="77"/>
        <v>fiction</v>
      </c>
      <c r="S779" s="10">
        <f t="shared" si="73"/>
        <v>41486.772881944438</v>
      </c>
      <c r="T779" s="10">
        <f t="shared" si="74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5"/>
        <v>2</v>
      </c>
      <c r="Q780" t="str">
        <f t="shared" si="76"/>
        <v>publishing</v>
      </c>
      <c r="R780" t="str">
        <f t="shared" si="77"/>
        <v>fiction</v>
      </c>
      <c r="S780" s="10">
        <f t="shared" si="73"/>
        <v>41759.493981481479</v>
      </c>
      <c r="T780" s="10">
        <f t="shared" si="74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</v>
      </c>
      <c r="P781" s="6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0">
        <f t="shared" si="73"/>
        <v>40465.958333333328</v>
      </c>
      <c r="T781" s="10">
        <f t="shared" si="74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4.0000000000000036E-2</v>
      </c>
      <c r="P782" s="6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0">
        <f t="shared" si="73"/>
        <v>40666.465567129628</v>
      </c>
      <c r="T782" s="10">
        <f t="shared" si="74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0.33153750000000004</v>
      </c>
      <c r="P783" s="6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0">
        <f t="shared" si="73"/>
        <v>41432.792523148142</v>
      </c>
      <c r="T783" s="10">
        <f t="shared" si="74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0</v>
      </c>
      <c r="P784" s="6">
        <f t="shared" si="75"/>
        <v>50</v>
      </c>
      <c r="Q784" t="str">
        <f t="shared" si="76"/>
        <v>music</v>
      </c>
      <c r="R784" t="str">
        <f t="shared" si="77"/>
        <v>rock</v>
      </c>
      <c r="S784" s="10">
        <f t="shared" si="73"/>
        <v>41146.549791666665</v>
      </c>
      <c r="T784" s="10">
        <f t="shared" si="74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0.48133333333333339</v>
      </c>
      <c r="P785" s="6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0">
        <f t="shared" si="73"/>
        <v>41026.708333333328</v>
      </c>
      <c r="T785" s="10">
        <f t="shared" si="74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2.4999999999999911E-2</v>
      </c>
      <c r="P786" s="6">
        <f t="shared" si="75"/>
        <v>102.5</v>
      </c>
      <c r="Q786" t="str">
        <f t="shared" si="76"/>
        <v>music</v>
      </c>
      <c r="R786" t="str">
        <f t="shared" si="77"/>
        <v>rock</v>
      </c>
      <c r="S786" s="10">
        <f t="shared" si="73"/>
        <v>41714.899525462963</v>
      </c>
      <c r="T786" s="10">
        <f t="shared" si="74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0.80627999999999989</v>
      </c>
      <c r="P787" s="6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0">
        <f t="shared" si="73"/>
        <v>41333.38559027778</v>
      </c>
      <c r="T787" s="10">
        <f t="shared" si="74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0.42799999999999994</v>
      </c>
      <c r="P788" s="6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0">
        <f t="shared" si="73"/>
        <v>41040.449305555558</v>
      </c>
      <c r="T788" s="10">
        <f t="shared" si="74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0.14166666666666661</v>
      </c>
      <c r="P789" s="6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0">
        <f t="shared" si="73"/>
        <v>41579.419282407405</v>
      </c>
      <c r="T789" s="10">
        <f t="shared" si="74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1.03505</v>
      </c>
      <c r="P790" s="6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0">
        <f t="shared" si="73"/>
        <v>41096.957638888889</v>
      </c>
      <c r="T790" s="10">
        <f t="shared" si="74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9.4117647058823639E-2</v>
      </c>
      <c r="P791" s="6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0">
        <f t="shared" si="73"/>
        <v>41295.124305555553</v>
      </c>
      <c r="T791" s="10">
        <f t="shared" si="74"/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0.44374599999999997</v>
      </c>
      <c r="P792" s="6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0">
        <f t="shared" si="73"/>
        <v>41305.839571759258</v>
      </c>
      <c r="T792" s="10">
        <f t="shared" si="74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3.8666666666666627E-2</v>
      </c>
      <c r="P793" s="6">
        <f t="shared" si="75"/>
        <v>60.859375</v>
      </c>
      <c r="Q793" t="str">
        <f t="shared" si="76"/>
        <v>music</v>
      </c>
      <c r="R793" t="str">
        <f t="shared" si="77"/>
        <v>rock</v>
      </c>
      <c r="S793" s="10">
        <f t="shared" si="73"/>
        <v>41591.040972222218</v>
      </c>
      <c r="T793" s="10">
        <f t="shared" si="74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4.4440000000001145E-3</v>
      </c>
      <c r="P794" s="6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0">
        <f t="shared" si="73"/>
        <v>41585.706979166665</v>
      </c>
      <c r="T794" s="10">
        <f t="shared" si="74"/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2.7792727272727191E-2</v>
      </c>
      <c r="P795" s="6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0">
        <f t="shared" si="73"/>
        <v>41457.999305555553</v>
      </c>
      <c r="T795" s="10">
        <f t="shared" si="74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5.3125000000000089E-2</v>
      </c>
      <c r="P796" s="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0">
        <f t="shared" si="73"/>
        <v>40791.504166666666</v>
      </c>
      <c r="T796" s="10">
        <f t="shared" si="74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0.11785714285714288</v>
      </c>
      <c r="P797" s="6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0">
        <f t="shared" si="73"/>
        <v>41005.999305555553</v>
      </c>
      <c r="T797" s="10">
        <f t="shared" si="74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1.3500000000000068E-2</v>
      </c>
      <c r="P798" s="6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0">
        <f t="shared" si="73"/>
        <v>41532.673611111109</v>
      </c>
      <c r="T798" s="10">
        <f t="shared" si="74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7.5333333333333252E-2</v>
      </c>
      <c r="P799" s="6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0">
        <f t="shared" si="73"/>
        <v>41027.958333333328</v>
      </c>
      <c r="T799" s="10">
        <f t="shared" si="74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0.1488571428571428</v>
      </c>
      <c r="P800" s="6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0">
        <f t="shared" si="73"/>
        <v>41912.381793981483</v>
      </c>
      <c r="T800" s="10">
        <f t="shared" si="74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1.9999999999997797E-4</v>
      </c>
      <c r="P801" s="6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0">
        <f t="shared" si="73"/>
        <v>41026.458865740737</v>
      </c>
      <c r="T801" s="10">
        <f t="shared" si="74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0.52133333333333343</v>
      </c>
      <c r="P802" s="6">
        <f t="shared" si="75"/>
        <v>40.75</v>
      </c>
      <c r="Q802" t="str">
        <f t="shared" si="76"/>
        <v>music</v>
      </c>
      <c r="R802" t="str">
        <f t="shared" si="77"/>
        <v>rock</v>
      </c>
      <c r="S802" s="10">
        <f t="shared" si="73"/>
        <v>41893.225162037037</v>
      </c>
      <c r="T802" s="10">
        <f t="shared" si="74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0.11521499999999985</v>
      </c>
      <c r="P803" s="6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0">
        <f t="shared" si="73"/>
        <v>40725.587037037032</v>
      </c>
      <c r="T803" s="10">
        <f t="shared" si="74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1.3333333333333419E-2</v>
      </c>
      <c r="P804" s="6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0">
        <f t="shared" si="73"/>
        <v>41168.961805555555</v>
      </c>
      <c r="T804" s="10">
        <f t="shared" si="74"/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0.23260869565217401</v>
      </c>
      <c r="P805" s="6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0">
        <f t="shared" si="73"/>
        <v>40691.833333333328</v>
      </c>
      <c r="T805" s="10">
        <f t="shared" si="74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0</v>
      </c>
      <c r="P806" s="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0">
        <f t="shared" si="73"/>
        <v>40746.957638888889</v>
      </c>
      <c r="T806" s="10">
        <f t="shared" si="74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5.0000000000000044E-2</v>
      </c>
      <c r="P807" s="6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0">
        <f t="shared" si="73"/>
        <v>40740.75</v>
      </c>
      <c r="T807" s="10">
        <f t="shared" si="74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4.4375000000000053E-2</v>
      </c>
      <c r="P808" s="6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0">
        <f t="shared" si="73"/>
        <v>40793.483090277776</v>
      </c>
      <c r="T808" s="10">
        <f t="shared" si="74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5.1250000000000018E-2</v>
      </c>
      <c r="P809" s="6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0">
        <f t="shared" si="73"/>
        <v>42794.874999999993</v>
      </c>
      <c r="T809" s="10">
        <f t="shared" si="74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0</v>
      </c>
      <c r="P810" s="6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0">
        <f t="shared" si="73"/>
        <v>41994.999305555553</v>
      </c>
      <c r="T810" s="10">
        <f t="shared" si="74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3.774999999999995E-2</v>
      </c>
      <c r="P811" s="6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0">
        <f t="shared" si="73"/>
        <v>41658.625347222223</v>
      </c>
      <c r="T811" s="10">
        <f t="shared" si="74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5.0000000000000044E-2</v>
      </c>
      <c r="P812" s="6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0">
        <f t="shared" si="73"/>
        <v>41152.847939814812</v>
      </c>
      <c r="T812" s="10">
        <f t="shared" si="74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4.0000000000000036E-2</v>
      </c>
      <c r="P813" s="6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0">
        <f t="shared" si="73"/>
        <v>41465.494444444441</v>
      </c>
      <c r="T813" s="10">
        <f t="shared" si="74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0.51833333333333331</v>
      </c>
      <c r="P814" s="6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0">
        <f t="shared" si="73"/>
        <v>41334.373611111107</v>
      </c>
      <c r="T814" s="10">
        <f t="shared" si="74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0.59996000000000005</v>
      </c>
      <c r="P815" s="6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0">
        <f t="shared" si="73"/>
        <v>41110.751909722218</v>
      </c>
      <c r="T815" s="10">
        <f t="shared" si="74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0.27299999999999991</v>
      </c>
      <c r="P816" s="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0">
        <f t="shared" si="73"/>
        <v>40694.544444444444</v>
      </c>
      <c r="T816" s="10">
        <f t="shared" si="74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7.0000000000000062E-2</v>
      </c>
      <c r="P817" s="6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0">
        <f t="shared" si="73"/>
        <v>41944.70952546296</v>
      </c>
      <c r="T817" s="10">
        <f t="shared" si="74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0.15122142857142862</v>
      </c>
      <c r="P818" s="6">
        <f t="shared" si="75"/>
        <v>39.31</v>
      </c>
      <c r="Q818" t="str">
        <f t="shared" si="76"/>
        <v>music</v>
      </c>
      <c r="R818" t="str">
        <f t="shared" si="77"/>
        <v>rock</v>
      </c>
      <c r="S818" s="10">
        <f t="shared" si="73"/>
        <v>41373.0625</v>
      </c>
      <c r="T818" s="10">
        <f t="shared" si="74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0.37110666666666647</v>
      </c>
      <c r="P819" s="6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0">
        <f t="shared" si="73"/>
        <v>40978.999305555553</v>
      </c>
      <c r="T819" s="10">
        <f t="shared" si="74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0.55714285714285716</v>
      </c>
      <c r="P820" s="6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0">
        <f t="shared" si="73"/>
        <v>41128.500694444439</v>
      </c>
      <c r="T820" s="10">
        <f t="shared" si="74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8.7499999999999911E-2</v>
      </c>
      <c r="P821" s="6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0">
        <f t="shared" si="73"/>
        <v>41628.988888888889</v>
      </c>
      <c r="T821" s="10">
        <f t="shared" si="74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0.34050000000000002</v>
      </c>
      <c r="P822" s="6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0">
        <f t="shared" si="73"/>
        <v>41799</v>
      </c>
      <c r="T822" s="10">
        <f t="shared" si="74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0</v>
      </c>
      <c r="P823" s="6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0">
        <f t="shared" si="73"/>
        <v>42127.959027777775</v>
      </c>
      <c r="T823" s="10">
        <f t="shared" si="74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0.19166666666666665</v>
      </c>
      <c r="P824" s="6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0">
        <f t="shared" si="73"/>
        <v>41187.739004629628</v>
      </c>
      <c r="T824" s="10">
        <f t="shared" si="74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0.79499999999999993</v>
      </c>
      <c r="P825" s="6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0">
        <f t="shared" si="73"/>
        <v>42085.722824074073</v>
      </c>
      <c r="T825" s="10">
        <f t="shared" si="74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0.34381249999999985</v>
      </c>
      <c r="P826" s="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0">
        <f t="shared" si="73"/>
        <v>40286.082638888889</v>
      </c>
      <c r="T826" s="10">
        <f t="shared" si="74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4.3200000000001015E-3</v>
      </c>
      <c r="P827" s="6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0">
        <f t="shared" si="73"/>
        <v>41211.098194444443</v>
      </c>
      <c r="T827" s="10">
        <f t="shared" si="74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1.4545454545454639E-2</v>
      </c>
      <c r="P828" s="6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0">
        <f t="shared" si="73"/>
        <v>40993.788541666661</v>
      </c>
      <c r="T828" s="10">
        <f t="shared" si="74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3.3333333333333437E-2</v>
      </c>
      <c r="P829" s="6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0">
        <f t="shared" si="73"/>
        <v>40953.617361111108</v>
      </c>
      <c r="T829" s="10">
        <f t="shared" si="74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7.0000000000000062E-2</v>
      </c>
      <c r="P830" s="6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0">
        <f t="shared" si="73"/>
        <v>41085.474999999999</v>
      </c>
      <c r="T830" s="10">
        <f t="shared" si="74"/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4.0000000000000036E-2</v>
      </c>
      <c r="P831" s="6">
        <f t="shared" si="75"/>
        <v>32.5</v>
      </c>
      <c r="Q831" t="str">
        <f t="shared" si="76"/>
        <v>music</v>
      </c>
      <c r="R831" t="str">
        <f t="shared" si="77"/>
        <v>rock</v>
      </c>
      <c r="S831" s="10">
        <f t="shared" si="73"/>
        <v>42564.593055555553</v>
      </c>
      <c r="T831" s="10">
        <f t="shared" si="74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7.8333333333333366E-2</v>
      </c>
      <c r="P832" s="6">
        <f t="shared" si="75"/>
        <v>60.65625</v>
      </c>
      <c r="Q832" t="str">
        <f t="shared" si="76"/>
        <v>music</v>
      </c>
      <c r="R832" t="str">
        <f t="shared" si="77"/>
        <v>rock</v>
      </c>
      <c r="S832" s="10">
        <f t="shared" si="73"/>
        <v>41355.27575231481</v>
      </c>
      <c r="T832" s="10">
        <f t="shared" si="74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1.3333333333333335</v>
      </c>
      <c r="P833" s="6">
        <f t="shared" si="75"/>
        <v>175</v>
      </c>
      <c r="Q833" t="str">
        <f t="shared" si="76"/>
        <v>music</v>
      </c>
      <c r="R833" t="str">
        <f t="shared" si="77"/>
        <v>rock</v>
      </c>
      <c r="S833" s="10">
        <f t="shared" si="73"/>
        <v>41026.438587962963</v>
      </c>
      <c r="T833" s="10">
        <f t="shared" si="74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+MAX(E834/D834-1,0)</f>
        <v>6.0706666666665576E-3</v>
      </c>
      <c r="P834" s="6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0">
        <f t="shared" ref="S834:S897" si="79">+(I834/86400)+25569+(-5/24)</f>
        <v>40929.134027777771</v>
      </c>
      <c r="T834" s="10">
        <f t="shared" ref="T834:T897" si="80">+(J834/86400)+25569+(-5/24)</f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1.6666666666666607E-2</v>
      </c>
      <c r="P835" s="6">
        <f t="shared" ref="P835:P898" si="81">+IFERROR(E835/L835,0)</f>
        <v>148.78048780487805</v>
      </c>
      <c r="Q835" t="str">
        <f t="shared" ref="Q835:Q898" si="82">+LEFT(N835,(FIND("/",N835)-1))</f>
        <v>music</v>
      </c>
      <c r="R835" t="str">
        <f t="shared" ref="R835:R898" si="83">+RIGHT(N835,LEN(N835)-(FIND("/",N835)))</f>
        <v>rock</v>
      </c>
      <c r="S835" s="10">
        <f t="shared" si="79"/>
        <v>41748.669849537036</v>
      </c>
      <c r="T835" s="10">
        <f t="shared" si="80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0.31018181818181811</v>
      </c>
      <c r="P836" s="6">
        <f t="shared" si="81"/>
        <v>96.08</v>
      </c>
      <c r="Q836" t="str">
        <f t="shared" si="82"/>
        <v>music</v>
      </c>
      <c r="R836" t="str">
        <f t="shared" si="83"/>
        <v>rock</v>
      </c>
      <c r="S836" s="10">
        <f t="shared" si="79"/>
        <v>41455.957638888889</v>
      </c>
      <c r="T836" s="10">
        <f t="shared" si="80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0.1725000000000001</v>
      </c>
      <c r="P837" s="6">
        <f t="shared" si="81"/>
        <v>58.625</v>
      </c>
      <c r="Q837" t="str">
        <f t="shared" si="82"/>
        <v>music</v>
      </c>
      <c r="R837" t="str">
        <f t="shared" si="83"/>
        <v>rock</v>
      </c>
      <c r="S837" s="10">
        <f t="shared" si="79"/>
        <v>41047.916666666664</v>
      </c>
      <c r="T837" s="10">
        <f t="shared" si="80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9.303999999999979E-3</v>
      </c>
      <c r="P838" s="6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0">
        <f t="shared" si="79"/>
        <v>41553.848587962959</v>
      </c>
      <c r="T838" s="10">
        <f t="shared" si="80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0.21799999999999997</v>
      </c>
      <c r="P839" s="6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0">
        <f t="shared" si="79"/>
        <v>41760.79006944444</v>
      </c>
      <c r="T839" s="10">
        <f t="shared" si="80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0.45399999999999996</v>
      </c>
      <c r="P840" s="6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0">
        <f t="shared" si="79"/>
        <v>40925.689641203702</v>
      </c>
      <c r="T840" s="10">
        <f t="shared" si="80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0.16616600000000004</v>
      </c>
      <c r="P841" s="6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0">
        <f t="shared" si="79"/>
        <v>41174.555046296293</v>
      </c>
      <c r="T841" s="10">
        <f t="shared" si="80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0.20416600000000007</v>
      </c>
      <c r="P842" s="6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0">
        <f t="shared" si="79"/>
        <v>42637.018368055556</v>
      </c>
      <c r="T842" s="10">
        <f t="shared" si="80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1.3200000000000101E-2</v>
      </c>
      <c r="P843" s="6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0">
        <f t="shared" si="79"/>
        <v>41953.672025462962</v>
      </c>
      <c r="T843" s="10">
        <f t="shared" si="80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4.3199999999999905E-2</v>
      </c>
      <c r="P844" s="6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0">
        <f t="shared" si="79"/>
        <v>41560.957638888889</v>
      </c>
      <c r="T844" s="10">
        <f t="shared" si="80"/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1.6713333333333331</v>
      </c>
      <c r="P845" s="6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0">
        <f t="shared" si="79"/>
        <v>42712.124999999993</v>
      </c>
      <c r="T845" s="10">
        <f t="shared" si="80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0.94133333333333336</v>
      </c>
      <c r="P846" s="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0">
        <f t="shared" si="79"/>
        <v>41943.999305555553</v>
      </c>
      <c r="T846" s="10">
        <f t="shared" si="80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0.20380200000000004</v>
      </c>
      <c r="P847" s="6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0">
        <f t="shared" si="79"/>
        <v>42617.957638888889</v>
      </c>
      <c r="T847" s="10">
        <f t="shared" si="80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0.22000909090909082</v>
      </c>
      <c r="P848" s="6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0">
        <f t="shared" si="79"/>
        <v>41708.375</v>
      </c>
      <c r="T848" s="10">
        <f t="shared" si="80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0</v>
      </c>
      <c r="P849" s="6">
        <f t="shared" si="81"/>
        <v>10</v>
      </c>
      <c r="Q849" t="str">
        <f t="shared" si="82"/>
        <v>music</v>
      </c>
      <c r="R849" t="str">
        <f t="shared" si="83"/>
        <v>metal</v>
      </c>
      <c r="S849" s="10">
        <f t="shared" si="79"/>
        <v>42195.59</v>
      </c>
      <c r="T849" s="10">
        <f t="shared" si="80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0</v>
      </c>
      <c r="P850" s="6">
        <f t="shared" si="81"/>
        <v>18.75</v>
      </c>
      <c r="Q850" t="str">
        <f t="shared" si="82"/>
        <v>music</v>
      </c>
      <c r="R850" t="str">
        <f t="shared" si="83"/>
        <v>metal</v>
      </c>
      <c r="S850" s="10">
        <f t="shared" si="79"/>
        <v>42108.583715277775</v>
      </c>
      <c r="T850" s="10">
        <f t="shared" si="80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0.19900000000000007</v>
      </c>
      <c r="P851" s="6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0">
        <f t="shared" si="79"/>
        <v>42078.898888888885</v>
      </c>
      <c r="T851" s="10">
        <f t="shared" si="80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0.55174999999999996</v>
      </c>
      <c r="P852" s="6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0">
        <f t="shared" si="79"/>
        <v>42484.999305555553</v>
      </c>
      <c r="T852" s="10">
        <f t="shared" si="80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0.30449999999999999</v>
      </c>
      <c r="P853" s="6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0">
        <f t="shared" si="79"/>
        <v>42582.614583333336</v>
      </c>
      <c r="T853" s="10">
        <f t="shared" si="80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4.9714285714285822E-2</v>
      </c>
      <c r="P854" s="6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0">
        <f t="shared" si="79"/>
        <v>42667.666666666664</v>
      </c>
      <c r="T854" s="10">
        <f t="shared" si="80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0</v>
      </c>
      <c r="P855" s="6">
        <f t="shared" si="81"/>
        <v>30</v>
      </c>
      <c r="Q855" t="str">
        <f t="shared" si="82"/>
        <v>music</v>
      </c>
      <c r="R855" t="str">
        <f t="shared" si="83"/>
        <v>metal</v>
      </c>
      <c r="S855" s="10">
        <f t="shared" si="79"/>
        <v>42051.62394675926</v>
      </c>
      <c r="T855" s="10">
        <f t="shared" si="80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0.18220503597122306</v>
      </c>
      <c r="P856" s="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0">
        <f t="shared" si="79"/>
        <v>42732.004004629627</v>
      </c>
      <c r="T856" s="10">
        <f t="shared" si="80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3.4482758620689724E-2</v>
      </c>
      <c r="P857" s="6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0">
        <f t="shared" si="79"/>
        <v>42574.916863425919</v>
      </c>
      <c r="T857" s="10">
        <f t="shared" si="80"/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1.1800000000000002</v>
      </c>
      <c r="P858" s="6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0">
        <f t="shared" si="79"/>
        <v>42668.583333333336</v>
      </c>
      <c r="T858" s="10">
        <f t="shared" si="80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0</v>
      </c>
      <c r="P859" s="6">
        <f t="shared" si="81"/>
        <v>50</v>
      </c>
      <c r="Q859" t="str">
        <f t="shared" si="82"/>
        <v>music</v>
      </c>
      <c r="R859" t="str">
        <f t="shared" si="83"/>
        <v>metal</v>
      </c>
      <c r="S859" s="10">
        <f t="shared" si="79"/>
        <v>42333.414710648147</v>
      </c>
      <c r="T859" s="10">
        <f t="shared" si="80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0.44005833333333322</v>
      </c>
      <c r="P860" s="6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0">
        <f t="shared" si="79"/>
        <v>42109.749305555553</v>
      </c>
      <c r="T860" s="10">
        <f t="shared" si="80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4.6750000000000069E-2</v>
      </c>
      <c r="P861" s="6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0">
        <f t="shared" si="79"/>
        <v>42158.791666666664</v>
      </c>
      <c r="T861" s="10">
        <f t="shared" si="80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</v>
      </c>
      <c r="P862" s="6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0">
        <f t="shared" si="79"/>
        <v>41600.316122685181</v>
      </c>
      <c r="T862" s="10">
        <f t="shared" si="80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</v>
      </c>
      <c r="P863" s="6">
        <f t="shared" si="81"/>
        <v>50.5</v>
      </c>
      <c r="Q863" t="str">
        <f t="shared" si="82"/>
        <v>music</v>
      </c>
      <c r="R863" t="str">
        <f t="shared" si="83"/>
        <v>jazz</v>
      </c>
      <c r="S863" s="10">
        <f t="shared" si="79"/>
        <v>42629.756990740738</v>
      </c>
      <c r="T863" s="10">
        <f t="shared" si="80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81"/>
        <v>42.5</v>
      </c>
      <c r="Q864" t="str">
        <f t="shared" si="82"/>
        <v>music</v>
      </c>
      <c r="R864" t="str">
        <f t="shared" si="83"/>
        <v>jazz</v>
      </c>
      <c r="S864" s="10">
        <f t="shared" si="79"/>
        <v>41589.388287037036</v>
      </c>
      <c r="T864" s="10">
        <f t="shared" si="80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</v>
      </c>
      <c r="P865" s="6">
        <f t="shared" si="81"/>
        <v>18</v>
      </c>
      <c r="Q865" t="str">
        <f t="shared" si="82"/>
        <v>music</v>
      </c>
      <c r="R865" t="str">
        <f t="shared" si="83"/>
        <v>jazz</v>
      </c>
      <c r="S865" s="10">
        <f t="shared" si="79"/>
        <v>40950.909328703703</v>
      </c>
      <c r="T865" s="10">
        <f t="shared" si="80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</v>
      </c>
      <c r="P866" s="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0">
        <f t="shared" si="79"/>
        <v>41563.207638888889</v>
      </c>
      <c r="T866" s="10">
        <f t="shared" si="80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</v>
      </c>
      <c r="P867" s="6">
        <f t="shared" si="81"/>
        <v>22.5</v>
      </c>
      <c r="Q867" t="str">
        <f t="shared" si="82"/>
        <v>music</v>
      </c>
      <c r="R867" t="str">
        <f t="shared" si="83"/>
        <v>jazz</v>
      </c>
      <c r="S867" s="10">
        <f t="shared" si="79"/>
        <v>41290.564780092587</v>
      </c>
      <c r="T867" s="10">
        <f t="shared" si="80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</v>
      </c>
      <c r="P868" s="6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0">
        <f t="shared" si="79"/>
        <v>42063.423611111109</v>
      </c>
      <c r="T868" s="10">
        <f t="shared" si="80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</v>
      </c>
      <c r="P869" s="6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0">
        <f t="shared" si="79"/>
        <v>40147.999305555553</v>
      </c>
      <c r="T869" s="10">
        <f t="shared" si="80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81"/>
        <v>50</v>
      </c>
      <c r="Q870" t="str">
        <f t="shared" si="82"/>
        <v>music</v>
      </c>
      <c r="R870" t="str">
        <f t="shared" si="83"/>
        <v>jazz</v>
      </c>
      <c r="S870" s="10">
        <f t="shared" si="79"/>
        <v>41645.819421296292</v>
      </c>
      <c r="T870" s="10">
        <f t="shared" si="80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</v>
      </c>
      <c r="P871" s="6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0">
        <f t="shared" si="79"/>
        <v>41372.595567129625</v>
      </c>
      <c r="T871" s="10">
        <f t="shared" si="80"/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81"/>
        <v>12.4</v>
      </c>
      <c r="Q872" t="str">
        <f t="shared" si="82"/>
        <v>music</v>
      </c>
      <c r="R872" t="str">
        <f t="shared" si="83"/>
        <v>jazz</v>
      </c>
      <c r="S872" s="10">
        <f t="shared" si="79"/>
        <v>41517.813923611109</v>
      </c>
      <c r="T872" s="10">
        <f t="shared" si="80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</v>
      </c>
      <c r="P873" s="6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0">
        <f t="shared" si="79"/>
        <v>41607.394618055558</v>
      </c>
      <c r="T873" s="10">
        <f t="shared" si="80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</v>
      </c>
      <c r="P874" s="6">
        <f t="shared" si="81"/>
        <v>32.5</v>
      </c>
      <c r="Q874" t="str">
        <f t="shared" si="82"/>
        <v>music</v>
      </c>
      <c r="R874" t="str">
        <f t="shared" si="83"/>
        <v>jazz</v>
      </c>
      <c r="S874" s="10">
        <f t="shared" si="79"/>
        <v>40612.617210648146</v>
      </c>
      <c r="T874" s="10">
        <f t="shared" si="80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</v>
      </c>
      <c r="P875" s="6">
        <f t="shared" si="81"/>
        <v>9</v>
      </c>
      <c r="Q875" t="str">
        <f t="shared" si="82"/>
        <v>music</v>
      </c>
      <c r="R875" t="str">
        <f t="shared" si="83"/>
        <v>jazz</v>
      </c>
      <c r="S875" s="10">
        <f t="shared" si="79"/>
        <v>41224.000462962962</v>
      </c>
      <c r="T875" s="10">
        <f t="shared" si="80"/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</v>
      </c>
      <c r="P876" s="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0">
        <f t="shared" si="79"/>
        <v>41398.375393518516</v>
      </c>
      <c r="T876" s="10">
        <f t="shared" si="80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81"/>
        <v>0</v>
      </c>
      <c r="Q877" t="str">
        <f t="shared" si="82"/>
        <v>music</v>
      </c>
      <c r="R877" t="str">
        <f t="shared" si="83"/>
        <v>jazz</v>
      </c>
      <c r="S877" s="10">
        <f t="shared" si="79"/>
        <v>42268.515405092585</v>
      </c>
      <c r="T877" s="10">
        <f t="shared" si="80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</v>
      </c>
      <c r="P878" s="6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0">
        <f t="shared" si="79"/>
        <v>41309.288506944438</v>
      </c>
      <c r="T878" s="10">
        <f t="shared" si="80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</v>
      </c>
      <c r="P879" s="6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0">
        <f t="shared" si="79"/>
        <v>41627.580555555549</v>
      </c>
      <c r="T879" s="10">
        <f t="shared" si="80"/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</v>
      </c>
      <c r="P880" s="6">
        <f t="shared" si="81"/>
        <v>32.5</v>
      </c>
      <c r="Q880" t="str">
        <f t="shared" si="82"/>
        <v>music</v>
      </c>
      <c r="R880" t="str">
        <f t="shared" si="83"/>
        <v>jazz</v>
      </c>
      <c r="S880" s="10">
        <f t="shared" si="79"/>
        <v>40535.024583333332</v>
      </c>
      <c r="T880" s="10">
        <f t="shared" si="80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</v>
      </c>
      <c r="P881" s="6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0">
        <f t="shared" si="79"/>
        <v>41058.621585648143</v>
      </c>
      <c r="T881" s="10">
        <f t="shared" si="80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</v>
      </c>
      <c r="P882" s="6">
        <f t="shared" si="81"/>
        <v>14.125</v>
      </c>
      <c r="Q882" t="str">
        <f t="shared" si="82"/>
        <v>music</v>
      </c>
      <c r="R882" t="str">
        <f t="shared" si="83"/>
        <v>indie rock</v>
      </c>
      <c r="S882" s="10">
        <f t="shared" si="79"/>
        <v>41212.112708333334</v>
      </c>
      <c r="T882" s="10">
        <f t="shared" si="80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</v>
      </c>
      <c r="P883" s="6">
        <f t="shared" si="81"/>
        <v>30</v>
      </c>
      <c r="Q883" t="str">
        <f t="shared" si="82"/>
        <v>music</v>
      </c>
      <c r="R883" t="str">
        <f t="shared" si="83"/>
        <v>indie rock</v>
      </c>
      <c r="S883" s="10">
        <f t="shared" si="79"/>
        <v>40922.042662037034</v>
      </c>
      <c r="T883" s="10">
        <f t="shared" si="80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</v>
      </c>
      <c r="P884" s="6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0">
        <f t="shared" si="79"/>
        <v>40792.652199074073</v>
      </c>
      <c r="T884" s="10">
        <f t="shared" si="80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</v>
      </c>
      <c r="P885" s="6">
        <f t="shared" si="81"/>
        <v>83.375</v>
      </c>
      <c r="Q885" t="str">
        <f t="shared" si="82"/>
        <v>music</v>
      </c>
      <c r="R885" t="str">
        <f t="shared" si="83"/>
        <v>indie rock</v>
      </c>
      <c r="S885" s="10">
        <f t="shared" si="79"/>
        <v>42431.727256944439</v>
      </c>
      <c r="T885" s="10">
        <f t="shared" si="80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</v>
      </c>
      <c r="P886" s="6">
        <f t="shared" si="81"/>
        <v>10</v>
      </c>
      <c r="Q886" t="str">
        <f t="shared" si="82"/>
        <v>music</v>
      </c>
      <c r="R886" t="str">
        <f t="shared" si="83"/>
        <v>indie rock</v>
      </c>
      <c r="S886" s="10">
        <f t="shared" si="79"/>
        <v>41040.896527777775</v>
      </c>
      <c r="T886" s="10">
        <f t="shared" si="80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</v>
      </c>
      <c r="P887" s="6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0">
        <f t="shared" si="79"/>
        <v>42734.732766203706</v>
      </c>
      <c r="T887" s="10">
        <f t="shared" si="80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</v>
      </c>
      <c r="P888" s="6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0">
        <f t="shared" si="79"/>
        <v>42628.662187499998</v>
      </c>
      <c r="T888" s="10">
        <f t="shared" si="80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81"/>
        <v>0</v>
      </c>
      <c r="Q889" t="str">
        <f t="shared" si="82"/>
        <v>music</v>
      </c>
      <c r="R889" t="str">
        <f t="shared" si="83"/>
        <v>indie rock</v>
      </c>
      <c r="S889" s="10">
        <f t="shared" si="79"/>
        <v>41056.75063657407</v>
      </c>
      <c r="T889" s="10">
        <f t="shared" si="80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0</v>
      </c>
      <c r="P890" s="6">
        <f t="shared" si="81"/>
        <v>18</v>
      </c>
      <c r="Q890" t="str">
        <f t="shared" si="82"/>
        <v>music</v>
      </c>
      <c r="R890" t="str">
        <f t="shared" si="83"/>
        <v>indie rock</v>
      </c>
      <c r="S890" s="10">
        <f t="shared" si="79"/>
        <v>40787.041666666664</v>
      </c>
      <c r="T890" s="10">
        <f t="shared" si="80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</v>
      </c>
      <c r="P891" s="6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0">
        <f t="shared" si="79"/>
        <v>41917.575729166667</v>
      </c>
      <c r="T891" s="10">
        <f t="shared" si="80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</v>
      </c>
      <c r="P892" s="6">
        <f t="shared" si="81"/>
        <v>31.25</v>
      </c>
      <c r="Q892" t="str">
        <f t="shared" si="82"/>
        <v>music</v>
      </c>
      <c r="R892" t="str">
        <f t="shared" si="83"/>
        <v>indie rock</v>
      </c>
      <c r="S892" s="10">
        <f t="shared" si="79"/>
        <v>41599.532164351847</v>
      </c>
      <c r="T892" s="10">
        <f t="shared" si="80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</v>
      </c>
      <c r="P893" s="6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0">
        <f t="shared" si="79"/>
        <v>41871.823263888888</v>
      </c>
      <c r="T893" s="10">
        <f t="shared" si="80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</v>
      </c>
      <c r="P894" s="6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0">
        <f t="shared" si="79"/>
        <v>40390.958333333328</v>
      </c>
      <c r="T894" s="10">
        <f t="shared" si="80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</v>
      </c>
      <c r="P895" s="6">
        <f t="shared" si="81"/>
        <v>40</v>
      </c>
      <c r="Q895" t="str">
        <f t="shared" si="82"/>
        <v>music</v>
      </c>
      <c r="R895" t="str">
        <f t="shared" si="83"/>
        <v>indie rock</v>
      </c>
      <c r="S895" s="10">
        <f t="shared" si="79"/>
        <v>42095.647719907407</v>
      </c>
      <c r="T895" s="10">
        <f t="shared" si="80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</v>
      </c>
      <c r="P896" s="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0">
        <f t="shared" si="79"/>
        <v>42526.773263888885</v>
      </c>
      <c r="T896" s="10">
        <f t="shared" si="80"/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</v>
      </c>
      <c r="P897" s="6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0">
        <f t="shared" si="79"/>
        <v>40475.919317129628</v>
      </c>
      <c r="T897" s="10">
        <f t="shared" si="80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+MAX(E898/D898-1,0)</f>
        <v>0</v>
      </c>
      <c r="P898" s="6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0">
        <f t="shared" ref="S898:S961" si="85">+(I898/86400)+25569+(-5/24)</f>
        <v>42243.958333333336</v>
      </c>
      <c r="T898" s="10">
        <f t="shared" ref="T898:T961" si="86">+(J898/86400)+25569+(-5/24)</f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>
        <f t="shared" ref="P899:P962" si="87">+IFERROR(E899/L899,0)</f>
        <v>0</v>
      </c>
      <c r="Q899" t="str">
        <f t="shared" ref="Q899:Q962" si="88">+LEFT(N899,(FIND("/",N899)-1))</f>
        <v>music</v>
      </c>
      <c r="R899" t="str">
        <f t="shared" ref="R899:R962" si="89">+RIGHT(N899,LEN(N899)-(FIND("/",N899)))</f>
        <v>indie rock</v>
      </c>
      <c r="S899" s="10">
        <f t="shared" si="85"/>
        <v>41241.52208333333</v>
      </c>
      <c r="T899" s="10">
        <f t="shared" si="86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</v>
      </c>
      <c r="P900" s="6">
        <f t="shared" si="87"/>
        <v>35</v>
      </c>
      <c r="Q900" t="str">
        <f t="shared" si="88"/>
        <v>music</v>
      </c>
      <c r="R900" t="str">
        <f t="shared" si="89"/>
        <v>indie rock</v>
      </c>
      <c r="S900" s="10">
        <f t="shared" si="85"/>
        <v>40923.549884259257</v>
      </c>
      <c r="T900" s="10">
        <f t="shared" si="86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</v>
      </c>
      <c r="P901" s="6">
        <f t="shared" si="87"/>
        <v>35</v>
      </c>
      <c r="Q901" t="str">
        <f t="shared" si="88"/>
        <v>music</v>
      </c>
      <c r="R901" t="str">
        <f t="shared" si="89"/>
        <v>indie rock</v>
      </c>
      <c r="S901" s="10">
        <f t="shared" si="85"/>
        <v>40690.890763888885</v>
      </c>
      <c r="T901" s="10">
        <f t="shared" si="86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7"/>
        <v>10.5</v>
      </c>
      <c r="Q902" t="str">
        <f t="shared" si="88"/>
        <v>music</v>
      </c>
      <c r="R902" t="str">
        <f t="shared" si="89"/>
        <v>jazz</v>
      </c>
      <c r="S902" s="10">
        <f t="shared" si="85"/>
        <v>42459.599560185183</v>
      </c>
      <c r="T902" s="10">
        <f t="shared" si="86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7"/>
        <v>0</v>
      </c>
      <c r="Q903" t="str">
        <f t="shared" si="88"/>
        <v>music</v>
      </c>
      <c r="R903" t="str">
        <f t="shared" si="89"/>
        <v>jazz</v>
      </c>
      <c r="S903" s="10">
        <f t="shared" si="85"/>
        <v>40337.59097222222</v>
      </c>
      <c r="T903" s="10">
        <f t="shared" si="86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7"/>
        <v>30</v>
      </c>
      <c r="Q904" t="str">
        <f t="shared" si="88"/>
        <v>music</v>
      </c>
      <c r="R904" t="str">
        <f t="shared" si="89"/>
        <v>jazz</v>
      </c>
      <c r="S904" s="10">
        <f t="shared" si="85"/>
        <v>41881.4375</v>
      </c>
      <c r="T904" s="10">
        <f t="shared" si="86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</v>
      </c>
      <c r="P905" s="6">
        <f t="shared" si="87"/>
        <v>40</v>
      </c>
      <c r="Q905" t="str">
        <f t="shared" si="88"/>
        <v>music</v>
      </c>
      <c r="R905" t="str">
        <f t="shared" si="89"/>
        <v>jazz</v>
      </c>
      <c r="S905" s="10">
        <f t="shared" si="85"/>
        <v>41174.892361111109</v>
      </c>
      <c r="T905" s="10">
        <f t="shared" si="86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0">
        <f t="shared" si="85"/>
        <v>42371.87195601852</v>
      </c>
      <c r="T906" s="10">
        <f t="shared" si="86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</v>
      </c>
      <c r="P907" s="6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0">
        <f t="shared" si="85"/>
        <v>40567.031550925924</v>
      </c>
      <c r="T907" s="10">
        <f t="shared" si="86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7"/>
        <v>0</v>
      </c>
      <c r="Q908" t="str">
        <f t="shared" si="88"/>
        <v>music</v>
      </c>
      <c r="R908" t="str">
        <f t="shared" si="89"/>
        <v>jazz</v>
      </c>
      <c r="S908" s="10">
        <f t="shared" si="85"/>
        <v>41710.939699074072</v>
      </c>
      <c r="T908" s="10">
        <f t="shared" si="86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7"/>
        <v>0</v>
      </c>
      <c r="Q909" t="str">
        <f t="shared" si="88"/>
        <v>music</v>
      </c>
      <c r="R909" t="str">
        <f t="shared" si="89"/>
        <v>jazz</v>
      </c>
      <c r="S909" s="10">
        <f t="shared" si="85"/>
        <v>40796.9840625</v>
      </c>
      <c r="T909" s="10">
        <f t="shared" si="86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7"/>
        <v>0</v>
      </c>
      <c r="Q910" t="str">
        <f t="shared" si="88"/>
        <v>music</v>
      </c>
      <c r="R910" t="str">
        <f t="shared" si="89"/>
        <v>jazz</v>
      </c>
      <c r="S910" s="10">
        <f t="shared" si="85"/>
        <v>40385.999305555553</v>
      </c>
      <c r="T910" s="10">
        <f t="shared" si="86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</v>
      </c>
      <c r="P911" s="6">
        <f t="shared" si="87"/>
        <v>65</v>
      </c>
      <c r="Q911" t="str">
        <f t="shared" si="88"/>
        <v>music</v>
      </c>
      <c r="R911" t="str">
        <f t="shared" si="89"/>
        <v>jazz</v>
      </c>
      <c r="S911" s="10">
        <f t="shared" si="85"/>
        <v>41112.958333333328</v>
      </c>
      <c r="T911" s="10">
        <f t="shared" si="86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</v>
      </c>
      <c r="P912" s="6">
        <f t="shared" si="87"/>
        <v>24.6</v>
      </c>
      <c r="Q912" t="str">
        <f t="shared" si="88"/>
        <v>music</v>
      </c>
      <c r="R912" t="str">
        <f t="shared" si="89"/>
        <v>jazz</v>
      </c>
      <c r="S912" s="10">
        <f t="shared" si="85"/>
        <v>42797.337025462963</v>
      </c>
      <c r="T912" s="10">
        <f t="shared" si="86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7"/>
        <v>0</v>
      </c>
      <c r="Q913" t="str">
        <f t="shared" si="88"/>
        <v>music</v>
      </c>
      <c r="R913" t="str">
        <f t="shared" si="89"/>
        <v>jazz</v>
      </c>
      <c r="S913" s="10">
        <f t="shared" si="85"/>
        <v>41662.796817129631</v>
      </c>
      <c r="T913" s="10">
        <f t="shared" si="86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</v>
      </c>
      <c r="P914" s="6">
        <f t="shared" si="87"/>
        <v>15</v>
      </c>
      <c r="Q914" t="str">
        <f t="shared" si="88"/>
        <v>music</v>
      </c>
      <c r="R914" t="str">
        <f t="shared" si="89"/>
        <v>jazz</v>
      </c>
      <c r="S914" s="10">
        <f t="shared" si="85"/>
        <v>41253.942673611113</v>
      </c>
      <c r="T914" s="10">
        <f t="shared" si="86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0</v>
      </c>
      <c r="P915" s="6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0">
        <f t="shared" si="85"/>
        <v>41033.930775462963</v>
      </c>
      <c r="T915" s="10">
        <f t="shared" si="86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7"/>
        <v>0</v>
      </c>
      <c r="Q916" t="str">
        <f t="shared" si="88"/>
        <v>music</v>
      </c>
      <c r="R916" t="str">
        <f t="shared" si="89"/>
        <v>jazz</v>
      </c>
      <c r="S916" s="10">
        <f t="shared" si="85"/>
        <v>41146.554942129624</v>
      </c>
      <c r="T916" s="10">
        <f t="shared" si="86"/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</v>
      </c>
      <c r="P917" s="6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0">
        <f t="shared" si="85"/>
        <v>40968.999305555553</v>
      </c>
      <c r="T917" s="10">
        <f t="shared" si="86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7"/>
        <v>0</v>
      </c>
      <c r="Q918" t="str">
        <f t="shared" si="88"/>
        <v>music</v>
      </c>
      <c r="R918" t="str">
        <f t="shared" si="89"/>
        <v>jazz</v>
      </c>
      <c r="S918" s="10">
        <f t="shared" si="85"/>
        <v>40473</v>
      </c>
      <c r="T918" s="10">
        <f t="shared" si="86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</v>
      </c>
      <c r="P919" s="6">
        <f t="shared" si="87"/>
        <v>30</v>
      </c>
      <c r="Q919" t="str">
        <f t="shared" si="88"/>
        <v>music</v>
      </c>
      <c r="R919" t="str">
        <f t="shared" si="89"/>
        <v>jazz</v>
      </c>
      <c r="S919" s="10">
        <f t="shared" si="85"/>
        <v>41833.895833333328</v>
      </c>
      <c r="T919" s="10">
        <f t="shared" si="86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</v>
      </c>
      <c r="P920" s="6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0">
        <f t="shared" si="85"/>
        <v>41974.749548611107</v>
      </c>
      <c r="T920" s="10">
        <f t="shared" si="86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</v>
      </c>
      <c r="P921" s="6">
        <f t="shared" si="87"/>
        <v>100</v>
      </c>
      <c r="Q921" t="str">
        <f t="shared" si="88"/>
        <v>music</v>
      </c>
      <c r="R921" t="str">
        <f t="shared" si="89"/>
        <v>jazz</v>
      </c>
      <c r="S921" s="10">
        <f t="shared" si="85"/>
        <v>41262.433391203704</v>
      </c>
      <c r="T921" s="10">
        <f t="shared" si="86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7"/>
        <v>0</v>
      </c>
      <c r="Q922" t="str">
        <f t="shared" si="88"/>
        <v>music</v>
      </c>
      <c r="R922" t="str">
        <f t="shared" si="89"/>
        <v>jazz</v>
      </c>
      <c r="S922" s="10">
        <f t="shared" si="85"/>
        <v>41592.504884259259</v>
      </c>
      <c r="T922" s="10">
        <f t="shared" si="86"/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</v>
      </c>
      <c r="P923" s="6">
        <f t="shared" si="87"/>
        <v>231.75</v>
      </c>
      <c r="Q923" t="str">
        <f t="shared" si="88"/>
        <v>music</v>
      </c>
      <c r="R923" t="str">
        <f t="shared" si="89"/>
        <v>jazz</v>
      </c>
      <c r="S923" s="10">
        <f t="shared" si="85"/>
        <v>40889.004351851851</v>
      </c>
      <c r="T923" s="10">
        <f t="shared" si="86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</v>
      </c>
      <c r="P924" s="6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0">
        <f t="shared" si="85"/>
        <v>41913.32167824074</v>
      </c>
      <c r="T924" s="10">
        <f t="shared" si="86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</v>
      </c>
      <c r="P925" s="6">
        <f t="shared" si="87"/>
        <v>55</v>
      </c>
      <c r="Q925" t="str">
        <f t="shared" si="88"/>
        <v>music</v>
      </c>
      <c r="R925" t="str">
        <f t="shared" si="89"/>
        <v>jazz</v>
      </c>
      <c r="S925" s="10">
        <f t="shared" si="85"/>
        <v>41964.793090277781</v>
      </c>
      <c r="T925" s="10">
        <f t="shared" si="86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</v>
      </c>
      <c r="P926" s="6">
        <f t="shared" si="87"/>
        <v>21.8</v>
      </c>
      <c r="Q926" t="str">
        <f t="shared" si="88"/>
        <v>music</v>
      </c>
      <c r="R926" t="str">
        <f t="shared" si="89"/>
        <v>jazz</v>
      </c>
      <c r="S926" s="10">
        <f t="shared" si="85"/>
        <v>41318.734594907401</v>
      </c>
      <c r="T926" s="10">
        <f t="shared" si="86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</v>
      </c>
      <c r="P927" s="6">
        <f t="shared" si="87"/>
        <v>32</v>
      </c>
      <c r="Q927" t="str">
        <f t="shared" si="88"/>
        <v>music</v>
      </c>
      <c r="R927" t="str">
        <f t="shared" si="89"/>
        <v>jazz</v>
      </c>
      <c r="S927" s="10">
        <f t="shared" si="85"/>
        <v>41605.71424768518</v>
      </c>
      <c r="T927" s="10">
        <f t="shared" si="86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7"/>
        <v>0</v>
      </c>
      <c r="Q928" t="str">
        <f t="shared" si="88"/>
        <v>music</v>
      </c>
      <c r="R928" t="str">
        <f t="shared" si="89"/>
        <v>jazz</v>
      </c>
      <c r="S928" s="10">
        <f t="shared" si="85"/>
        <v>40367.736111111109</v>
      </c>
      <c r="T928" s="10">
        <f t="shared" si="86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7"/>
        <v>0</v>
      </c>
      <c r="Q929" t="str">
        <f t="shared" si="88"/>
        <v>music</v>
      </c>
      <c r="R929" t="str">
        <f t="shared" si="89"/>
        <v>jazz</v>
      </c>
      <c r="S929" s="10">
        <f t="shared" si="85"/>
        <v>41043.614525462959</v>
      </c>
      <c r="T929" s="10">
        <f t="shared" si="86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</v>
      </c>
      <c r="P930" s="6">
        <f t="shared" si="87"/>
        <v>56.25</v>
      </c>
      <c r="Q930" t="str">
        <f t="shared" si="88"/>
        <v>music</v>
      </c>
      <c r="R930" t="str">
        <f t="shared" si="89"/>
        <v>jazz</v>
      </c>
      <c r="S930" s="10">
        <f t="shared" si="85"/>
        <v>41230.791666666664</v>
      </c>
      <c r="T930" s="10">
        <f t="shared" si="86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7"/>
        <v>0</v>
      </c>
      <c r="Q931" t="str">
        <f t="shared" si="88"/>
        <v>music</v>
      </c>
      <c r="R931" t="str">
        <f t="shared" si="89"/>
        <v>jazz</v>
      </c>
      <c r="S931" s="10">
        <f t="shared" si="85"/>
        <v>41007.988067129627</v>
      </c>
      <c r="T931" s="10">
        <f t="shared" si="86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</v>
      </c>
      <c r="P932" s="6">
        <f t="shared" si="87"/>
        <v>69</v>
      </c>
      <c r="Q932" t="str">
        <f t="shared" si="88"/>
        <v>music</v>
      </c>
      <c r="R932" t="str">
        <f t="shared" si="89"/>
        <v>jazz</v>
      </c>
      <c r="S932" s="10">
        <f t="shared" si="85"/>
        <v>40354.688888888886</v>
      </c>
      <c r="T932" s="10">
        <f t="shared" si="86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0</v>
      </c>
      <c r="P933" s="6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0">
        <f t="shared" si="85"/>
        <v>41714.708333333328</v>
      </c>
      <c r="T933" s="10">
        <f t="shared" si="86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</v>
      </c>
      <c r="P934" s="6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0">
        <f t="shared" si="85"/>
        <v>41355.719270833331</v>
      </c>
      <c r="T934" s="10">
        <f t="shared" si="86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</v>
      </c>
      <c r="P935" s="6">
        <f t="shared" si="87"/>
        <v>60</v>
      </c>
      <c r="Q935" t="str">
        <f t="shared" si="88"/>
        <v>music</v>
      </c>
      <c r="R935" t="str">
        <f t="shared" si="89"/>
        <v>jazz</v>
      </c>
      <c r="S935" s="10">
        <f t="shared" si="85"/>
        <v>41770.960752314808</v>
      </c>
      <c r="T935" s="10">
        <f t="shared" si="86"/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</v>
      </c>
      <c r="P936" s="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0">
        <f t="shared" si="85"/>
        <v>41763.041666666664</v>
      </c>
      <c r="T936" s="10">
        <f t="shared" si="86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</v>
      </c>
      <c r="P937" s="6">
        <f t="shared" si="87"/>
        <v>25</v>
      </c>
      <c r="Q937" t="str">
        <f t="shared" si="88"/>
        <v>music</v>
      </c>
      <c r="R937" t="str">
        <f t="shared" si="89"/>
        <v>jazz</v>
      </c>
      <c r="S937" s="10">
        <f t="shared" si="85"/>
        <v>42398.125335648147</v>
      </c>
      <c r="T937" s="10">
        <f t="shared" si="86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7"/>
        <v>0</v>
      </c>
      <c r="Q938" t="str">
        <f t="shared" si="88"/>
        <v>music</v>
      </c>
      <c r="R938" t="str">
        <f t="shared" si="89"/>
        <v>jazz</v>
      </c>
      <c r="S938" s="10">
        <f t="shared" si="85"/>
        <v>40926.625</v>
      </c>
      <c r="T938" s="10">
        <f t="shared" si="86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</v>
      </c>
      <c r="P939" s="6">
        <f t="shared" si="87"/>
        <v>20</v>
      </c>
      <c r="Q939" t="str">
        <f t="shared" si="88"/>
        <v>music</v>
      </c>
      <c r="R939" t="str">
        <f t="shared" si="89"/>
        <v>jazz</v>
      </c>
      <c r="S939" s="10">
        <f t="shared" si="85"/>
        <v>41581.631446759253</v>
      </c>
      <c r="T939" s="10">
        <f t="shared" si="86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7"/>
        <v>25</v>
      </c>
      <c r="Q940" t="str">
        <f t="shared" si="88"/>
        <v>music</v>
      </c>
      <c r="R940" t="str">
        <f t="shared" si="89"/>
        <v>jazz</v>
      </c>
      <c r="S940" s="10">
        <f t="shared" si="85"/>
        <v>41154.27138888889</v>
      </c>
      <c r="T940" s="10">
        <f t="shared" si="86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</v>
      </c>
      <c r="P941" s="6">
        <f t="shared" si="87"/>
        <v>20</v>
      </c>
      <c r="Q941" t="str">
        <f t="shared" si="88"/>
        <v>music</v>
      </c>
      <c r="R941" t="str">
        <f t="shared" si="89"/>
        <v>jazz</v>
      </c>
      <c r="S941" s="10">
        <f t="shared" si="85"/>
        <v>41455.623611111107</v>
      </c>
      <c r="T941" s="10">
        <f t="shared" si="86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</v>
      </c>
      <c r="P942" s="6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0">
        <f t="shared" si="85"/>
        <v>42226.800069444442</v>
      </c>
      <c r="T942" s="10">
        <f t="shared" si="86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</v>
      </c>
      <c r="P943" s="6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0">
        <f t="shared" si="85"/>
        <v>42775.888252314813</v>
      </c>
      <c r="T943" s="10">
        <f t="shared" si="86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</v>
      </c>
      <c r="P944" s="6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0">
        <f t="shared" si="85"/>
        <v>42418.634953703702</v>
      </c>
      <c r="T944" s="10">
        <f t="shared" si="86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</v>
      </c>
      <c r="P945" s="6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0">
        <f t="shared" si="85"/>
        <v>42703.501215277771</v>
      </c>
      <c r="T945" s="10">
        <f t="shared" si="86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</v>
      </c>
      <c r="P946" s="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0">
        <f t="shared" si="85"/>
        <v>42478.374999999993</v>
      </c>
      <c r="T946" s="10">
        <f t="shared" si="86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</v>
      </c>
      <c r="P947" s="6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0">
        <f t="shared" si="85"/>
        <v>42784.790972222218</v>
      </c>
      <c r="T947" s="10">
        <f t="shared" si="86"/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</v>
      </c>
      <c r="P948" s="6">
        <f t="shared" si="87"/>
        <v>57.2</v>
      </c>
      <c r="Q948" t="str">
        <f t="shared" si="88"/>
        <v>technology</v>
      </c>
      <c r="R948" t="str">
        <f t="shared" si="89"/>
        <v>wearables</v>
      </c>
      <c r="S948" s="10">
        <f t="shared" si="85"/>
        <v>42622.542222222219</v>
      </c>
      <c r="T948" s="10">
        <f t="shared" si="86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7"/>
        <v>0</v>
      </c>
      <c r="Q949" t="str">
        <f t="shared" si="88"/>
        <v>technology</v>
      </c>
      <c r="R949" t="str">
        <f t="shared" si="89"/>
        <v>wearables</v>
      </c>
      <c r="S949" s="10">
        <f t="shared" si="85"/>
        <v>42551.57298611111</v>
      </c>
      <c r="T949" s="10">
        <f t="shared" si="86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</v>
      </c>
      <c r="P950" s="6">
        <f t="shared" si="87"/>
        <v>60</v>
      </c>
      <c r="Q950" t="str">
        <f t="shared" si="88"/>
        <v>technology</v>
      </c>
      <c r="R950" t="str">
        <f t="shared" si="89"/>
        <v>wearables</v>
      </c>
      <c r="S950" s="10">
        <f t="shared" si="85"/>
        <v>42441.619953703703</v>
      </c>
      <c r="T950" s="10">
        <f t="shared" si="86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</v>
      </c>
      <c r="P951" s="6">
        <f t="shared" si="87"/>
        <v>39</v>
      </c>
      <c r="Q951" t="str">
        <f t="shared" si="88"/>
        <v>technology</v>
      </c>
      <c r="R951" t="str">
        <f t="shared" si="89"/>
        <v>wearables</v>
      </c>
      <c r="S951" s="10">
        <f t="shared" si="85"/>
        <v>42420.835370370369</v>
      </c>
      <c r="T951" s="10">
        <f t="shared" si="86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</v>
      </c>
      <c r="P952" s="6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0">
        <f t="shared" si="85"/>
        <v>42386.54237268518</v>
      </c>
      <c r="T952" s="10">
        <f t="shared" si="86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</v>
      </c>
      <c r="P953" s="6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0">
        <f t="shared" si="85"/>
        <v>42525.445277777777</v>
      </c>
      <c r="T953" s="10">
        <f t="shared" si="86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</v>
      </c>
      <c r="P954" s="6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0">
        <f t="shared" si="85"/>
        <v>42692.44689814814</v>
      </c>
      <c r="T954" s="10">
        <f t="shared" si="86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</v>
      </c>
      <c r="P955" s="6">
        <f t="shared" si="87"/>
        <v>25.2</v>
      </c>
      <c r="Q955" t="str">
        <f t="shared" si="88"/>
        <v>technology</v>
      </c>
      <c r="R955" t="str">
        <f t="shared" si="89"/>
        <v>wearables</v>
      </c>
      <c r="S955" s="10">
        <f t="shared" si="85"/>
        <v>42028.956006944441</v>
      </c>
      <c r="T955" s="10">
        <f t="shared" si="86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</v>
      </c>
      <c r="P956" s="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0">
        <f t="shared" si="85"/>
        <v>42236.625451388885</v>
      </c>
      <c r="T956" s="10">
        <f t="shared" si="86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</v>
      </c>
      <c r="P957" s="6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0">
        <f t="shared" si="85"/>
        <v>42626.086805555555</v>
      </c>
      <c r="T957" s="10">
        <f t="shared" si="86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</v>
      </c>
      <c r="P958" s="6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0">
        <f t="shared" si="85"/>
        <v>42120.663877314808</v>
      </c>
      <c r="T958" s="10">
        <f t="shared" si="86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</v>
      </c>
      <c r="P959" s="6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0">
        <f t="shared" si="85"/>
        <v>42691.385798611103</v>
      </c>
      <c r="T959" s="10">
        <f t="shared" si="86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</v>
      </c>
      <c r="P960" s="6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0">
        <f t="shared" si="85"/>
        <v>42103.999305555553</v>
      </c>
      <c r="T960" s="10">
        <f t="shared" si="86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</v>
      </c>
      <c r="P961" s="6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0">
        <f t="shared" si="85"/>
        <v>42022.96603009259</v>
      </c>
      <c r="T961" s="10">
        <f t="shared" si="86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+MAX(E962/D962-1,0)</f>
        <v>0</v>
      </c>
      <c r="P962" s="6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0">
        <f t="shared" ref="S962:S1025" si="91">+(I962/86400)+25569+(-5/24)</f>
        <v>42808.376793981479</v>
      </c>
      <c r="T962" s="10">
        <f t="shared" ref="T962:T1025" si="92">+(J962/86400)+25569+(-5/24)</f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</v>
      </c>
      <c r="P963" s="6">
        <f t="shared" ref="P963:P1026" si="93">+IFERROR(E963/L963,0)</f>
        <v>364.35454545454547</v>
      </c>
      <c r="Q963" t="str">
        <f t="shared" ref="Q963:Q1026" si="94">+LEFT(N963,(FIND("/",N963)-1))</f>
        <v>technology</v>
      </c>
      <c r="R963" t="str">
        <f t="shared" ref="R963:R1026" si="95">+RIGHT(N963,LEN(N963)-(FIND("/",N963)))</f>
        <v>wearables</v>
      </c>
      <c r="S963" s="10">
        <f t="shared" si="91"/>
        <v>42786.583333333336</v>
      </c>
      <c r="T963" s="10">
        <f t="shared" si="92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</v>
      </c>
      <c r="P964" s="6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0">
        <f t="shared" si="91"/>
        <v>42411.504085648143</v>
      </c>
      <c r="T964" s="10">
        <f t="shared" si="92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</v>
      </c>
      <c r="P965" s="6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0">
        <f t="shared" si="91"/>
        <v>42660.427303240744</v>
      </c>
      <c r="T965" s="10">
        <f t="shared" si="92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</v>
      </c>
      <c r="P966" s="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0">
        <f t="shared" si="91"/>
        <v>42248.420358796291</v>
      </c>
      <c r="T966" s="10">
        <f t="shared" si="92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</v>
      </c>
      <c r="P967" s="6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0">
        <f t="shared" si="91"/>
        <v>42668.957638888889</v>
      </c>
      <c r="T967" s="10">
        <f t="shared" si="92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</v>
      </c>
      <c r="P968" s="6">
        <f t="shared" si="93"/>
        <v>59.2</v>
      </c>
      <c r="Q968" t="str">
        <f t="shared" si="94"/>
        <v>technology</v>
      </c>
      <c r="R968" t="str">
        <f t="shared" si="95"/>
        <v>wearables</v>
      </c>
      <c r="S968" s="10">
        <f t="shared" si="91"/>
        <v>42649.427453703705</v>
      </c>
      <c r="T968" s="10">
        <f t="shared" si="92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</v>
      </c>
      <c r="P969" s="6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0">
        <f t="shared" si="91"/>
        <v>42482.004328703704</v>
      </c>
      <c r="T969" s="10">
        <f t="shared" si="92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</v>
      </c>
      <c r="P970" s="6">
        <f t="shared" si="93"/>
        <v>26.5</v>
      </c>
      <c r="Q970" t="str">
        <f t="shared" si="94"/>
        <v>technology</v>
      </c>
      <c r="R970" t="str">
        <f t="shared" si="95"/>
        <v>wearables</v>
      </c>
      <c r="S970" s="10">
        <f t="shared" si="91"/>
        <v>41866.639282407406</v>
      </c>
      <c r="T970" s="10">
        <f t="shared" si="92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</v>
      </c>
      <c r="P971" s="6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0">
        <f t="shared" si="91"/>
        <v>42775.094988425924</v>
      </c>
      <c r="T971" s="10">
        <f t="shared" si="92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</v>
      </c>
      <c r="P972" s="6">
        <f t="shared" si="93"/>
        <v>164</v>
      </c>
      <c r="Q972" t="str">
        <f t="shared" si="94"/>
        <v>technology</v>
      </c>
      <c r="R972" t="str">
        <f t="shared" si="95"/>
        <v>wearables</v>
      </c>
      <c r="S972" s="10">
        <f t="shared" si="91"/>
        <v>42757.999305555553</v>
      </c>
      <c r="T972" s="10">
        <f t="shared" si="92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3"/>
        <v>45.2</v>
      </c>
      <c r="Q973" t="str">
        <f t="shared" si="94"/>
        <v>technology</v>
      </c>
      <c r="R973" t="str">
        <f t="shared" si="95"/>
        <v>wearables</v>
      </c>
      <c r="S973" s="10">
        <f t="shared" si="91"/>
        <v>42156.500694444439</v>
      </c>
      <c r="T973" s="10">
        <f t="shared" si="92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</v>
      </c>
      <c r="P974" s="6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0">
        <f t="shared" si="91"/>
        <v>41886.082638888889</v>
      </c>
      <c r="T974" s="10">
        <f t="shared" si="92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</v>
      </c>
      <c r="P975" s="6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0">
        <f t="shared" si="91"/>
        <v>42316.848298611112</v>
      </c>
      <c r="T975" s="10">
        <f t="shared" si="92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</v>
      </c>
      <c r="P976" s="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0">
        <f t="shared" si="91"/>
        <v>42454.499490740738</v>
      </c>
      <c r="T976" s="10">
        <f t="shared" si="92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</v>
      </c>
      <c r="P977" s="6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0">
        <f t="shared" si="91"/>
        <v>42549.488252314812</v>
      </c>
      <c r="T977" s="10">
        <f t="shared" si="92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</v>
      </c>
      <c r="P978" s="6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0">
        <f t="shared" si="91"/>
        <v>42229.850659722222</v>
      </c>
      <c r="T978" s="10">
        <f t="shared" si="92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</v>
      </c>
      <c r="P979" s="6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0">
        <f t="shared" si="91"/>
        <v>42421.733761574076</v>
      </c>
      <c r="T979" s="10">
        <f t="shared" si="92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</v>
      </c>
      <c r="P980" s="6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0">
        <f t="shared" si="91"/>
        <v>42425.100706018515</v>
      </c>
      <c r="T980" s="10">
        <f t="shared" si="92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</v>
      </c>
      <c r="P981" s="6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0">
        <f t="shared" si="91"/>
        <v>42541.582638888889</v>
      </c>
      <c r="T981" s="10">
        <f t="shared" si="92"/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</v>
      </c>
      <c r="P982" s="6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0">
        <f t="shared" si="91"/>
        <v>41973.737523148149</v>
      </c>
      <c r="T982" s="10">
        <f t="shared" si="92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3"/>
        <v>2.75</v>
      </c>
      <c r="Q983" t="str">
        <f t="shared" si="94"/>
        <v>technology</v>
      </c>
      <c r="R983" t="str">
        <f t="shared" si="95"/>
        <v>wearables</v>
      </c>
      <c r="S983" s="10">
        <f t="shared" si="91"/>
        <v>41860.738680555551</v>
      </c>
      <c r="T983" s="10">
        <f t="shared" si="92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3"/>
        <v>1</v>
      </c>
      <c r="Q984" t="str">
        <f t="shared" si="94"/>
        <v>technology</v>
      </c>
      <c r="R984" t="str">
        <f t="shared" si="95"/>
        <v>wearables</v>
      </c>
      <c r="S984" s="10">
        <f t="shared" si="91"/>
        <v>42645.544976851852</v>
      </c>
      <c r="T984" s="10">
        <f t="shared" si="92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</v>
      </c>
      <c r="P985" s="6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0">
        <f t="shared" si="91"/>
        <v>42605.662499999999</v>
      </c>
      <c r="T985" s="10">
        <f t="shared" si="92"/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</v>
      </c>
      <c r="P986" s="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0">
        <f t="shared" si="91"/>
        <v>42090.86583333333</v>
      </c>
      <c r="T986" s="10">
        <f t="shared" si="92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</v>
      </c>
      <c r="P987" s="6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0">
        <f t="shared" si="91"/>
        <v>42369.749999999993</v>
      </c>
      <c r="T987" s="10">
        <f t="shared" si="92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</v>
      </c>
      <c r="P988" s="6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0">
        <f t="shared" si="91"/>
        <v>42378.791666666664</v>
      </c>
      <c r="T988" s="10">
        <f t="shared" si="92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</v>
      </c>
      <c r="P989" s="6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0">
        <f t="shared" si="91"/>
        <v>41813.086226851847</v>
      </c>
      <c r="T989" s="10">
        <f t="shared" si="92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3"/>
        <v>0</v>
      </c>
      <c r="Q990" t="str">
        <f t="shared" si="94"/>
        <v>technology</v>
      </c>
      <c r="R990" t="str">
        <f t="shared" si="95"/>
        <v>wearables</v>
      </c>
      <c r="S990" s="10">
        <f t="shared" si="91"/>
        <v>42644.148437499993</v>
      </c>
      <c r="T990" s="10">
        <f t="shared" si="92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</v>
      </c>
      <c r="P991" s="6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0">
        <f t="shared" si="91"/>
        <v>42641.725636574069</v>
      </c>
      <c r="T991" s="10">
        <f t="shared" si="92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3"/>
        <v>13</v>
      </c>
      <c r="Q992" t="str">
        <f t="shared" si="94"/>
        <v>technology</v>
      </c>
      <c r="R992" t="str">
        <f t="shared" si="95"/>
        <v>wearables</v>
      </c>
      <c r="S992" s="10">
        <f t="shared" si="91"/>
        <v>41885.575972222221</v>
      </c>
      <c r="T992" s="10">
        <f t="shared" si="92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</v>
      </c>
      <c r="P993" s="6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0">
        <f t="shared" si="91"/>
        <v>42563.57708333333</v>
      </c>
      <c r="T993" s="10">
        <f t="shared" si="92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0">
        <f t="shared" si="91"/>
        <v>42497.674988425926</v>
      </c>
      <c r="T994" s="10">
        <f t="shared" si="92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</v>
      </c>
      <c r="P995" s="6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0">
        <f t="shared" si="91"/>
        <v>42685.999999999993</v>
      </c>
      <c r="T995" s="10">
        <f t="shared" si="92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</v>
      </c>
      <c r="P996" s="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0">
        <f t="shared" si="91"/>
        <v>41973.749305555553</v>
      </c>
      <c r="T996" s="10">
        <f t="shared" si="92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0</v>
      </c>
      <c r="P997" s="6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0">
        <f t="shared" si="91"/>
        <v>41972.458333333336</v>
      </c>
      <c r="T997" s="10">
        <f t="shared" si="92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</v>
      </c>
      <c r="P998" s="6">
        <f t="shared" si="93"/>
        <v>13</v>
      </c>
      <c r="Q998" t="str">
        <f t="shared" si="94"/>
        <v>technology</v>
      </c>
      <c r="R998" t="str">
        <f t="shared" si="95"/>
        <v>wearables</v>
      </c>
      <c r="S998" s="10">
        <f t="shared" si="91"/>
        <v>41847.435416666667</v>
      </c>
      <c r="T998" s="10">
        <f t="shared" si="92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</v>
      </c>
      <c r="P999" s="6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0">
        <f t="shared" si="91"/>
        <v>41970.936307870368</v>
      </c>
      <c r="T999" s="10">
        <f t="shared" si="92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</v>
      </c>
      <c r="P1000" s="6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0">
        <f t="shared" si="91"/>
        <v>42327.002326388887</v>
      </c>
      <c r="T1000" s="10">
        <f t="shared" si="92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</v>
      </c>
      <c r="P1001" s="6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0">
        <f t="shared" si="91"/>
        <v>41956.126388888886</v>
      </c>
      <c r="T1001" s="10">
        <f t="shared" si="92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</v>
      </c>
      <c r="P1002" s="6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0">
        <f t="shared" si="91"/>
        <v>42808.80972222222</v>
      </c>
      <c r="T1002" s="10">
        <f t="shared" si="92"/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4.0000000000000036E-2</v>
      </c>
      <c r="P1003" s="6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0">
        <f t="shared" si="91"/>
        <v>42765.511724537035</v>
      </c>
      <c r="T1003" s="10">
        <f t="shared" si="92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</v>
      </c>
      <c r="P1004" s="6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0">
        <f t="shared" si="91"/>
        <v>42355.040972222218</v>
      </c>
      <c r="T1004" s="10">
        <f t="shared" si="92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</v>
      </c>
      <c r="P1005" s="6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0">
        <f t="shared" si="91"/>
        <v>42810.459039351852</v>
      </c>
      <c r="T1005" s="10">
        <f t="shared" si="92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</v>
      </c>
      <c r="P1006" s="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0">
        <f t="shared" si="91"/>
        <v>42418.5003125</v>
      </c>
      <c r="T1006" s="10">
        <f t="shared" si="92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</v>
      </c>
      <c r="P1007" s="6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0">
        <f t="shared" si="91"/>
        <v>42307.41646990741</v>
      </c>
      <c r="T1007" s="10">
        <f t="shared" si="92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</v>
      </c>
      <c r="P1008" s="6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0">
        <f t="shared" si="91"/>
        <v>41985.09097222222</v>
      </c>
      <c r="T1008" s="10">
        <f t="shared" si="92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</v>
      </c>
      <c r="P1009" s="6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0">
        <f t="shared" si="91"/>
        <v>42718.416932870365</v>
      </c>
      <c r="T1009" s="10">
        <f t="shared" si="92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0">
        <f t="shared" si="91"/>
        <v>42732.600868055553</v>
      </c>
      <c r="T1010" s="10">
        <f t="shared" si="92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</v>
      </c>
      <c r="P1011" s="6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0">
        <f t="shared" si="91"/>
        <v>42540.396365740737</v>
      </c>
      <c r="T1011" s="10">
        <f t="shared" si="92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0">
        <f t="shared" si="91"/>
        <v>42617.915972222218</v>
      </c>
      <c r="T1012" s="10">
        <f t="shared" si="92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0">
        <f t="shared" si="91"/>
        <v>41991.689756944441</v>
      </c>
      <c r="T1013" s="10">
        <f t="shared" si="92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214.35021</v>
      </c>
      <c r="P1014" s="6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0">
        <f t="shared" si="91"/>
        <v>42759.232083333329</v>
      </c>
      <c r="T1014" s="10">
        <f t="shared" si="92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</v>
      </c>
      <c r="P1015" s="6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0">
        <f t="shared" si="91"/>
        <v>42367.624999999993</v>
      </c>
      <c r="T1015" s="10">
        <f t="shared" si="92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</v>
      </c>
      <c r="P1016" s="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0">
        <f t="shared" si="91"/>
        <v>42004.79415509259</v>
      </c>
      <c r="T1016" s="10">
        <f t="shared" si="92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</v>
      </c>
      <c r="P1017" s="6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0">
        <f t="shared" si="91"/>
        <v>42333.711747685178</v>
      </c>
      <c r="T1017" s="10">
        <f t="shared" si="92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</v>
      </c>
      <c r="P1018" s="6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0">
        <f t="shared" si="91"/>
        <v>42466.857129629629</v>
      </c>
      <c r="T1018" s="10">
        <f t="shared" si="92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</v>
      </c>
      <c r="P1019" s="6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0">
        <f t="shared" si="91"/>
        <v>42329.508506944439</v>
      </c>
      <c r="T1019" s="10">
        <f t="shared" si="92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</v>
      </c>
      <c r="P1020" s="6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0">
        <f t="shared" si="91"/>
        <v>42565.283946759257</v>
      </c>
      <c r="T1020" s="10">
        <f t="shared" si="92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</v>
      </c>
      <c r="P1021" s="6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0">
        <f t="shared" si="91"/>
        <v>42039.765613425923</v>
      </c>
      <c r="T1021" s="10">
        <f t="shared" si="92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1.0554838709677421</v>
      </c>
      <c r="P1022" s="6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0">
        <f t="shared" si="91"/>
        <v>42156.824305555558</v>
      </c>
      <c r="T1022" s="10">
        <f t="shared" si="92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2.5180366666666667</v>
      </c>
      <c r="P1023" s="6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0">
        <f t="shared" si="91"/>
        <v>42293.958333333336</v>
      </c>
      <c r="T1023" s="10">
        <f t="shared" si="92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0.14900000000000002</v>
      </c>
      <c r="P1024" s="6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0">
        <f t="shared" si="91"/>
        <v>42141.438391203701</v>
      </c>
      <c r="T1024" s="10">
        <f t="shared" si="92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1.3715000000000002</v>
      </c>
      <c r="P1025" s="6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0">
        <f t="shared" si="91"/>
        <v>42175.711354166669</v>
      </c>
      <c r="T1025" s="10">
        <f t="shared" si="92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+MAX(E1026/D1026-1,0)</f>
        <v>0.18637749999999986</v>
      </c>
      <c r="P1026" s="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0">
        <f t="shared" ref="S1026:S1089" si="97">+(I1026/86400)+25569+(-5/24)</f>
        <v>42400.372256944444</v>
      </c>
      <c r="T1026" s="10">
        <f t="shared" ref="T1026:T1089" si="98">+(J1026/86400)+25569+(-5/24)</f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9.9283142857143014E-2</v>
      </c>
      <c r="P1027" s="6">
        <f t="shared" ref="P1027:P1090" si="99">+IFERROR(E1027/L1027,0)</f>
        <v>71.848571428571432</v>
      </c>
      <c r="Q1027" t="str">
        <f t="shared" ref="Q1027:Q1090" si="100">+LEFT(N1027,(FIND("/",N1027)-1))</f>
        <v>music</v>
      </c>
      <c r="R1027" t="str">
        <f t="shared" ref="R1027:R1090" si="101">+RIGHT(N1027,LEN(N1027)-(FIND("/",N1027)))</f>
        <v>electronic music</v>
      </c>
      <c r="S1027" s="10">
        <f t="shared" si="97"/>
        <v>42079.583761574067</v>
      </c>
      <c r="T1027" s="10">
        <f t="shared" si="98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8.2857142857051258E-5</v>
      </c>
      <c r="P1028" s="6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0">
        <f t="shared" si="97"/>
        <v>42460.157592592594</v>
      </c>
      <c r="T1028" s="10">
        <f t="shared" si="98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3.0929209438741445E-2</v>
      </c>
      <c r="P1029" s="6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0">
        <f t="shared" si="97"/>
        <v>41934.825775462959</v>
      </c>
      <c r="T1029" s="10">
        <f t="shared" si="98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0.17270000000000008</v>
      </c>
      <c r="P1030" s="6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0">
        <f t="shared" si="97"/>
        <v>42800.624999999993</v>
      </c>
      <c r="T1030" s="10">
        <f t="shared" si="98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0.11759999999999993</v>
      </c>
      <c r="P1031" s="6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0">
        <f t="shared" si="97"/>
        <v>42098.707638888889</v>
      </c>
      <c r="T1031" s="10">
        <f t="shared" si="98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2.4209999999999998</v>
      </c>
      <c r="P1032" s="6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0">
        <f t="shared" si="97"/>
        <v>42625.274872685179</v>
      </c>
      <c r="T1032" s="10">
        <f t="shared" si="98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7.4000000000000066E-2</v>
      </c>
      <c r="P1033" s="6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0">
        <f t="shared" si="97"/>
        <v>42354.555671296293</v>
      </c>
      <c r="T1033" s="10">
        <f t="shared" si="98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8.4970370370370363E-2</v>
      </c>
      <c r="P1034" s="6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0">
        <f t="shared" si="97"/>
        <v>42544.458622685182</v>
      </c>
      <c r="T1034" s="10">
        <f t="shared" si="98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2.8614457831325213E-2</v>
      </c>
      <c r="P1035" s="6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0">
        <f t="shared" si="97"/>
        <v>42716.52407407407</v>
      </c>
      <c r="T1035" s="10">
        <f t="shared" si="98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0.30001800000000012</v>
      </c>
      <c r="P1036" s="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0">
        <f t="shared" si="97"/>
        <v>42586.957638888889</v>
      </c>
      <c r="T1036" s="10">
        <f t="shared" si="98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7.6521739130434696E-2</v>
      </c>
      <c r="P1037" s="6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0">
        <f t="shared" si="97"/>
        <v>42046.43310185185</v>
      </c>
      <c r="T1037" s="10">
        <f t="shared" si="98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0.12360444444444441</v>
      </c>
      <c r="P1038" s="6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0">
        <f t="shared" si="97"/>
        <v>41281.125</v>
      </c>
      <c r="T1038" s="10">
        <f t="shared" si="98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2.0999999999999908E-2</v>
      </c>
      <c r="P1039" s="6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0">
        <f t="shared" si="97"/>
        <v>42141.999999999993</v>
      </c>
      <c r="T1039" s="10">
        <f t="shared" si="98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0.45333333333333337</v>
      </c>
      <c r="P1040" s="6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0">
        <f t="shared" si="97"/>
        <v>42447.981747685182</v>
      </c>
      <c r="T1040" s="10">
        <f t="shared" si="98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0.28200000000000003</v>
      </c>
      <c r="P1041" s="6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0">
        <f t="shared" si="97"/>
        <v>42717.124305555553</v>
      </c>
      <c r="T1041" s="10">
        <f t="shared" si="98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9"/>
        <v>250</v>
      </c>
      <c r="Q1042" t="str">
        <f t="shared" si="100"/>
        <v>journalism</v>
      </c>
      <c r="R1042" t="str">
        <f t="shared" si="101"/>
        <v>audio</v>
      </c>
      <c r="S1042" s="10">
        <f t="shared" si="97"/>
        <v>42609.500104166662</v>
      </c>
      <c r="T1042" s="10">
        <f t="shared" si="98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9"/>
        <v>0</v>
      </c>
      <c r="Q1043" t="str">
        <f t="shared" si="100"/>
        <v>journalism</v>
      </c>
      <c r="R1043" t="str">
        <f t="shared" si="101"/>
        <v>audio</v>
      </c>
      <c r="S1043" s="10">
        <f t="shared" si="97"/>
        <v>41850.851759259254</v>
      </c>
      <c r="T1043" s="10">
        <f t="shared" si="98"/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</v>
      </c>
      <c r="P1044" s="6">
        <f t="shared" si="99"/>
        <v>10</v>
      </c>
      <c r="Q1044" t="str">
        <f t="shared" si="100"/>
        <v>journalism</v>
      </c>
      <c r="R1044" t="str">
        <f t="shared" si="101"/>
        <v>audio</v>
      </c>
      <c r="S1044" s="10">
        <f t="shared" si="97"/>
        <v>41894.208333333328</v>
      </c>
      <c r="T1044" s="10">
        <f t="shared" si="98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</v>
      </c>
      <c r="P1045" s="6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0">
        <f t="shared" si="97"/>
        <v>42144.044618055552</v>
      </c>
      <c r="T1045" s="10">
        <f t="shared" si="98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9"/>
        <v>3</v>
      </c>
      <c r="Q1046" t="str">
        <f t="shared" si="100"/>
        <v>journalism</v>
      </c>
      <c r="R1046" t="str">
        <f t="shared" si="101"/>
        <v>audio</v>
      </c>
      <c r="S1046" s="10">
        <f t="shared" si="97"/>
        <v>42068.643749999996</v>
      </c>
      <c r="T1046" s="10">
        <f t="shared" si="98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</v>
      </c>
      <c r="P1047" s="6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0">
        <f t="shared" si="97"/>
        <v>41874.666087962956</v>
      </c>
      <c r="T1047" s="10">
        <f t="shared" si="98"/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9"/>
        <v>0</v>
      </c>
      <c r="Q1048" t="str">
        <f t="shared" si="100"/>
        <v>journalism</v>
      </c>
      <c r="R1048" t="str">
        <f t="shared" si="101"/>
        <v>audio</v>
      </c>
      <c r="S1048" s="10">
        <f t="shared" si="97"/>
        <v>42364.643055555549</v>
      </c>
      <c r="T1048" s="10">
        <f t="shared" si="98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9"/>
        <v>1</v>
      </c>
      <c r="Q1049" t="str">
        <f t="shared" si="100"/>
        <v>journalism</v>
      </c>
      <c r="R1049" t="str">
        <f t="shared" si="101"/>
        <v>audio</v>
      </c>
      <c r="S1049" s="10">
        <f t="shared" si="97"/>
        <v>41948.65179398148</v>
      </c>
      <c r="T1049" s="10">
        <f t="shared" si="98"/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</v>
      </c>
      <c r="P1050" s="6">
        <f t="shared" si="99"/>
        <v>53</v>
      </c>
      <c r="Q1050" t="str">
        <f t="shared" si="100"/>
        <v>journalism</v>
      </c>
      <c r="R1050" t="str">
        <f t="shared" si="101"/>
        <v>audio</v>
      </c>
      <c r="S1050" s="10">
        <f t="shared" si="97"/>
        <v>42637.844780092586</v>
      </c>
      <c r="T1050" s="10">
        <f t="shared" si="98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9"/>
        <v>0</v>
      </c>
      <c r="Q1051" t="str">
        <f t="shared" si="100"/>
        <v>journalism</v>
      </c>
      <c r="R1051" t="str">
        <f t="shared" si="101"/>
        <v>audio</v>
      </c>
      <c r="S1051" s="10">
        <f t="shared" si="97"/>
        <v>42412.222743055558</v>
      </c>
      <c r="T1051" s="10">
        <f t="shared" si="98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9"/>
        <v>0</v>
      </c>
      <c r="Q1052" t="str">
        <f t="shared" si="100"/>
        <v>journalism</v>
      </c>
      <c r="R1052" t="str">
        <f t="shared" si="101"/>
        <v>audio</v>
      </c>
      <c r="S1052" s="10">
        <f t="shared" si="97"/>
        <v>42261.588854166665</v>
      </c>
      <c r="T1052" s="10">
        <f t="shared" si="98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9"/>
        <v>0</v>
      </c>
      <c r="Q1053" t="str">
        <f t="shared" si="100"/>
        <v>journalism</v>
      </c>
      <c r="R1053" t="str">
        <f t="shared" si="101"/>
        <v>audio</v>
      </c>
      <c r="S1053" s="10">
        <f t="shared" si="97"/>
        <v>41877.805844907409</v>
      </c>
      <c r="T1053" s="10">
        <f t="shared" si="98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9"/>
        <v>0</v>
      </c>
      <c r="Q1054" t="str">
        <f t="shared" si="100"/>
        <v>journalism</v>
      </c>
      <c r="R1054" t="str">
        <f t="shared" si="101"/>
        <v>audio</v>
      </c>
      <c r="S1054" s="10">
        <f t="shared" si="97"/>
        <v>42527.631249999999</v>
      </c>
      <c r="T1054" s="10">
        <f t="shared" si="98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</v>
      </c>
      <c r="P1055" s="6">
        <f t="shared" si="99"/>
        <v>15</v>
      </c>
      <c r="Q1055" t="str">
        <f t="shared" si="100"/>
        <v>journalism</v>
      </c>
      <c r="R1055" t="str">
        <f t="shared" si="101"/>
        <v>audio</v>
      </c>
      <c r="S1055" s="10">
        <f t="shared" si="97"/>
        <v>42799.964490740742</v>
      </c>
      <c r="T1055" s="10">
        <f t="shared" si="98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9"/>
        <v>0</v>
      </c>
      <c r="Q1056" t="str">
        <f t="shared" si="100"/>
        <v>journalism</v>
      </c>
      <c r="R1056" t="str">
        <f t="shared" si="101"/>
        <v>audio</v>
      </c>
      <c r="S1056" s="10">
        <f t="shared" si="97"/>
        <v>41861.708333333328</v>
      </c>
      <c r="T1056" s="10">
        <f t="shared" si="98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9"/>
        <v>0</v>
      </c>
      <c r="Q1057" t="str">
        <f t="shared" si="100"/>
        <v>journalism</v>
      </c>
      <c r="R1057" t="str">
        <f t="shared" si="101"/>
        <v>audio</v>
      </c>
      <c r="S1057" s="10">
        <f t="shared" si="97"/>
        <v>42436.784085648142</v>
      </c>
      <c r="T1057" s="10">
        <f t="shared" si="98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9"/>
        <v>0</v>
      </c>
      <c r="Q1058" t="str">
        <f t="shared" si="100"/>
        <v>journalism</v>
      </c>
      <c r="R1058" t="str">
        <f t="shared" si="101"/>
        <v>audio</v>
      </c>
      <c r="S1058" s="10">
        <f t="shared" si="97"/>
        <v>42118.469641203701</v>
      </c>
      <c r="T1058" s="10">
        <f t="shared" si="98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9"/>
        <v>0</v>
      </c>
      <c r="Q1059" t="str">
        <f t="shared" si="100"/>
        <v>journalism</v>
      </c>
      <c r="R1059" t="str">
        <f t="shared" si="101"/>
        <v>audio</v>
      </c>
      <c r="S1059" s="10">
        <f t="shared" si="97"/>
        <v>42708.704664351848</v>
      </c>
      <c r="T1059" s="10">
        <f t="shared" si="98"/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9"/>
        <v>0</v>
      </c>
      <c r="Q1060" t="str">
        <f t="shared" si="100"/>
        <v>journalism</v>
      </c>
      <c r="R1060" t="str">
        <f t="shared" si="101"/>
        <v>audio</v>
      </c>
      <c r="S1060" s="10">
        <f t="shared" si="97"/>
        <v>42088.791666666664</v>
      </c>
      <c r="T1060" s="10">
        <f t="shared" si="98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9"/>
        <v>0</v>
      </c>
      <c r="Q1061" t="str">
        <f t="shared" si="100"/>
        <v>journalism</v>
      </c>
      <c r="R1061" t="str">
        <f t="shared" si="101"/>
        <v>audio</v>
      </c>
      <c r="S1061" s="10">
        <f t="shared" si="97"/>
        <v>42076.54</v>
      </c>
      <c r="T1061" s="10">
        <f t="shared" si="98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</v>
      </c>
      <c r="P1062" s="6">
        <f t="shared" si="99"/>
        <v>50</v>
      </c>
      <c r="Q1062" t="str">
        <f t="shared" si="100"/>
        <v>journalism</v>
      </c>
      <c r="R1062" t="str">
        <f t="shared" si="101"/>
        <v>audio</v>
      </c>
      <c r="S1062" s="10">
        <f t="shared" si="97"/>
        <v>42109.704780092587</v>
      </c>
      <c r="T1062" s="10">
        <f t="shared" si="98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9"/>
        <v>0</v>
      </c>
      <c r="Q1063" t="str">
        <f t="shared" si="100"/>
        <v>journalism</v>
      </c>
      <c r="R1063" t="str">
        <f t="shared" si="101"/>
        <v>audio</v>
      </c>
      <c r="S1063" s="10">
        <f t="shared" si="97"/>
        <v>42491.833333333336</v>
      </c>
      <c r="T1063" s="10">
        <f t="shared" si="98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</v>
      </c>
      <c r="P1064" s="6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0">
        <f t="shared" si="97"/>
        <v>42563.598854166667</v>
      </c>
      <c r="T1064" s="10">
        <f t="shared" si="98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9"/>
        <v>0</v>
      </c>
      <c r="Q1065" t="str">
        <f t="shared" si="100"/>
        <v>journalism</v>
      </c>
      <c r="R1065" t="str">
        <f t="shared" si="101"/>
        <v>audio</v>
      </c>
      <c r="S1065" s="10">
        <f t="shared" si="97"/>
        <v>42612.822476851848</v>
      </c>
      <c r="T1065" s="10">
        <f t="shared" si="98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</v>
      </c>
      <c r="P1066" s="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0">
        <f t="shared" si="97"/>
        <v>41462.019710648143</v>
      </c>
      <c r="T1066" s="10">
        <f t="shared" si="98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</v>
      </c>
      <c r="P1067" s="6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0">
        <f t="shared" si="97"/>
        <v>41689.172708333332</v>
      </c>
      <c r="T1067" s="10">
        <f t="shared" si="98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</v>
      </c>
      <c r="P1068" s="6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0">
        <f t="shared" si="97"/>
        <v>41490.754421296289</v>
      </c>
      <c r="T1068" s="10">
        <f t="shared" si="98"/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</v>
      </c>
      <c r="P1069" s="6">
        <f t="shared" si="99"/>
        <v>13</v>
      </c>
      <c r="Q1069" t="str">
        <f t="shared" si="100"/>
        <v>games</v>
      </c>
      <c r="R1069" t="str">
        <f t="shared" si="101"/>
        <v>video games</v>
      </c>
      <c r="S1069" s="10">
        <f t="shared" si="97"/>
        <v>41629.647349537037</v>
      </c>
      <c r="T1069" s="10">
        <f t="shared" si="98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0">
        <f t="shared" si="97"/>
        <v>42470.121111111112</v>
      </c>
      <c r="T1070" s="10">
        <f t="shared" si="98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</v>
      </c>
      <c r="P1071" s="6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0">
        <f t="shared" si="97"/>
        <v>41604.06318287037</v>
      </c>
      <c r="T1071" s="10">
        <f t="shared" si="98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</v>
      </c>
      <c r="P1072" s="6">
        <f t="shared" si="99"/>
        <v>35</v>
      </c>
      <c r="Q1072" t="str">
        <f t="shared" si="100"/>
        <v>games</v>
      </c>
      <c r="R1072" t="str">
        <f t="shared" si="101"/>
        <v>video games</v>
      </c>
      <c r="S1072" s="10">
        <f t="shared" si="97"/>
        <v>41182.803495370368</v>
      </c>
      <c r="T1072" s="10">
        <f t="shared" si="98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9"/>
        <v>0</v>
      </c>
      <c r="Q1073" t="str">
        <f t="shared" si="100"/>
        <v>games</v>
      </c>
      <c r="R1073" t="str">
        <f t="shared" si="101"/>
        <v>video games</v>
      </c>
      <c r="S1073" s="10">
        <f t="shared" si="97"/>
        <v>42325.586724537039</v>
      </c>
      <c r="T1073" s="10">
        <f t="shared" si="98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0">
        <f t="shared" si="97"/>
        <v>41675.623807870368</v>
      </c>
      <c r="T1074" s="10">
        <f t="shared" si="98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</v>
      </c>
      <c r="P1075" s="6">
        <f t="shared" si="99"/>
        <v>10</v>
      </c>
      <c r="Q1075" t="str">
        <f t="shared" si="100"/>
        <v>games</v>
      </c>
      <c r="R1075" t="str">
        <f t="shared" si="101"/>
        <v>video games</v>
      </c>
      <c r="S1075" s="10">
        <f t="shared" si="97"/>
        <v>40832.756261574068</v>
      </c>
      <c r="T1075" s="10">
        <f t="shared" si="98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</v>
      </c>
      <c r="P1076" s="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0">
        <f t="shared" si="97"/>
        <v>41642.964641203704</v>
      </c>
      <c r="T1076" s="10">
        <f t="shared" si="98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</v>
      </c>
      <c r="P1077" s="6">
        <f t="shared" si="99"/>
        <v>15</v>
      </c>
      <c r="Q1077" t="str">
        <f t="shared" si="100"/>
        <v>games</v>
      </c>
      <c r="R1077" t="str">
        <f t="shared" si="101"/>
        <v>video games</v>
      </c>
      <c r="S1077" s="10">
        <f t="shared" si="97"/>
        <v>41035.695787037032</v>
      </c>
      <c r="T1077" s="10">
        <f t="shared" si="98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</v>
      </c>
      <c r="P1078" s="6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0">
        <f t="shared" si="97"/>
        <v>41893.169560185182</v>
      </c>
      <c r="T1078" s="10">
        <f t="shared" si="98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</v>
      </c>
      <c r="P1079" s="6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0">
        <f t="shared" si="97"/>
        <v>42382.958460648144</v>
      </c>
      <c r="T1079" s="10">
        <f t="shared" si="98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</v>
      </c>
      <c r="P1080" s="6">
        <f t="shared" si="99"/>
        <v>9</v>
      </c>
      <c r="Q1080" t="str">
        <f t="shared" si="100"/>
        <v>games</v>
      </c>
      <c r="R1080" t="str">
        <f t="shared" si="101"/>
        <v>video games</v>
      </c>
      <c r="S1080" s="10">
        <f t="shared" si="97"/>
        <v>40745.987511574072</v>
      </c>
      <c r="T1080" s="10">
        <f t="shared" si="98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</v>
      </c>
      <c r="P1081" s="6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0">
        <f t="shared" si="97"/>
        <v>42504.358055555553</v>
      </c>
      <c r="T1081" s="10">
        <f t="shared" si="98"/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</v>
      </c>
      <c r="P1082" s="6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0">
        <f t="shared" si="97"/>
        <v>41769.929780092592</v>
      </c>
      <c r="T1082" s="10">
        <f t="shared" si="98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9"/>
        <v>3</v>
      </c>
      <c r="Q1083" t="str">
        <f t="shared" si="100"/>
        <v>games</v>
      </c>
      <c r="R1083" t="str">
        <f t="shared" si="101"/>
        <v>video games</v>
      </c>
      <c r="S1083" s="10">
        <f t="shared" si="97"/>
        <v>42032.718657407408</v>
      </c>
      <c r="T1083" s="10">
        <f t="shared" si="98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</v>
      </c>
      <c r="P1084" s="6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0">
        <f t="shared" si="97"/>
        <v>41131.697777777772</v>
      </c>
      <c r="T1084" s="10">
        <f t="shared" si="98"/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</v>
      </c>
      <c r="P1085" s="6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0">
        <f t="shared" si="97"/>
        <v>41853.451192129629</v>
      </c>
      <c r="T1085" s="10">
        <f t="shared" si="98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9"/>
        <v>0</v>
      </c>
      <c r="Q1086" t="str">
        <f t="shared" si="100"/>
        <v>games</v>
      </c>
      <c r="R1086" t="str">
        <f t="shared" si="101"/>
        <v>video games</v>
      </c>
      <c r="S1086" s="10">
        <f t="shared" si="97"/>
        <v>41859.703749999993</v>
      </c>
      <c r="T1086" s="10">
        <f t="shared" si="98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</v>
      </c>
      <c r="P1087" s="6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0">
        <f t="shared" si="97"/>
        <v>42443.421006944445</v>
      </c>
      <c r="T1087" s="10">
        <f t="shared" si="98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0">
        <f t="shared" si="97"/>
        <v>41875.658460648148</v>
      </c>
      <c r="T1088" s="10">
        <f t="shared" si="98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9"/>
        <v>0</v>
      </c>
      <c r="Q1089" t="str">
        <f t="shared" si="100"/>
        <v>games</v>
      </c>
      <c r="R1089" t="str">
        <f t="shared" si="101"/>
        <v>video games</v>
      </c>
      <c r="S1089" s="10">
        <f t="shared" si="97"/>
        <v>41805.505636574067</v>
      </c>
      <c r="T1089" s="10">
        <f t="shared" si="98"/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+MAX(E1090/D1090-1,0)</f>
        <v>0</v>
      </c>
      <c r="P1090" s="6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0">
        <f t="shared" ref="S1090:S1153" si="103">+(I1090/86400)+25569+(-5/24)</f>
        <v>41753.591053240736</v>
      </c>
      <c r="T1090" s="10">
        <f t="shared" ref="T1090:T1153" si="104">+(J1090/86400)+25569+(-5/24)</f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0</v>
      </c>
      <c r="P1091" s="6">
        <f t="shared" ref="P1091:P1154" si="105">+IFERROR(E1091/L1091,0)</f>
        <v>23.959183673469386</v>
      </c>
      <c r="Q1091" t="str">
        <f t="shared" ref="Q1091:Q1154" si="106">+LEFT(N1091,(FIND("/",N1091)-1))</f>
        <v>games</v>
      </c>
      <c r="R1091" t="str">
        <f t="shared" ref="R1091:R1154" si="107">+RIGHT(N1091,LEN(N1091)-(FIND("/",N1091)))</f>
        <v>video games</v>
      </c>
      <c r="S1091" s="10">
        <f t="shared" si="103"/>
        <v>42180.981192129628</v>
      </c>
      <c r="T1091" s="10">
        <f t="shared" si="104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5"/>
        <v>5</v>
      </c>
      <c r="Q1092" t="str">
        <f t="shared" si="106"/>
        <v>games</v>
      </c>
      <c r="R1092" t="str">
        <f t="shared" si="107"/>
        <v>video games</v>
      </c>
      <c r="S1092" s="10">
        <f t="shared" si="103"/>
        <v>42152.977465277778</v>
      </c>
      <c r="T1092" s="10">
        <f t="shared" si="104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</v>
      </c>
      <c r="P1093" s="6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0">
        <f t="shared" si="103"/>
        <v>42470.570277777777</v>
      </c>
      <c r="T1093" s="10">
        <f t="shared" si="104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</v>
      </c>
      <c r="P1094" s="6">
        <f t="shared" si="105"/>
        <v>3</v>
      </c>
      <c r="Q1094" t="str">
        <f t="shared" si="106"/>
        <v>games</v>
      </c>
      <c r="R1094" t="str">
        <f t="shared" si="107"/>
        <v>video games</v>
      </c>
      <c r="S1094" s="10">
        <f t="shared" si="103"/>
        <v>41279.817569444444</v>
      </c>
      <c r="T1094" s="10">
        <f t="shared" si="104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</v>
      </c>
      <c r="P1095" s="6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0">
        <f t="shared" si="103"/>
        <v>42411.765474537031</v>
      </c>
      <c r="T1095" s="10">
        <f t="shared" si="104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</v>
      </c>
      <c r="P1096" s="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0">
        <f t="shared" si="103"/>
        <v>40825.505011574074</v>
      </c>
      <c r="T1096" s="10">
        <f t="shared" si="104"/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</v>
      </c>
      <c r="P1097" s="6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0">
        <f t="shared" si="103"/>
        <v>41516.328935185185</v>
      </c>
      <c r="T1097" s="10">
        <f t="shared" si="104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</v>
      </c>
      <c r="P1098" s="6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0">
        <f t="shared" si="103"/>
        <v>41915.9375</v>
      </c>
      <c r="T1098" s="10">
        <f t="shared" si="104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0">
        <f t="shared" si="103"/>
        <v>41700.584224537037</v>
      </c>
      <c r="T1099" s="10">
        <f t="shared" si="104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0</v>
      </c>
      <c r="P1100" s="6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0">
        <f t="shared" si="103"/>
        <v>41742.554340277777</v>
      </c>
      <c r="T1100" s="10">
        <f t="shared" si="104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</v>
      </c>
      <c r="P1101" s="6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0">
        <f t="shared" si="103"/>
        <v>42137.628101851849</v>
      </c>
      <c r="T1101" s="10">
        <f t="shared" si="104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</v>
      </c>
      <c r="P1102" s="6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0">
        <f t="shared" si="103"/>
        <v>42413.902442129627</v>
      </c>
      <c r="T1102" s="10">
        <f t="shared" si="104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0">
        <f t="shared" si="103"/>
        <v>42565.549999999996</v>
      </c>
      <c r="T1103" s="10">
        <f t="shared" si="104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</v>
      </c>
      <c r="P1104" s="6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0">
        <f t="shared" si="103"/>
        <v>41617.040972222218</v>
      </c>
      <c r="T1104" s="10">
        <f t="shared" si="104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</v>
      </c>
      <c r="P1105" s="6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0">
        <f t="shared" si="103"/>
        <v>42539.013773148145</v>
      </c>
      <c r="T1105" s="10">
        <f t="shared" si="104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</v>
      </c>
      <c r="P1106" s="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0">
        <f t="shared" si="103"/>
        <v>41801.201631944445</v>
      </c>
      <c r="T1106" s="10">
        <f t="shared" si="104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0">
        <f t="shared" si="103"/>
        <v>41721.885729166665</v>
      </c>
      <c r="T1107" s="10">
        <f t="shared" si="104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</v>
      </c>
      <c r="P1108" s="6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0">
        <f t="shared" si="103"/>
        <v>41003.490451388883</v>
      </c>
      <c r="T1108" s="10">
        <f t="shared" si="104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5"/>
        <v>0</v>
      </c>
      <c r="Q1109" t="str">
        <f t="shared" si="106"/>
        <v>games</v>
      </c>
      <c r="R1109" t="str">
        <f t="shared" si="107"/>
        <v>video games</v>
      </c>
      <c r="S1109" s="10">
        <f t="shared" si="103"/>
        <v>41843.653055555551</v>
      </c>
      <c r="T1109" s="10">
        <f t="shared" si="104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</v>
      </c>
      <c r="P1110" s="6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0">
        <f t="shared" si="103"/>
        <v>41012.386979166666</v>
      </c>
      <c r="T1110" s="10">
        <f t="shared" si="104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0">
        <f t="shared" si="103"/>
        <v>42692.5855324074</v>
      </c>
      <c r="T1111" s="10">
        <f t="shared" si="104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</v>
      </c>
      <c r="P1112" s="6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0">
        <f t="shared" si="103"/>
        <v>41250.72479166666</v>
      </c>
      <c r="T1112" s="10">
        <f t="shared" si="104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5"/>
        <v>1</v>
      </c>
      <c r="Q1113" t="str">
        <f t="shared" si="106"/>
        <v>games</v>
      </c>
      <c r="R1113" t="str">
        <f t="shared" si="107"/>
        <v>video games</v>
      </c>
      <c r="S1113" s="10">
        <f t="shared" si="103"/>
        <v>42376.995254629626</v>
      </c>
      <c r="T1113" s="10">
        <f t="shared" si="104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</v>
      </c>
      <c r="P1114" s="6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0">
        <f t="shared" si="103"/>
        <v>42023.145833333336</v>
      </c>
      <c r="T1114" s="10">
        <f t="shared" si="104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</v>
      </c>
      <c r="P1115" s="6">
        <f t="shared" si="105"/>
        <v>5</v>
      </c>
      <c r="Q1115" t="str">
        <f t="shared" si="106"/>
        <v>games</v>
      </c>
      <c r="R1115" t="str">
        <f t="shared" si="107"/>
        <v>video games</v>
      </c>
      <c r="S1115" s="10">
        <f t="shared" si="103"/>
        <v>41865.768749999996</v>
      </c>
      <c r="T1115" s="10">
        <f t="shared" si="104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0">
        <f t="shared" si="103"/>
        <v>41556.13758101852</v>
      </c>
      <c r="T1116" s="10">
        <f t="shared" si="104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0">
        <f t="shared" si="103"/>
        <v>42459.445543981477</v>
      </c>
      <c r="T1117" s="10">
        <f t="shared" si="104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0">
        <f t="shared" si="103"/>
        <v>41069.638981481483</v>
      </c>
      <c r="T1118" s="10">
        <f t="shared" si="104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</v>
      </c>
      <c r="P1119" s="6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0">
        <f t="shared" si="103"/>
        <v>42363.390196759261</v>
      </c>
      <c r="T1119" s="10">
        <f t="shared" si="104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</v>
      </c>
      <c r="P1120" s="6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0">
        <f t="shared" si="103"/>
        <v>41733.91642361111</v>
      </c>
      <c r="T1120" s="10">
        <f t="shared" si="104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5"/>
        <v>5</v>
      </c>
      <c r="Q1121" t="str">
        <f t="shared" si="106"/>
        <v>games</v>
      </c>
      <c r="R1121" t="str">
        <f t="shared" si="107"/>
        <v>video games</v>
      </c>
      <c r="S1121" s="10">
        <f t="shared" si="103"/>
        <v>41735.584074074075</v>
      </c>
      <c r="T1121" s="10">
        <f t="shared" si="104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5"/>
        <v>0</v>
      </c>
      <c r="Q1122" t="str">
        <f t="shared" si="106"/>
        <v>games</v>
      </c>
      <c r="R1122" t="str">
        <f t="shared" si="107"/>
        <v>video games</v>
      </c>
      <c r="S1122" s="10">
        <f t="shared" si="103"/>
        <v>40844.664351851847</v>
      </c>
      <c r="T1122" s="10">
        <f t="shared" si="104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0">
        <f t="shared" si="103"/>
        <v>42442.684212962959</v>
      </c>
      <c r="T1123" s="10">
        <f t="shared" si="104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5"/>
        <v>0</v>
      </c>
      <c r="Q1124" t="str">
        <f t="shared" si="106"/>
        <v>games</v>
      </c>
      <c r="R1124" t="str">
        <f t="shared" si="107"/>
        <v>video games</v>
      </c>
      <c r="S1124" s="10">
        <f t="shared" si="103"/>
        <v>41424.495659722219</v>
      </c>
      <c r="T1124" s="10">
        <f t="shared" si="104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0">
        <f t="shared" si="103"/>
        <v>41748.315370370365</v>
      </c>
      <c r="T1125" s="10">
        <f t="shared" si="104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0">
        <f t="shared" si="103"/>
        <v>42124.458923611113</v>
      </c>
      <c r="T1126" s="10">
        <f t="shared" si="104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5"/>
        <v>0</v>
      </c>
      <c r="Q1127" t="str">
        <f t="shared" si="106"/>
        <v>games</v>
      </c>
      <c r="R1127" t="str">
        <f t="shared" si="107"/>
        <v>mobile games</v>
      </c>
      <c r="S1127" s="10">
        <f t="shared" si="103"/>
        <v>42272.415856481479</v>
      </c>
      <c r="T1127" s="10">
        <f t="shared" si="104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</v>
      </c>
      <c r="P1128" s="6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0">
        <f t="shared" si="103"/>
        <v>42565.119143518517</v>
      </c>
      <c r="T1128" s="10">
        <f t="shared" si="104"/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</v>
      </c>
      <c r="P1129" s="6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0">
        <f t="shared" si="103"/>
        <v>41957.687499999993</v>
      </c>
      <c r="T1129" s="10">
        <f t="shared" si="104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0">
        <f t="shared" si="103"/>
        <v>41858.441168981481</v>
      </c>
      <c r="T1130" s="10">
        <f t="shared" si="104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0">
        <f t="shared" si="103"/>
        <v>42526.056631944441</v>
      </c>
      <c r="T1131" s="10">
        <f t="shared" si="104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0">
        <f t="shared" si="103"/>
        <v>41968.829861111109</v>
      </c>
      <c r="T1132" s="10">
        <f t="shared" si="104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5"/>
        <v>0</v>
      </c>
      <c r="Q1133" t="str">
        <f t="shared" si="106"/>
        <v>games</v>
      </c>
      <c r="R1133" t="str">
        <f t="shared" si="107"/>
        <v>mobile games</v>
      </c>
      <c r="S1133" s="10">
        <f t="shared" si="103"/>
        <v>42362.699861111112</v>
      </c>
      <c r="T1133" s="10">
        <f t="shared" si="104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</v>
      </c>
      <c r="P1134" s="6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0">
        <f t="shared" si="103"/>
        <v>42735.907071759262</v>
      </c>
      <c r="T1134" s="10">
        <f t="shared" si="104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</v>
      </c>
      <c r="P1135" s="6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0">
        <f t="shared" si="103"/>
        <v>41851.198854166665</v>
      </c>
      <c r="T1135" s="10">
        <f t="shared" si="104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0">
        <f t="shared" si="103"/>
        <v>41971.981249999997</v>
      </c>
      <c r="T1136" s="10">
        <f t="shared" si="104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</v>
      </c>
      <c r="P1137" s="6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0">
        <f t="shared" si="103"/>
        <v>42588.781180555554</v>
      </c>
      <c r="T1137" s="10">
        <f t="shared" si="104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</v>
      </c>
      <c r="P1138" s="6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0">
        <f t="shared" si="103"/>
        <v>42357.46329861111</v>
      </c>
      <c r="T1138" s="10">
        <f t="shared" si="104"/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</v>
      </c>
      <c r="P1139" s="6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0">
        <f t="shared" si="103"/>
        <v>42483.611354166664</v>
      </c>
      <c r="T1139" s="10">
        <f t="shared" si="104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0">
        <f t="shared" si="103"/>
        <v>42756.698275462964</v>
      </c>
      <c r="T1140" s="10">
        <f t="shared" si="104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0">
        <f t="shared" si="103"/>
        <v>42005.139189814814</v>
      </c>
      <c r="T1141" s="10">
        <f t="shared" si="104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5"/>
        <v>0</v>
      </c>
      <c r="Q1142" t="str">
        <f t="shared" si="106"/>
        <v>games</v>
      </c>
      <c r="R1142" t="str">
        <f t="shared" si="107"/>
        <v>mobile games</v>
      </c>
      <c r="S1142" s="10">
        <f t="shared" si="103"/>
        <v>42222.253715277773</v>
      </c>
      <c r="T1142" s="10">
        <f t="shared" si="104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5"/>
        <v>0</v>
      </c>
      <c r="Q1143" t="str">
        <f t="shared" si="106"/>
        <v>games</v>
      </c>
      <c r="R1143" t="str">
        <f t="shared" si="107"/>
        <v>mobile games</v>
      </c>
      <c r="S1143" s="10">
        <f t="shared" si="103"/>
        <v>42194.491319444445</v>
      </c>
      <c r="T1143" s="10">
        <f t="shared" si="104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5"/>
        <v>0</v>
      </c>
      <c r="Q1144" t="str">
        <f t="shared" si="106"/>
        <v>games</v>
      </c>
      <c r="R1144" t="str">
        <f t="shared" si="107"/>
        <v>mobile games</v>
      </c>
      <c r="S1144" s="10">
        <f t="shared" si="103"/>
        <v>42051.797766203701</v>
      </c>
      <c r="T1144" s="10">
        <f t="shared" si="104"/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0">
        <f t="shared" si="103"/>
        <v>42354.985254629624</v>
      </c>
      <c r="T1145" s="10">
        <f t="shared" si="104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5"/>
        <v>0</v>
      </c>
      <c r="Q1146" t="str">
        <f t="shared" si="106"/>
        <v>food</v>
      </c>
      <c r="R1146" t="str">
        <f t="shared" si="107"/>
        <v>food trucks</v>
      </c>
      <c r="S1146" s="10">
        <f t="shared" si="103"/>
        <v>42122.973611111105</v>
      </c>
      <c r="T1146" s="10">
        <f t="shared" si="104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0">
        <f t="shared" si="103"/>
        <v>41914.539259259254</v>
      </c>
      <c r="T1147" s="10">
        <f t="shared" si="104"/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</v>
      </c>
      <c r="P1148" s="6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0">
        <f t="shared" si="103"/>
        <v>41761.745057870365</v>
      </c>
      <c r="T1148" s="10">
        <f t="shared" si="104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5"/>
        <v>0</v>
      </c>
      <c r="Q1149" t="str">
        <f t="shared" si="106"/>
        <v>food</v>
      </c>
      <c r="R1149" t="str">
        <f t="shared" si="107"/>
        <v>food trucks</v>
      </c>
      <c r="S1149" s="10">
        <f t="shared" si="103"/>
        <v>41931.763692129629</v>
      </c>
      <c r="T1149" s="10">
        <f t="shared" si="104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0">
        <f t="shared" si="103"/>
        <v>42705.00440972222</v>
      </c>
      <c r="T1150" s="10">
        <f t="shared" si="104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0">
        <f t="shared" si="103"/>
        <v>42537.501921296294</v>
      </c>
      <c r="T1151" s="10">
        <f t="shared" si="104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</v>
      </c>
      <c r="P1152" s="6">
        <f t="shared" si="105"/>
        <v>42</v>
      </c>
      <c r="Q1152" t="str">
        <f t="shared" si="106"/>
        <v>food</v>
      </c>
      <c r="R1152" t="str">
        <f t="shared" si="107"/>
        <v>food trucks</v>
      </c>
      <c r="S1152" s="10">
        <f t="shared" si="103"/>
        <v>42377.74623842592</v>
      </c>
      <c r="T1152" s="10">
        <f t="shared" si="104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5"/>
        <v>0</v>
      </c>
      <c r="Q1153" t="str">
        <f t="shared" si="106"/>
        <v>food</v>
      </c>
      <c r="R1153" t="str">
        <f t="shared" si="107"/>
        <v>food trucks</v>
      </c>
      <c r="S1153" s="10">
        <f t="shared" si="103"/>
        <v>42253.894247685188</v>
      </c>
      <c r="T1153" s="10">
        <f t="shared" si="104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+MAX(E1154/D1154-1,0)</f>
        <v>0</v>
      </c>
      <c r="P1154" s="6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0">
        <f t="shared" ref="S1154:S1217" si="109">+(I1154/86400)+25569+(-5/24)</f>
        <v>42139.501296296294</v>
      </c>
      <c r="T1154" s="10">
        <f t="shared" ref="T1154:T1217" si="110">+(J1154/86400)+25569+(-5/24)</f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</v>
      </c>
      <c r="P1155" s="6">
        <f t="shared" ref="P1155:P1218" si="111">+IFERROR(E1155/L1155,0)</f>
        <v>50</v>
      </c>
      <c r="Q1155" t="str">
        <f t="shared" ref="Q1155:Q1218" si="112">+LEFT(N1155,(FIND("/",N1155)-1))</f>
        <v>food</v>
      </c>
      <c r="R1155" t="str">
        <f t="shared" ref="R1155:R1218" si="113">+RIGHT(N1155,LEN(N1155)-(FIND("/",N1155)))</f>
        <v>food trucks</v>
      </c>
      <c r="S1155" s="10">
        <f t="shared" si="109"/>
        <v>42173.505844907406</v>
      </c>
      <c r="T1155" s="10">
        <f t="shared" si="110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0</v>
      </c>
      <c r="P1156" s="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0">
        <f t="shared" si="109"/>
        <v>42252.900532407402</v>
      </c>
      <c r="T1156" s="10">
        <f t="shared" si="110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</v>
      </c>
      <c r="P1157" s="6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0">
        <f t="shared" si="109"/>
        <v>41865.555648148147</v>
      </c>
      <c r="T1157" s="10">
        <f t="shared" si="110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11"/>
        <v>0</v>
      </c>
      <c r="Q1158" t="str">
        <f t="shared" si="112"/>
        <v>food</v>
      </c>
      <c r="R1158" t="str">
        <f t="shared" si="113"/>
        <v>food trucks</v>
      </c>
      <c r="S1158" s="10">
        <f t="shared" si="109"/>
        <v>42058.862986111104</v>
      </c>
      <c r="T1158" s="10">
        <f t="shared" si="110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</v>
      </c>
      <c r="P1159" s="6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0">
        <f t="shared" si="109"/>
        <v>41978.46157407407</v>
      </c>
      <c r="T1159" s="10">
        <f t="shared" si="110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0">
        <f t="shared" si="109"/>
        <v>41981.883425925924</v>
      </c>
      <c r="T1160" s="10">
        <f t="shared" si="110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11"/>
        <v>0</v>
      </c>
      <c r="Q1161" t="str">
        <f t="shared" si="112"/>
        <v>food</v>
      </c>
      <c r="R1161" t="str">
        <f t="shared" si="113"/>
        <v>food trucks</v>
      </c>
      <c r="S1161" s="10">
        <f t="shared" si="109"/>
        <v>42185.447916666664</v>
      </c>
      <c r="T1161" s="10">
        <f t="shared" si="110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</v>
      </c>
      <c r="P1162" s="6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0">
        <f t="shared" si="109"/>
        <v>42090.904930555553</v>
      </c>
      <c r="T1162" s="10">
        <f t="shared" si="110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11"/>
        <v>0</v>
      </c>
      <c r="Q1163" t="str">
        <f t="shared" si="112"/>
        <v>food</v>
      </c>
      <c r="R1163" t="str">
        <f t="shared" si="113"/>
        <v>food trucks</v>
      </c>
      <c r="S1163" s="10">
        <f t="shared" si="109"/>
        <v>42143.421168981477</v>
      </c>
      <c r="T1163" s="10">
        <f t="shared" si="110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0">
        <f t="shared" si="109"/>
        <v>41907.475277777776</v>
      </c>
      <c r="T1164" s="10">
        <f t="shared" si="110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11"/>
        <v>0</v>
      </c>
      <c r="Q1165" t="str">
        <f t="shared" si="112"/>
        <v>food</v>
      </c>
      <c r="R1165" t="str">
        <f t="shared" si="113"/>
        <v>food trucks</v>
      </c>
      <c r="S1165" s="10">
        <f t="shared" si="109"/>
        <v>41860.515277777777</v>
      </c>
      <c r="T1165" s="10">
        <f t="shared" si="110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11"/>
        <v>0</v>
      </c>
      <c r="Q1166" t="str">
        <f t="shared" si="112"/>
        <v>food</v>
      </c>
      <c r="R1166" t="str">
        <f t="shared" si="113"/>
        <v>food trucks</v>
      </c>
      <c r="S1166" s="10">
        <f t="shared" si="109"/>
        <v>42539.51599537037</v>
      </c>
      <c r="T1166" s="10">
        <f t="shared" si="110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</v>
      </c>
      <c r="P1167" s="6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0">
        <f t="shared" si="109"/>
        <v>41826.00613425926</v>
      </c>
      <c r="T1167" s="10">
        <f t="shared" si="110"/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</v>
      </c>
      <c r="P1168" s="6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0">
        <f t="shared" si="109"/>
        <v>42180.958333333336</v>
      </c>
      <c r="T1168" s="10">
        <f t="shared" si="110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</v>
      </c>
      <c r="P1169" s="6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0">
        <f t="shared" si="109"/>
        <v>41894.526562499996</v>
      </c>
      <c r="T1169" s="10">
        <f t="shared" si="110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</v>
      </c>
      <c r="P1170" s="6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0">
        <f t="shared" si="109"/>
        <v>42634.845659722218</v>
      </c>
      <c r="T1170" s="10">
        <f t="shared" si="110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0">
        <f t="shared" si="109"/>
        <v>42057.145405092589</v>
      </c>
      <c r="T1171" s="10">
        <f t="shared" si="110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11"/>
        <v>50</v>
      </c>
      <c r="Q1172" t="str">
        <f t="shared" si="112"/>
        <v>food</v>
      </c>
      <c r="R1172" t="str">
        <f t="shared" si="113"/>
        <v>food trucks</v>
      </c>
      <c r="S1172" s="10">
        <f t="shared" si="109"/>
        <v>42154.684849537036</v>
      </c>
      <c r="T1172" s="10">
        <f t="shared" si="110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11"/>
        <v>25</v>
      </c>
      <c r="Q1173" t="str">
        <f t="shared" si="112"/>
        <v>food</v>
      </c>
      <c r="R1173" t="str">
        <f t="shared" si="113"/>
        <v>food trucks</v>
      </c>
      <c r="S1173" s="10">
        <f t="shared" si="109"/>
        <v>41956.638043981475</v>
      </c>
      <c r="T1173" s="10">
        <f t="shared" si="110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11"/>
        <v>0</v>
      </c>
      <c r="Q1174" t="str">
        <f t="shared" si="112"/>
        <v>food</v>
      </c>
      <c r="R1174" t="str">
        <f t="shared" si="113"/>
        <v>food trucks</v>
      </c>
      <c r="S1174" s="10">
        <f t="shared" si="109"/>
        <v>41871.473981481475</v>
      </c>
      <c r="T1174" s="10">
        <f t="shared" si="110"/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11"/>
        <v>30</v>
      </c>
      <c r="Q1175" t="str">
        <f t="shared" si="112"/>
        <v>food</v>
      </c>
      <c r="R1175" t="str">
        <f t="shared" si="113"/>
        <v>food trucks</v>
      </c>
      <c r="S1175" s="10">
        <f t="shared" si="109"/>
        <v>42218.97751157407</v>
      </c>
      <c r="T1175" s="10">
        <f t="shared" si="110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</v>
      </c>
      <c r="P1176" s="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0">
        <f t="shared" si="109"/>
        <v>42498.633414351854</v>
      </c>
      <c r="T1176" s="10">
        <f t="shared" si="110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</v>
      </c>
      <c r="P1177" s="6">
        <f t="shared" si="111"/>
        <v>65</v>
      </c>
      <c r="Q1177" t="str">
        <f t="shared" si="112"/>
        <v>food</v>
      </c>
      <c r="R1177" t="str">
        <f t="shared" si="113"/>
        <v>food trucks</v>
      </c>
      <c r="S1177" s="10">
        <f t="shared" si="109"/>
        <v>42200.520127314812</v>
      </c>
      <c r="T1177" s="10">
        <f t="shared" si="110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11"/>
        <v>10</v>
      </c>
      <c r="Q1178" t="str">
        <f t="shared" si="112"/>
        <v>food</v>
      </c>
      <c r="R1178" t="str">
        <f t="shared" si="113"/>
        <v>food trucks</v>
      </c>
      <c r="S1178" s="10">
        <f t="shared" si="109"/>
        <v>42800.333333333336</v>
      </c>
      <c r="T1178" s="10">
        <f t="shared" si="110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11"/>
        <v>0</v>
      </c>
      <c r="Q1179" t="str">
        <f t="shared" si="112"/>
        <v>food</v>
      </c>
      <c r="R1179" t="str">
        <f t="shared" si="113"/>
        <v>food trucks</v>
      </c>
      <c r="S1179" s="10">
        <f t="shared" si="109"/>
        <v>41927.452499999999</v>
      </c>
      <c r="T1179" s="10">
        <f t="shared" si="110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11"/>
        <v>5</v>
      </c>
      <c r="Q1180" t="str">
        <f t="shared" si="112"/>
        <v>food</v>
      </c>
      <c r="R1180" t="str">
        <f t="shared" si="113"/>
        <v>food trucks</v>
      </c>
      <c r="S1180" s="10">
        <f t="shared" si="109"/>
        <v>41867.69736111111</v>
      </c>
      <c r="T1180" s="10">
        <f t="shared" si="110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</v>
      </c>
      <c r="P1181" s="6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0">
        <f t="shared" si="109"/>
        <v>42305.511886574073</v>
      </c>
      <c r="T1181" s="10">
        <f t="shared" si="110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</v>
      </c>
      <c r="P1182" s="6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0">
        <f t="shared" si="109"/>
        <v>41818.598541666666</v>
      </c>
      <c r="T1182" s="10">
        <f t="shared" si="110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0">
        <f t="shared" si="109"/>
        <v>42064.131030092591</v>
      </c>
      <c r="T1183" s="10">
        <f t="shared" si="110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</v>
      </c>
      <c r="P1184" s="6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0">
        <f t="shared" si="109"/>
        <v>42747.487499999996</v>
      </c>
      <c r="T1184" s="10">
        <f t="shared" si="110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</v>
      </c>
      <c r="P1185" s="6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0">
        <f t="shared" si="109"/>
        <v>42675.957638888889</v>
      </c>
      <c r="T1185" s="10">
        <f t="shared" si="110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4.9363636363636276E-2</v>
      </c>
      <c r="P1186" s="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0">
        <f t="shared" si="109"/>
        <v>42772.391331018516</v>
      </c>
      <c r="T1186" s="10">
        <f t="shared" si="110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5.4400000000000004E-2</v>
      </c>
      <c r="P1187" s="6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0">
        <f t="shared" si="109"/>
        <v>42162.958333333336</v>
      </c>
      <c r="T1187" s="10">
        <f t="shared" si="110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6.7333333333333245E-2</v>
      </c>
      <c r="P1188" s="6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0">
        <f t="shared" si="109"/>
        <v>42156.737499999996</v>
      </c>
      <c r="T1188" s="10">
        <f t="shared" si="110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4.1257142857142881E-2</v>
      </c>
      <c r="P1189" s="6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0">
        <f t="shared" si="109"/>
        <v>42141.541666666664</v>
      </c>
      <c r="T1189" s="10">
        <f t="shared" si="110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0.60549999999999993</v>
      </c>
      <c r="P1190" s="6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0">
        <f t="shared" si="109"/>
        <v>42732.492361111108</v>
      </c>
      <c r="T1190" s="10">
        <f t="shared" si="110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7.7777777777777724E-2</v>
      </c>
      <c r="P1191" s="6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0">
        <f t="shared" si="109"/>
        <v>42550.770775462959</v>
      </c>
      <c r="T1191" s="10">
        <f t="shared" si="110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0.35000000000000009</v>
      </c>
      <c r="P1192" s="6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0">
        <f t="shared" si="109"/>
        <v>41882.457465277774</v>
      </c>
      <c r="T1192" s="10">
        <f t="shared" si="110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9.0740740740740788E-2</v>
      </c>
      <c r="P1193" s="6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0">
        <f t="shared" si="109"/>
        <v>42449.353703703702</v>
      </c>
      <c r="T1193" s="10">
        <f t="shared" si="110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1.9</v>
      </c>
      <c r="P1194" s="6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0">
        <f t="shared" si="109"/>
        <v>42777.298356481479</v>
      </c>
      <c r="T1194" s="10">
        <f t="shared" si="110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3.9571428571428591E-2</v>
      </c>
      <c r="P1195" s="6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0">
        <f t="shared" si="109"/>
        <v>42469.526076388887</v>
      </c>
      <c r="T1195" s="10">
        <f t="shared" si="110"/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2.2223999999999999</v>
      </c>
      <c r="P1196" s="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0">
        <f t="shared" si="109"/>
        <v>42102.27984953703</v>
      </c>
      <c r="T1196" s="10">
        <f t="shared" si="110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0.35000000000000009</v>
      </c>
      <c r="P1197" s="6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0">
        <f t="shared" si="109"/>
        <v>42358.166666666664</v>
      </c>
      <c r="T1197" s="10">
        <f t="shared" si="110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1.6991034482758622</v>
      </c>
      <c r="P1198" s="6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0">
        <f t="shared" si="109"/>
        <v>42356.610405092586</v>
      </c>
      <c r="T1198" s="10">
        <f t="shared" si="110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1.5329333333333333</v>
      </c>
      <c r="P1199" s="6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0">
        <f t="shared" si="109"/>
        <v>42534.040972222218</v>
      </c>
      <c r="T1199" s="10">
        <f t="shared" si="110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1.6059999999999999</v>
      </c>
      <c r="P1200" s="6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0">
        <f t="shared" si="109"/>
        <v>42368.916666666664</v>
      </c>
      <c r="T1200" s="10">
        <f t="shared" si="110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1.3167795334838139E-2</v>
      </c>
      <c r="P1201" s="6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0">
        <f t="shared" si="109"/>
        <v>42193.562499999993</v>
      </c>
      <c r="T1201" s="10">
        <f t="shared" si="110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0.25604166666666672</v>
      </c>
      <c r="P1202" s="6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0">
        <f t="shared" si="109"/>
        <v>42110.269166666665</v>
      </c>
      <c r="T1202" s="10">
        <f t="shared" si="110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2.4378333333333391E-2</v>
      </c>
      <c r="P1203" s="6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0">
        <f t="shared" si="109"/>
        <v>42566.398680555554</v>
      </c>
      <c r="T1203" s="10">
        <f t="shared" si="110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0.99243999999999999</v>
      </c>
      <c r="P1204" s="6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0">
        <f t="shared" si="109"/>
        <v>42182.08048611111</v>
      </c>
      <c r="T1204" s="10">
        <f t="shared" si="110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2.4539877300613577E-2</v>
      </c>
      <c r="P1205" s="6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0">
        <f t="shared" si="109"/>
        <v>42155.4065625</v>
      </c>
      <c r="T1205" s="10">
        <f t="shared" si="110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2.9461538461538428E-2</v>
      </c>
      <c r="P1206" s="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0">
        <f t="shared" si="109"/>
        <v>42341.999999999993</v>
      </c>
      <c r="T1206" s="10">
        <f t="shared" si="110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8.6153846153846914E-3</v>
      </c>
      <c r="P1207" s="6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0">
        <f t="shared" si="109"/>
        <v>42168.298043981478</v>
      </c>
      <c r="T1207" s="10">
        <f t="shared" si="110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0.14999999999999991</v>
      </c>
      <c r="P1208" s="6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0">
        <f t="shared" si="109"/>
        <v>42805.353472222218</v>
      </c>
      <c r="T1208" s="10">
        <f t="shared" si="110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4.1676646706586773E-2</v>
      </c>
      <c r="P1209" s="6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0">
        <f t="shared" si="109"/>
        <v>42460.208333333336</v>
      </c>
      <c r="T1209" s="10">
        <f t="shared" si="110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0.55299999999999994</v>
      </c>
      <c r="P1210" s="6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0">
        <f t="shared" si="109"/>
        <v>42453.459074074075</v>
      </c>
      <c r="T1210" s="10">
        <f t="shared" si="110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6.0000000000000053E-2</v>
      </c>
      <c r="P1211" s="6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0">
        <f t="shared" si="109"/>
        <v>42791.637789351851</v>
      </c>
      <c r="T1211" s="10">
        <f t="shared" si="110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1.5431499999999998</v>
      </c>
      <c r="P1212" s="6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0">
        <f t="shared" si="109"/>
        <v>42155.666666666664</v>
      </c>
      <c r="T1212" s="10">
        <f t="shared" si="110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1.0999999999999899E-2</v>
      </c>
      <c r="P1213" s="6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0">
        <f t="shared" si="109"/>
        <v>42530.658113425925</v>
      </c>
      <c r="T1213" s="10">
        <f t="shared" si="110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0.29039999999999999</v>
      </c>
      <c r="P1214" s="6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0">
        <f t="shared" si="109"/>
        <v>42334.833333333336</v>
      </c>
      <c r="T1214" s="10">
        <f t="shared" si="110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2.2307692307692362E-2</v>
      </c>
      <c r="P1215" s="6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0">
        <f t="shared" si="109"/>
        <v>42766.547453703701</v>
      </c>
      <c r="T1215" s="10">
        <f t="shared" si="110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0.31800000000000006</v>
      </c>
      <c r="P1216" s="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0">
        <f t="shared" si="109"/>
        <v>42164.632002314807</v>
      </c>
      <c r="T1216" s="10">
        <f t="shared" si="110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6.8608020000000005</v>
      </c>
      <c r="P1217" s="6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0">
        <f t="shared" si="109"/>
        <v>41789.714768518512</v>
      </c>
      <c r="T1217" s="10">
        <f t="shared" si="110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+MAX(E1218/D1218-1,0)</f>
        <v>0.45700000000000007</v>
      </c>
      <c r="P1218" s="6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0">
        <f t="shared" ref="S1218:S1281" si="115">+(I1218/86400)+25569+(-5/24)</f>
        <v>42279.752083333333</v>
      </c>
      <c r="T1218" s="10">
        <f t="shared" ref="T1218:T1281" si="116">+(J1218/86400)+25569+(-5/24)</f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2.6000000000000023E-2</v>
      </c>
      <c r="P1219" s="6">
        <f t="shared" ref="P1219:P1282" si="117">+IFERROR(E1219/L1219,0)</f>
        <v>148.57377049180329</v>
      </c>
      <c r="Q1219" t="str">
        <f t="shared" ref="Q1219:Q1282" si="118">+LEFT(N1219,(FIND("/",N1219)-1))</f>
        <v>photography</v>
      </c>
      <c r="R1219" t="str">
        <f t="shared" ref="R1219:R1282" si="119">+RIGHT(N1219,LEN(N1219)-(FIND("/",N1219)))</f>
        <v>photobooks</v>
      </c>
      <c r="S1219" s="10">
        <f t="shared" si="115"/>
        <v>42565.6011574074</v>
      </c>
      <c r="T1219" s="10">
        <f t="shared" si="116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0.72277777777777774</v>
      </c>
      <c r="P1220" s="6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0">
        <f t="shared" si="115"/>
        <v>42308.916666666664</v>
      </c>
      <c r="T1220" s="10">
        <f t="shared" si="116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0.59168195718654437</v>
      </c>
      <c r="P1221" s="6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0">
        <f t="shared" si="115"/>
        <v>42663.253622685188</v>
      </c>
      <c r="T1221" s="10">
        <f t="shared" si="116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3.7666666666666737E-2</v>
      </c>
      <c r="P1222" s="6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0">
        <f t="shared" si="115"/>
        <v>42241.420277777775</v>
      </c>
      <c r="T1222" s="10">
        <f t="shared" si="116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0.11409545454545467</v>
      </c>
      <c r="P1223" s="6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0">
        <f t="shared" si="115"/>
        <v>42707.791666666664</v>
      </c>
      <c r="T1223" s="10">
        <f t="shared" si="116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1.80375</v>
      </c>
      <c r="P1224" s="6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0">
        <f t="shared" si="115"/>
        <v>42460.958333333336</v>
      </c>
      <c r="T1224" s="10">
        <f t="shared" si="116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0.12106060606060609</v>
      </c>
      <c r="P1225" s="6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0">
        <f t="shared" si="115"/>
        <v>42684.010520833333</v>
      </c>
      <c r="T1225" s="10">
        <f t="shared" si="116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0</v>
      </c>
      <c r="P1226" s="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0">
        <f t="shared" si="115"/>
        <v>41796.341458333329</v>
      </c>
      <c r="T1226" s="10">
        <f t="shared" si="116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</v>
      </c>
      <c r="P1227" s="6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0">
        <f t="shared" si="115"/>
        <v>41569.697662037033</v>
      </c>
      <c r="T1227" s="10">
        <f t="shared" si="116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</v>
      </c>
      <c r="P1228" s="6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0">
        <f t="shared" si="115"/>
        <v>41749.833333333328</v>
      </c>
      <c r="T1228" s="10">
        <f t="shared" si="116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7"/>
        <v>0</v>
      </c>
      <c r="Q1229" t="str">
        <f t="shared" si="118"/>
        <v>music</v>
      </c>
      <c r="R1229" t="str">
        <f t="shared" si="119"/>
        <v>world music</v>
      </c>
      <c r="S1229" s="10">
        <f t="shared" si="115"/>
        <v>41858.083333333328</v>
      </c>
      <c r="T1229" s="10">
        <f t="shared" si="116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</v>
      </c>
      <c r="P1230" s="6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0">
        <f t="shared" si="115"/>
        <v>40814.520925925921</v>
      </c>
      <c r="T1230" s="10">
        <f t="shared" si="116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</v>
      </c>
      <c r="P1231" s="6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0">
        <f t="shared" si="115"/>
        <v>41015.458333333328</v>
      </c>
      <c r="T1231" s="10">
        <f t="shared" si="116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7"/>
        <v>0</v>
      </c>
      <c r="Q1232" t="str">
        <f t="shared" si="118"/>
        <v>music</v>
      </c>
      <c r="R1232" t="str">
        <f t="shared" si="119"/>
        <v>world music</v>
      </c>
      <c r="S1232" s="10">
        <f t="shared" si="115"/>
        <v>40598.764236111107</v>
      </c>
      <c r="T1232" s="10">
        <f t="shared" si="116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7"/>
        <v>0</v>
      </c>
      <c r="Q1233" t="str">
        <f t="shared" si="118"/>
        <v>music</v>
      </c>
      <c r="R1233" t="str">
        <f t="shared" si="119"/>
        <v>world music</v>
      </c>
      <c r="S1233" s="10">
        <f t="shared" si="115"/>
        <v>42243.833333333336</v>
      </c>
      <c r="T1233" s="10">
        <f t="shared" si="116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</v>
      </c>
      <c r="P1234" s="6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0">
        <f t="shared" si="115"/>
        <v>41553.639699074069</v>
      </c>
      <c r="T1234" s="10">
        <f t="shared" si="116"/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</v>
      </c>
      <c r="P1235" s="6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0">
        <f t="shared" si="115"/>
        <v>40960.740439814814</v>
      </c>
      <c r="T1235" s="10">
        <f t="shared" si="116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7"/>
        <v>0</v>
      </c>
      <c r="Q1236" t="str">
        <f t="shared" si="118"/>
        <v>music</v>
      </c>
      <c r="R1236" t="str">
        <f t="shared" si="119"/>
        <v>world music</v>
      </c>
      <c r="S1236" s="10">
        <f t="shared" si="115"/>
        <v>42037.580347222225</v>
      </c>
      <c r="T1236" s="10">
        <f t="shared" si="116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</v>
      </c>
      <c r="P1237" s="6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0">
        <f t="shared" si="115"/>
        <v>41622.927071759259</v>
      </c>
      <c r="T1237" s="10">
        <f t="shared" si="116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7"/>
        <v>0</v>
      </c>
      <c r="Q1238" t="str">
        <f t="shared" si="118"/>
        <v>music</v>
      </c>
      <c r="R1238" t="str">
        <f t="shared" si="119"/>
        <v>world music</v>
      </c>
      <c r="S1238" s="10">
        <f t="shared" si="115"/>
        <v>41118.458333333328</v>
      </c>
      <c r="T1238" s="10">
        <f t="shared" si="116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7"/>
        <v>0</v>
      </c>
      <c r="Q1239" t="str">
        <f t="shared" si="118"/>
        <v>music</v>
      </c>
      <c r="R1239" t="str">
        <f t="shared" si="119"/>
        <v>world music</v>
      </c>
      <c r="S1239" s="10">
        <f t="shared" si="115"/>
        <v>41145.074826388889</v>
      </c>
      <c r="T1239" s="10">
        <f t="shared" si="116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</v>
      </c>
      <c r="P1240" s="6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0">
        <f t="shared" si="115"/>
        <v>40761.402037037034</v>
      </c>
      <c r="T1240" s="10">
        <f t="shared" si="116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7"/>
        <v>0</v>
      </c>
      <c r="Q1241" t="str">
        <f t="shared" si="118"/>
        <v>music</v>
      </c>
      <c r="R1241" t="str">
        <f t="shared" si="119"/>
        <v>world music</v>
      </c>
      <c r="S1241" s="10">
        <f t="shared" si="115"/>
        <v>40913.754247685181</v>
      </c>
      <c r="T1241" s="10">
        <f t="shared" si="116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</v>
      </c>
      <c r="P1242" s="6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0">
        <f t="shared" si="115"/>
        <v>41467.70208333333</v>
      </c>
      <c r="T1242" s="10">
        <f t="shared" si="116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</v>
      </c>
      <c r="P1243" s="6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0">
        <f t="shared" si="115"/>
        <v>41946.040972222218</v>
      </c>
      <c r="T1243" s="10">
        <f t="shared" si="116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</v>
      </c>
      <c r="P1244" s="6">
        <f t="shared" si="117"/>
        <v>5</v>
      </c>
      <c r="Q1244" t="str">
        <f t="shared" si="118"/>
        <v>music</v>
      </c>
      <c r="R1244" t="str">
        <f t="shared" si="119"/>
        <v>world music</v>
      </c>
      <c r="S1244" s="10">
        <f t="shared" si="115"/>
        <v>40797.345833333333</v>
      </c>
      <c r="T1244" s="10">
        <f t="shared" si="116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</v>
      </c>
      <c r="P1245" s="6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0">
        <f t="shared" si="115"/>
        <v>40732.666666666664</v>
      </c>
      <c r="T1245" s="10">
        <f t="shared" si="116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3.8000000000000034E-2</v>
      </c>
      <c r="P1246" s="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0">
        <f t="shared" si="115"/>
        <v>41386.666666666664</v>
      </c>
      <c r="T1246" s="10">
        <f t="shared" si="116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0.2024999999999999</v>
      </c>
      <c r="P1247" s="6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0">
        <f t="shared" si="115"/>
        <v>41804.391597222224</v>
      </c>
      <c r="T1247" s="10">
        <f t="shared" si="116"/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0.16999999999999993</v>
      </c>
      <c r="P1248" s="6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0">
        <f t="shared" si="115"/>
        <v>40882.876724537033</v>
      </c>
      <c r="T1248" s="10">
        <f t="shared" si="116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0.22142857142857153</v>
      </c>
      <c r="P1249" s="6">
        <f t="shared" si="117"/>
        <v>85.5</v>
      </c>
      <c r="Q1249" t="str">
        <f t="shared" si="118"/>
        <v>music</v>
      </c>
      <c r="R1249" t="str">
        <f t="shared" si="119"/>
        <v>rock</v>
      </c>
      <c r="S1249" s="10">
        <f t="shared" si="115"/>
        <v>41400.083969907406</v>
      </c>
      <c r="T1249" s="10">
        <f t="shared" si="116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0.51639999999999997</v>
      </c>
      <c r="P1250" s="6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0">
        <f t="shared" si="115"/>
        <v>41803.082638888889</v>
      </c>
      <c r="T1250" s="10">
        <f t="shared" si="116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4.4399999999999995E-2</v>
      </c>
      <c r="P1251" s="6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0">
        <f t="shared" si="115"/>
        <v>41097.532534722217</v>
      </c>
      <c r="T1251" s="10">
        <f t="shared" si="116"/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1.0015333333333332</v>
      </c>
      <c r="P1252" s="6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0">
        <f t="shared" si="115"/>
        <v>41888.434386574074</v>
      </c>
      <c r="T1252" s="10">
        <f t="shared" si="116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1.8000000000000016E-2</v>
      </c>
      <c r="P1253" s="6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0">
        <f t="shared" si="115"/>
        <v>40811.606099537035</v>
      </c>
      <c r="T1253" s="10">
        <f t="shared" si="116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0.37657142857142856</v>
      </c>
      <c r="P1254" s="6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0">
        <f t="shared" si="115"/>
        <v>41571.779733796291</v>
      </c>
      <c r="T1254" s="10">
        <f t="shared" si="116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3037.3319999999999</v>
      </c>
      <c r="P1255" s="6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0">
        <f t="shared" si="115"/>
        <v>41885.575312499997</v>
      </c>
      <c r="T1255" s="10">
        <f t="shared" si="116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0.98850746268656708</v>
      </c>
      <c r="P1256" s="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0">
        <f t="shared" si="115"/>
        <v>40543.999305555553</v>
      </c>
      <c r="T1256" s="10">
        <f t="shared" si="116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1.0236666666666667</v>
      </c>
      <c r="P1257" s="6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0">
        <f t="shared" si="115"/>
        <v>41609.678842592592</v>
      </c>
      <c r="T1257" s="10">
        <f t="shared" si="116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0.17963766666666658</v>
      </c>
      <c r="P1258" s="6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0">
        <f t="shared" si="115"/>
        <v>40951.711006944439</v>
      </c>
      <c r="T1258" s="10">
        <f t="shared" si="116"/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1.9472727272727273</v>
      </c>
      <c r="P1259" s="6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0">
        <f t="shared" si="115"/>
        <v>40635.835532407407</v>
      </c>
      <c r="T1259" s="10">
        <f t="shared" si="116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1.1314633333333335</v>
      </c>
      <c r="P1260" s="6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0">
        <f t="shared" si="115"/>
        <v>41517.402916666666</v>
      </c>
      <c r="T1260" s="10">
        <f t="shared" si="116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4.2399999999999993E-2</v>
      </c>
      <c r="P1261" s="6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0">
        <f t="shared" si="115"/>
        <v>41798.957638888889</v>
      </c>
      <c r="T1261" s="10">
        <f t="shared" si="116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0.13666666666666671</v>
      </c>
      <c r="P1262" s="6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0">
        <f t="shared" si="115"/>
        <v>41696.63449074074</v>
      </c>
      <c r="T1262" s="10">
        <f t="shared" si="116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1.2499999999999956E-2</v>
      </c>
      <c r="P1263" s="6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0">
        <f t="shared" si="115"/>
        <v>41668.134571759256</v>
      </c>
      <c r="T1263" s="10">
        <f t="shared" si="116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0.25415384615384617</v>
      </c>
      <c r="P1264" s="6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0">
        <f t="shared" si="115"/>
        <v>41686.554305555554</v>
      </c>
      <c r="T1264" s="10">
        <f t="shared" si="116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0.18999999999999995</v>
      </c>
      <c r="P1265" s="6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0">
        <f t="shared" si="115"/>
        <v>41726.833333333328</v>
      </c>
      <c r="T1265" s="10">
        <f t="shared" si="116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0.66461538461538461</v>
      </c>
      <c r="P1266" s="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0">
        <f t="shared" si="115"/>
        <v>41576.454664351848</v>
      </c>
      <c r="T1266" s="10">
        <f t="shared" si="116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0.1914771428571429</v>
      </c>
      <c r="P1267" s="6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0">
        <f t="shared" si="115"/>
        <v>40512.446932870364</v>
      </c>
      <c r="T1267" s="10">
        <f t="shared" si="116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4.7368421052631504E-3</v>
      </c>
      <c r="P1268" s="6">
        <f t="shared" si="117"/>
        <v>190.9</v>
      </c>
      <c r="Q1268" t="str">
        <f t="shared" si="118"/>
        <v>music</v>
      </c>
      <c r="R1268" t="str">
        <f t="shared" si="119"/>
        <v>rock</v>
      </c>
      <c r="S1268" s="10">
        <f t="shared" si="115"/>
        <v>41650.668344907404</v>
      </c>
      <c r="T1268" s="10">
        <f t="shared" si="116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1.8000000000000016E-2</v>
      </c>
      <c r="P1269" s="6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0">
        <f t="shared" si="115"/>
        <v>41479.376828703702</v>
      </c>
      <c r="T1269" s="10">
        <f t="shared" si="116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0.16666666666666674</v>
      </c>
      <c r="P1270" s="6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0">
        <f t="shared" si="115"/>
        <v>41537.637118055551</v>
      </c>
      <c r="T1270" s="10">
        <f t="shared" si="116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8.6489361702127621E-2</v>
      </c>
      <c r="P1271" s="6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0">
        <f t="shared" si="115"/>
        <v>42475.791666666664</v>
      </c>
      <c r="T1271" s="10">
        <f t="shared" si="116"/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0.1472</v>
      </c>
      <c r="P1272" s="6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0">
        <f t="shared" si="115"/>
        <v>40993.60696759259</v>
      </c>
      <c r="T1272" s="10">
        <f t="shared" si="116"/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1.8000000000000016E-2</v>
      </c>
      <c r="P1273" s="6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0">
        <f t="shared" si="115"/>
        <v>41591.516886574071</v>
      </c>
      <c r="T1273" s="10">
        <f t="shared" si="116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6.0000000000000053E-2</v>
      </c>
      <c r="P1274" s="6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0">
        <f t="shared" si="115"/>
        <v>40343.958333333328</v>
      </c>
      <c r="T1274" s="10">
        <f t="shared" si="116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3.499999999999992E-2</v>
      </c>
      <c r="P1275" s="6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0">
        <f t="shared" si="115"/>
        <v>41882.521886574068</v>
      </c>
      <c r="T1275" s="10">
        <f t="shared" si="116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0.54975359999999984</v>
      </c>
      <c r="P1276" s="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0">
        <f t="shared" si="115"/>
        <v>41151.481770833328</v>
      </c>
      <c r="T1276" s="10">
        <f t="shared" si="116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0.62140666666666666</v>
      </c>
      <c r="P1277" s="6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0">
        <f t="shared" si="115"/>
        <v>41493.659571759257</v>
      </c>
      <c r="T1277" s="10">
        <f t="shared" si="116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4.4210000000000083E-2</v>
      </c>
      <c r="P1278" s="6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0">
        <f t="shared" si="115"/>
        <v>40056.958333333328</v>
      </c>
      <c r="T1278" s="10">
        <f t="shared" si="116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6.1243333333333316E-2</v>
      </c>
      <c r="P1279" s="6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0">
        <f t="shared" si="115"/>
        <v>41156.35355324074</v>
      </c>
      <c r="T1279" s="10">
        <f t="shared" si="116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0.54938461538461536</v>
      </c>
      <c r="P1280" s="6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0">
        <f t="shared" si="115"/>
        <v>41814.875</v>
      </c>
      <c r="T1280" s="10">
        <f t="shared" si="116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0.10771572387344208</v>
      </c>
      <c r="P1281" s="6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0">
        <f t="shared" si="115"/>
        <v>41721.849189814813</v>
      </c>
      <c r="T1281" s="10">
        <f t="shared" si="116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+MAX(E1282/D1282-1,0)</f>
        <v>0.10911866666666659</v>
      </c>
      <c r="P1282" s="6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0">
        <f t="shared" ref="S1282:S1345" si="121">+(I1282/86400)+25569+(-5/24)</f>
        <v>40603.54923611111</v>
      </c>
      <c r="T1282" s="10">
        <f t="shared" ref="T1282:T1345" si="122">+(J1282/86400)+25569+(-5/24)</f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0.10714285714285721</v>
      </c>
      <c r="P1283" s="6">
        <f t="shared" ref="P1283:P1346" si="123">+IFERROR(E1283/L1283,0)</f>
        <v>104.72972972972973</v>
      </c>
      <c r="Q1283" t="str">
        <f t="shared" ref="Q1283:Q1346" si="124">+LEFT(N1283,(FIND("/",N1283)-1))</f>
        <v>music</v>
      </c>
      <c r="R1283" t="str">
        <f t="shared" ref="R1283:R1346" si="125">+RIGHT(N1283,LEN(N1283)-(FIND("/",N1283)))</f>
        <v>rock</v>
      </c>
      <c r="S1283" s="10">
        <f t="shared" si="121"/>
        <v>41483.535138888888</v>
      </c>
      <c r="T1283" s="10">
        <f t="shared" si="122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0.23613333333333331</v>
      </c>
      <c r="P1284" s="6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0">
        <f t="shared" si="121"/>
        <v>41616.999305555553</v>
      </c>
      <c r="T1284" s="10">
        <f t="shared" si="122"/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1.1105</v>
      </c>
      <c r="P1285" s="6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0">
        <f t="shared" si="121"/>
        <v>41343.958333333328</v>
      </c>
      <c r="T1285" s="10">
        <f t="shared" si="122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1.0000000000000009E-2</v>
      </c>
      <c r="P1286" s="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0">
        <f t="shared" si="121"/>
        <v>42735.499305555553</v>
      </c>
      <c r="T1286" s="10">
        <f t="shared" si="122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1.6499999999999959E-2</v>
      </c>
      <c r="P1287" s="6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0">
        <f t="shared" si="121"/>
        <v>42175.374710648146</v>
      </c>
      <c r="T1287" s="10">
        <f t="shared" si="122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8.3333333333333259E-2</v>
      </c>
      <c r="P1288" s="6">
        <f t="shared" si="123"/>
        <v>81.25</v>
      </c>
      <c r="Q1288" t="str">
        <f t="shared" si="124"/>
        <v>theater</v>
      </c>
      <c r="R1288" t="str">
        <f t="shared" si="125"/>
        <v>plays</v>
      </c>
      <c r="S1288" s="10">
        <f t="shared" si="121"/>
        <v>42052.374999999993</v>
      </c>
      <c r="T1288" s="10">
        <f t="shared" si="122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1.42</v>
      </c>
      <c r="P1289" s="6">
        <f t="shared" si="123"/>
        <v>24.2</v>
      </c>
      <c r="Q1289" t="str">
        <f t="shared" si="124"/>
        <v>theater</v>
      </c>
      <c r="R1289" t="str">
        <f t="shared" si="125"/>
        <v>plays</v>
      </c>
      <c r="S1289" s="10">
        <f t="shared" si="121"/>
        <v>42167.412685185183</v>
      </c>
      <c r="T1289" s="10">
        <f t="shared" si="122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4.4999999999999485E-3</v>
      </c>
      <c r="P1290" s="6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0">
        <f t="shared" si="121"/>
        <v>42591.958333333336</v>
      </c>
      <c r="T1290" s="10">
        <f t="shared" si="122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0.25066666666666659</v>
      </c>
      <c r="P1291" s="6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0">
        <f t="shared" si="121"/>
        <v>42738.926446759258</v>
      </c>
      <c r="T1291" s="10">
        <f t="shared" si="122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8.5714285714285632E-2</v>
      </c>
      <c r="P1292" s="6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0">
        <f t="shared" si="121"/>
        <v>42117.082638888889</v>
      </c>
      <c r="T1292" s="10">
        <f t="shared" si="122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0.45700000000000007</v>
      </c>
      <c r="P1293" s="6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0">
        <f t="shared" si="121"/>
        <v>42101.083333333336</v>
      </c>
      <c r="T1293" s="10">
        <f t="shared" si="122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0.10000000000000009</v>
      </c>
      <c r="P1294" s="6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0">
        <f t="shared" si="121"/>
        <v>42283.749305555553</v>
      </c>
      <c r="T1294" s="10">
        <f t="shared" si="122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2.2333333333333316E-2</v>
      </c>
      <c r="P1295" s="6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0">
        <f t="shared" si="121"/>
        <v>42322.534386574072</v>
      </c>
      <c r="T1295" s="10">
        <f t="shared" si="122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0.21999999999999997</v>
      </c>
      <c r="P1296" s="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0">
        <f t="shared" si="121"/>
        <v>42296.249999999993</v>
      </c>
      <c r="T1296" s="10">
        <f t="shared" si="122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1.9600000000000062E-2</v>
      </c>
      <c r="P1297" s="6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0">
        <f t="shared" si="121"/>
        <v>42214.499999999993</v>
      </c>
      <c r="T1297" s="10">
        <f t="shared" si="122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0.41176470588235303</v>
      </c>
      <c r="P1298" s="6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0">
        <f t="shared" si="121"/>
        <v>42442.800613425927</v>
      </c>
      <c r="T1298" s="10">
        <f t="shared" si="122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9.5250000000000057E-2</v>
      </c>
      <c r="P1299" s="6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0">
        <f t="shared" si="121"/>
        <v>42491.538865740738</v>
      </c>
      <c r="T1299" s="10">
        <f t="shared" si="122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4.6499999999999986E-2</v>
      </c>
      <c r="P1300" s="6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0">
        <f t="shared" si="121"/>
        <v>42488.472592592589</v>
      </c>
      <c r="T1300" s="10">
        <f t="shared" si="122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0.24</v>
      </c>
      <c r="P1301" s="6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0">
        <f t="shared" si="121"/>
        <v>42199.606006944443</v>
      </c>
      <c r="T1301" s="10">
        <f t="shared" si="122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0.35000000000000009</v>
      </c>
      <c r="P1302" s="6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0">
        <f t="shared" si="121"/>
        <v>42522.581249999996</v>
      </c>
      <c r="T1302" s="10">
        <f t="shared" si="122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2.750000000000008E-2</v>
      </c>
      <c r="P1303" s="6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0">
        <f t="shared" si="121"/>
        <v>42205.916666666664</v>
      </c>
      <c r="T1303" s="10">
        <f t="shared" si="122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0</v>
      </c>
      <c r="P1304" s="6">
        <f t="shared" si="123"/>
        <v>50</v>
      </c>
      <c r="Q1304" t="str">
        <f t="shared" si="124"/>
        <v>theater</v>
      </c>
      <c r="R1304" t="str">
        <f t="shared" si="125"/>
        <v>plays</v>
      </c>
      <c r="S1304" s="10">
        <f t="shared" si="121"/>
        <v>42704.891331018516</v>
      </c>
      <c r="T1304" s="10">
        <f t="shared" si="122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0.30260857142857156</v>
      </c>
      <c r="P1305" s="6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0">
        <f t="shared" si="121"/>
        <v>42582.249999999993</v>
      </c>
      <c r="T1305" s="10">
        <f t="shared" si="122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</v>
      </c>
      <c r="P1306" s="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0">
        <f t="shared" si="121"/>
        <v>42806.944502314807</v>
      </c>
      <c r="T1306" s="10">
        <f t="shared" si="122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</v>
      </c>
      <c r="P1307" s="6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0">
        <f t="shared" si="121"/>
        <v>42572.520833333336</v>
      </c>
      <c r="T1307" s="10">
        <f t="shared" si="122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</v>
      </c>
      <c r="P1308" s="6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0">
        <f t="shared" si="121"/>
        <v>41977.249236111107</v>
      </c>
      <c r="T1308" s="10">
        <f t="shared" si="122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</v>
      </c>
      <c r="P1309" s="6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0">
        <f t="shared" si="121"/>
        <v>42417.294895833336</v>
      </c>
      <c r="T1309" s="10">
        <f t="shared" si="122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</v>
      </c>
      <c r="P1310" s="6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0">
        <f t="shared" si="121"/>
        <v>42651.405231481483</v>
      </c>
      <c r="T1310" s="10">
        <f t="shared" si="122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0.11991304347826093</v>
      </c>
      <c r="P1311" s="6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0">
        <f t="shared" si="121"/>
        <v>42292.674398148149</v>
      </c>
      <c r="T1311" s="10">
        <f t="shared" si="122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</v>
      </c>
      <c r="P1312" s="6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0">
        <f t="shared" si="121"/>
        <v>42601.458912037029</v>
      </c>
      <c r="T1312" s="10">
        <f t="shared" si="122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</v>
      </c>
      <c r="P1313" s="6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0">
        <f t="shared" si="121"/>
        <v>42704.635636574072</v>
      </c>
      <c r="T1313" s="10">
        <f t="shared" si="122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</v>
      </c>
      <c r="P1314" s="6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0">
        <f t="shared" si="121"/>
        <v>42112.494467592587</v>
      </c>
      <c r="T1314" s="10">
        <f t="shared" si="122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</v>
      </c>
      <c r="P1315" s="6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0">
        <f t="shared" si="121"/>
        <v>42432.50131944444</v>
      </c>
      <c r="T1315" s="10">
        <f t="shared" si="122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</v>
      </c>
      <c r="P1316" s="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0">
        <f t="shared" si="121"/>
        <v>42664.461342592585</v>
      </c>
      <c r="T1316" s="10">
        <f t="shared" si="122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</v>
      </c>
      <c r="P1317" s="6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0">
        <f t="shared" si="121"/>
        <v>42313.833333333336</v>
      </c>
      <c r="T1317" s="10">
        <f t="shared" si="122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0">
        <f t="shared" si="121"/>
        <v>42428.753576388888</v>
      </c>
      <c r="T1318" s="10">
        <f t="shared" si="122"/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</v>
      </c>
      <c r="P1319" s="6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0">
        <f t="shared" si="121"/>
        <v>42572.374999999993</v>
      </c>
      <c r="T1319" s="10">
        <f t="shared" si="122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</v>
      </c>
      <c r="P1320" s="6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0">
        <f t="shared" si="121"/>
        <v>42014.835324074076</v>
      </c>
      <c r="T1320" s="10">
        <f t="shared" si="122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</v>
      </c>
      <c r="P1321" s="6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0">
        <f t="shared" si="121"/>
        <v>41831.458333333328</v>
      </c>
      <c r="T1321" s="10">
        <f t="shared" si="122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</v>
      </c>
      <c r="P1322" s="6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0">
        <f t="shared" si="121"/>
        <v>42734.749999999993</v>
      </c>
      <c r="T1322" s="10">
        <f t="shared" si="122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</v>
      </c>
      <c r="P1323" s="6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0">
        <f t="shared" si="121"/>
        <v>42727.540937499994</v>
      </c>
      <c r="T1323" s="10">
        <f t="shared" si="122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0">
        <f t="shared" si="121"/>
        <v>42145.448206018518</v>
      </c>
      <c r="T1324" s="10">
        <f t="shared" si="122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</v>
      </c>
      <c r="P1325" s="6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0">
        <f t="shared" si="121"/>
        <v>42486.079861111109</v>
      </c>
      <c r="T1325" s="10">
        <f t="shared" si="122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</v>
      </c>
      <c r="P1326" s="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0">
        <f t="shared" si="121"/>
        <v>42656.425370370365</v>
      </c>
      <c r="T1326" s="10">
        <f t="shared" si="122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</v>
      </c>
      <c r="P1327" s="6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0">
        <f t="shared" si="121"/>
        <v>42733.877719907403</v>
      </c>
      <c r="T1327" s="10">
        <f t="shared" si="122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</v>
      </c>
      <c r="P1328" s="6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0">
        <f t="shared" si="121"/>
        <v>42019.583657407406</v>
      </c>
      <c r="T1328" s="10">
        <f t="shared" si="122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</v>
      </c>
      <c r="P1329" s="6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0">
        <f t="shared" si="121"/>
        <v>42153.470312500001</v>
      </c>
      <c r="T1329" s="10">
        <f t="shared" si="122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</v>
      </c>
      <c r="P1330" s="6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0">
        <f t="shared" si="121"/>
        <v>42657.434421296297</v>
      </c>
      <c r="T1330" s="10">
        <f t="shared" si="122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</v>
      </c>
      <c r="P1331" s="6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0">
        <f t="shared" si="121"/>
        <v>41975.054918981477</v>
      </c>
      <c r="T1331" s="10">
        <f t="shared" si="122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</v>
      </c>
      <c r="P1332" s="6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0">
        <f t="shared" si="121"/>
        <v>42552.958333333336</v>
      </c>
      <c r="T1332" s="10">
        <f t="shared" si="122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</v>
      </c>
      <c r="P1333" s="6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0">
        <f t="shared" si="121"/>
        <v>42599.295763888884</v>
      </c>
      <c r="T1333" s="10">
        <f t="shared" si="122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10">
        <f t="shared" si="121"/>
        <v>42761.851944444446</v>
      </c>
      <c r="T1334" s="10">
        <f t="shared" si="122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10">
        <f t="shared" si="121"/>
        <v>41835.8984375</v>
      </c>
      <c r="T1335" s="10">
        <f t="shared" si="122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</v>
      </c>
      <c r="P1336" s="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0">
        <f t="shared" si="121"/>
        <v>42440.565821759257</v>
      </c>
      <c r="T1336" s="10">
        <f t="shared" si="122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</v>
      </c>
      <c r="P1337" s="6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0">
        <f t="shared" si="121"/>
        <v>42343.728032407402</v>
      </c>
      <c r="T1337" s="10">
        <f t="shared" si="122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</v>
      </c>
      <c r="P1338" s="6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0">
        <f t="shared" si="121"/>
        <v>41990.655416666668</v>
      </c>
      <c r="T1338" s="10">
        <f t="shared" si="122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</v>
      </c>
      <c r="P1339" s="6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0">
        <f t="shared" si="121"/>
        <v>42797.368969907409</v>
      </c>
      <c r="T1339" s="10">
        <f t="shared" si="122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</v>
      </c>
      <c r="P1340" s="6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0">
        <f t="shared" si="121"/>
        <v>42218.595289351848</v>
      </c>
      <c r="T1340" s="10">
        <f t="shared" si="122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0</v>
      </c>
      <c r="P1341" s="6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0">
        <f t="shared" si="121"/>
        <v>41981.480497685181</v>
      </c>
      <c r="T1341" s="10">
        <f t="shared" si="122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10">
        <f t="shared" si="121"/>
        <v>41866.387187499997</v>
      </c>
      <c r="T1342" s="10">
        <f t="shared" si="122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</v>
      </c>
      <c r="P1343" s="6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0">
        <f t="shared" si="121"/>
        <v>42644.415706018517</v>
      </c>
      <c r="T1343" s="10">
        <f t="shared" si="122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0">
        <f t="shared" si="121"/>
        <v>42202.608090277776</v>
      </c>
      <c r="T1344" s="10">
        <f t="shared" si="122"/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2.298E-2</v>
      </c>
      <c r="P1345" s="6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0">
        <f t="shared" si="121"/>
        <v>42600.957638888889</v>
      </c>
      <c r="T1345" s="10">
        <f t="shared" si="122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+MAX(E1346/D1346-1,0)</f>
        <v>2.7773333333333334</v>
      </c>
      <c r="P1346" s="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0">
        <f t="shared" ref="S1346:S1409" si="127">+(I1346/86400)+25569+(-5/24)</f>
        <v>42551.581469907404</v>
      </c>
      <c r="T1346" s="10">
        <f t="shared" ref="T1346:T1409" si="128">+(J1346/86400)+25569+(-5/24)</f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0.25</v>
      </c>
      <c r="P1347" s="6">
        <f t="shared" ref="P1347:P1410" si="129">+IFERROR(E1347/L1347,0)</f>
        <v>53.571428571428569</v>
      </c>
      <c r="Q1347" t="str">
        <f t="shared" ref="Q1347:Q1410" si="130">+LEFT(N1347,(FIND("/",N1347)-1))</f>
        <v>publishing</v>
      </c>
      <c r="R1347" t="str">
        <f t="shared" ref="R1347:R1410" si="131">+RIGHT(N1347,LEN(N1347)-(FIND("/",N1347)))</f>
        <v>nonfiction</v>
      </c>
      <c r="S1347" s="10">
        <f t="shared" si="127"/>
        <v>41834.606006944443</v>
      </c>
      <c r="T1347" s="10">
        <f t="shared" si="128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0.47326530612244899</v>
      </c>
      <c r="P1348" s="6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0">
        <f t="shared" si="127"/>
        <v>41451.867488425924</v>
      </c>
      <c r="T1348" s="10">
        <f t="shared" si="128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2.200000000000002E-2</v>
      </c>
      <c r="P1349" s="6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0">
        <f t="shared" si="127"/>
        <v>42070.429687499993</v>
      </c>
      <c r="T1349" s="10">
        <f t="shared" si="128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1.8723404255319043E-2</v>
      </c>
      <c r="P1350" s="6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0">
        <f t="shared" si="127"/>
        <v>41991.297835648147</v>
      </c>
      <c r="T1350" s="10">
        <f t="shared" si="128"/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1.0419999999999998</v>
      </c>
      <c r="P1351" s="6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0">
        <f t="shared" si="127"/>
        <v>42354.082638888889</v>
      </c>
      <c r="T1351" s="10">
        <f t="shared" si="128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4.049999999999998E-2</v>
      </c>
      <c r="P1352" s="6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0">
        <f t="shared" si="127"/>
        <v>42363.804791666662</v>
      </c>
      <c r="T1352" s="10">
        <f t="shared" si="128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1.265000000000005E-2</v>
      </c>
      <c r="P1353" s="6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0">
        <f t="shared" si="127"/>
        <v>42412.531759259255</v>
      </c>
      <c r="T1353" s="10">
        <f t="shared" si="128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0.36139999999999994</v>
      </c>
      <c r="P1354" s="6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0">
        <f t="shared" si="127"/>
        <v>42251.957638888889</v>
      </c>
      <c r="T1354" s="10">
        <f t="shared" si="128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0.33600000000000008</v>
      </c>
      <c r="P1355" s="6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0">
        <f t="shared" si="127"/>
        <v>41343.791666666664</v>
      </c>
      <c r="T1355" s="10">
        <f t="shared" si="128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0.30249999999999999</v>
      </c>
      <c r="P1356" s="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0">
        <f t="shared" si="127"/>
        <v>42532.599293981482</v>
      </c>
      <c r="T1356" s="10">
        <f t="shared" si="128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0.22679999999999989</v>
      </c>
      <c r="P1357" s="6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0">
        <f t="shared" si="127"/>
        <v>41243.208333333328</v>
      </c>
      <c r="T1357" s="10">
        <f t="shared" si="128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0.82810588235294125</v>
      </c>
      <c r="P1358" s="6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0">
        <f t="shared" si="127"/>
        <v>41459.830555555549</v>
      </c>
      <c r="T1358" s="10">
        <f t="shared" si="128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0.25299999999999989</v>
      </c>
      <c r="P1359" s="6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0">
        <f t="shared" si="127"/>
        <v>41334.040972222218</v>
      </c>
      <c r="T1359" s="10">
        <f t="shared" si="128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0.1166666666666667</v>
      </c>
      <c r="P1360" s="6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0">
        <f t="shared" si="127"/>
        <v>40719.362534722219</v>
      </c>
      <c r="T1360" s="10">
        <f t="shared" si="128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0.15757575757575748</v>
      </c>
      <c r="P1361" s="6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0">
        <f t="shared" si="127"/>
        <v>40730.606365740736</v>
      </c>
      <c r="T1361" s="10">
        <f t="shared" si="128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0.73199999999999998</v>
      </c>
      <c r="P1362" s="6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0">
        <f t="shared" si="127"/>
        <v>41123.692361111105</v>
      </c>
      <c r="T1362" s="10">
        <f t="shared" si="128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0.25983333333333336</v>
      </c>
      <c r="P1363" s="6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0">
        <f t="shared" si="127"/>
        <v>41811.508935185186</v>
      </c>
      <c r="T1363" s="10">
        <f t="shared" si="128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9.099999999999997E-2</v>
      </c>
      <c r="P1364" s="6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0">
        <f t="shared" si="127"/>
        <v>41524.726053240738</v>
      </c>
      <c r="T1364" s="10">
        <f t="shared" si="128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0</v>
      </c>
      <c r="P1365" s="6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0">
        <f t="shared" si="127"/>
        <v>42415.124305555553</v>
      </c>
      <c r="T1365" s="10">
        <f t="shared" si="128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0.18642857142857139</v>
      </c>
      <c r="P1366" s="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0">
        <f t="shared" si="127"/>
        <v>42011.487337962964</v>
      </c>
      <c r="T1366" s="10">
        <f t="shared" si="128"/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2.666666666666595E-3</v>
      </c>
      <c r="P1367" s="6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0">
        <f t="shared" si="127"/>
        <v>42079.483240740738</v>
      </c>
      <c r="T1367" s="10">
        <f t="shared" si="128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0.26489200000000013</v>
      </c>
      <c r="P1368" s="6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0">
        <f t="shared" si="127"/>
        <v>41969.829432870371</v>
      </c>
      <c r="T1368" s="10">
        <f t="shared" si="128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0.14260000000000006</v>
      </c>
      <c r="P1369" s="6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0">
        <f t="shared" si="127"/>
        <v>42321.836226851847</v>
      </c>
      <c r="T1369" s="10">
        <f t="shared" si="128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0.10699999999999998</v>
      </c>
      <c r="P1370" s="6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0">
        <f t="shared" si="127"/>
        <v>42169.982569444437</v>
      </c>
      <c r="T1370" s="10">
        <f t="shared" si="128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5.3480531520395447E-2</v>
      </c>
      <c r="P1371" s="6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0">
        <f t="shared" si="127"/>
        <v>41740.385949074072</v>
      </c>
      <c r="T1371" s="10">
        <f t="shared" si="128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3.6666666666666625E-2</v>
      </c>
      <c r="P1372" s="6">
        <f t="shared" si="129"/>
        <v>77.75</v>
      </c>
      <c r="Q1372" t="str">
        <f t="shared" si="130"/>
        <v>music</v>
      </c>
      <c r="R1372" t="str">
        <f t="shared" si="131"/>
        <v>rock</v>
      </c>
      <c r="S1372" s="10">
        <f t="shared" si="127"/>
        <v>41562.795023148145</v>
      </c>
      <c r="T1372" s="10">
        <f t="shared" si="128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7.0867266752393299E-2</v>
      </c>
      <c r="P1373" s="6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0">
        <f t="shared" si="127"/>
        <v>42131.550254629627</v>
      </c>
      <c r="T1373" s="10">
        <f t="shared" si="128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0.24</v>
      </c>
      <c r="P1374" s="6">
        <f t="shared" si="129"/>
        <v>38.75</v>
      </c>
      <c r="Q1374" t="str">
        <f t="shared" si="130"/>
        <v>music</v>
      </c>
      <c r="R1374" t="str">
        <f t="shared" si="131"/>
        <v>rock</v>
      </c>
      <c r="S1374" s="10">
        <f t="shared" si="127"/>
        <v>41102.53162037037</v>
      </c>
      <c r="T1374" s="10">
        <f t="shared" si="128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5.0100000000000033E-2</v>
      </c>
      <c r="P1375" s="6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0">
        <f t="shared" si="127"/>
        <v>42734.743437499994</v>
      </c>
      <c r="T1375" s="10">
        <f t="shared" si="128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0.89466666666666672</v>
      </c>
      <c r="P1376" s="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0">
        <f t="shared" si="127"/>
        <v>42453.911898148144</v>
      </c>
      <c r="T1376" s="10">
        <f t="shared" si="128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0.71324999999999994</v>
      </c>
      <c r="P1377" s="6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0">
        <f t="shared" si="127"/>
        <v>42749.857858796291</v>
      </c>
      <c r="T1377" s="10">
        <f t="shared" si="128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1.5248648648648651</v>
      </c>
      <c r="P1378" s="6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0">
        <f t="shared" si="127"/>
        <v>42707.502384259256</v>
      </c>
      <c r="T1378" s="10">
        <f t="shared" si="128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0.16153846153846163</v>
      </c>
      <c r="P1379" s="6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0">
        <f t="shared" si="127"/>
        <v>42768.96597222222</v>
      </c>
      <c r="T1379" s="10">
        <f t="shared" si="128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1.0335000000000001</v>
      </c>
      <c r="P1380" s="6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0">
        <f t="shared" si="127"/>
        <v>42583.551041666666</v>
      </c>
      <c r="T1380" s="10">
        <f t="shared" si="128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0.1160000000000001</v>
      </c>
      <c r="P1381" s="6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0">
        <f t="shared" si="127"/>
        <v>42160.283287037033</v>
      </c>
      <c r="T1381" s="10">
        <f t="shared" si="128"/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3.24</v>
      </c>
      <c r="P1382" s="6">
        <f t="shared" si="129"/>
        <v>21.2</v>
      </c>
      <c r="Q1382" t="str">
        <f t="shared" si="130"/>
        <v>music</v>
      </c>
      <c r="R1382" t="str">
        <f t="shared" si="131"/>
        <v>rock</v>
      </c>
      <c r="S1382" s="10">
        <f t="shared" si="127"/>
        <v>42163.874999999993</v>
      </c>
      <c r="T1382" s="10">
        <f t="shared" si="128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7.0999999999999952E-2</v>
      </c>
      <c r="P1383" s="6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0">
        <f t="shared" si="127"/>
        <v>42733.006076388883</v>
      </c>
      <c r="T1383" s="10">
        <f t="shared" si="128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4.3625000000000025E-2</v>
      </c>
      <c r="P1384" s="6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0">
        <f t="shared" si="127"/>
        <v>41400.591851851852</v>
      </c>
      <c r="T1384" s="10">
        <f t="shared" si="128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1.124090909090909</v>
      </c>
      <c r="P1385" s="6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0">
        <f t="shared" si="127"/>
        <v>42726.866643518515</v>
      </c>
      <c r="T1385" s="10">
        <f t="shared" si="128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0.24085714285714288</v>
      </c>
      <c r="P1386" s="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0">
        <f t="shared" si="127"/>
        <v>42190.526874999996</v>
      </c>
      <c r="T1386" s="10">
        <f t="shared" si="128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0.10406124999999999</v>
      </c>
      <c r="P1387" s="6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0">
        <f t="shared" si="127"/>
        <v>42489.299305555549</v>
      </c>
      <c r="T1387" s="10">
        <f t="shared" si="128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1.1875</v>
      </c>
      <c r="P1388" s="6">
        <f t="shared" si="129"/>
        <v>62.5</v>
      </c>
      <c r="Q1388" t="str">
        <f t="shared" si="130"/>
        <v>music</v>
      </c>
      <c r="R1388" t="str">
        <f t="shared" si="131"/>
        <v>rock</v>
      </c>
      <c r="S1388" s="10">
        <f t="shared" si="127"/>
        <v>42214.438530092586</v>
      </c>
      <c r="T1388" s="10">
        <f t="shared" si="128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0.36624999999999996</v>
      </c>
      <c r="P1389" s="6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0">
        <f t="shared" si="127"/>
        <v>42157.979166666664</v>
      </c>
      <c r="T1389" s="10">
        <f t="shared" si="128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0.34807399999999999</v>
      </c>
      <c r="P1390" s="6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0">
        <f t="shared" si="127"/>
        <v>42660.468055555553</v>
      </c>
      <c r="T1390" s="10">
        <f t="shared" si="128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0.45399999999999996</v>
      </c>
      <c r="P1391" s="6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0">
        <f t="shared" si="127"/>
        <v>42595.272650462961</v>
      </c>
      <c r="T1391" s="10">
        <f t="shared" si="128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9.107142857142847E-2</v>
      </c>
      <c r="P1392" s="6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0">
        <f t="shared" si="127"/>
        <v>42121.508333333331</v>
      </c>
      <c r="T1392" s="10">
        <f t="shared" si="128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0.10200000000000009</v>
      </c>
      <c r="P1393" s="6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0">
        <f t="shared" si="127"/>
        <v>42237.999305555553</v>
      </c>
      <c r="T1393" s="10">
        <f t="shared" si="128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0.13640000000000008</v>
      </c>
      <c r="P1394" s="6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0">
        <f t="shared" si="127"/>
        <v>42431.946597222217</v>
      </c>
      <c r="T1394" s="10">
        <f t="shared" si="128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2.3500000000000076E-2</v>
      </c>
      <c r="P1395" s="6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0">
        <f t="shared" si="127"/>
        <v>42583.473645833328</v>
      </c>
      <c r="T1395" s="10">
        <f t="shared" si="128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0.22133333333333338</v>
      </c>
      <c r="P1396" s="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0">
        <f t="shared" si="127"/>
        <v>42794.916666666664</v>
      </c>
      <c r="T1396" s="10">
        <f t="shared" si="128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0.11885714285714277</v>
      </c>
      <c r="P1397" s="6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0">
        <f t="shared" si="127"/>
        <v>42749.700011574074</v>
      </c>
      <c r="T1397" s="10">
        <f t="shared" si="128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7.2999999999999954E-2</v>
      </c>
      <c r="P1398" s="6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0">
        <f t="shared" si="127"/>
        <v>42048.790300925924</v>
      </c>
      <c r="T1398" s="10">
        <f t="shared" si="128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0.13850000000000007</v>
      </c>
      <c r="P1399" s="6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0">
        <f t="shared" si="127"/>
        <v>42670.679861111108</v>
      </c>
      <c r="T1399" s="10">
        <f t="shared" si="128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9.6818181818181914E-2</v>
      </c>
      <c r="P1400" s="6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0">
        <f t="shared" si="127"/>
        <v>42556.665902777771</v>
      </c>
      <c r="T1400" s="10">
        <f t="shared" si="128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0.26144444444444437</v>
      </c>
      <c r="P1401" s="6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0">
        <f t="shared" si="127"/>
        <v>41918.795983796292</v>
      </c>
      <c r="T1401" s="10">
        <f t="shared" si="128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0.67428571428571438</v>
      </c>
      <c r="P1402" s="6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0">
        <f t="shared" si="127"/>
        <v>42533.020833333336</v>
      </c>
      <c r="T1402" s="10">
        <f t="shared" si="128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3.9652000000000003</v>
      </c>
      <c r="P1403" s="6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0">
        <f t="shared" si="127"/>
        <v>41420.787893518514</v>
      </c>
      <c r="T1403" s="10">
        <f t="shared" si="128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9.1599999999999904E-2</v>
      </c>
      <c r="P1404" s="6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0">
        <f t="shared" si="127"/>
        <v>42124.803368055553</v>
      </c>
      <c r="T1404" s="10">
        <f t="shared" si="128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2.574999999999994E-2</v>
      </c>
      <c r="P1405" s="6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0">
        <f t="shared" si="127"/>
        <v>41480.854571759257</v>
      </c>
      <c r="T1405" s="10">
        <f t="shared" si="128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</v>
      </c>
      <c r="P1406" s="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0">
        <f t="shared" si="127"/>
        <v>42057.30190972222</v>
      </c>
      <c r="T1406" s="10">
        <f t="shared" si="128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0">
        <f t="shared" si="127"/>
        <v>41971.51390046296</v>
      </c>
      <c r="T1407" s="10">
        <f t="shared" si="128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0">
        <f t="shared" si="127"/>
        <v>42350.208333333336</v>
      </c>
      <c r="T1408" s="10">
        <f t="shared" si="128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</v>
      </c>
      <c r="P1409" s="6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0">
        <f t="shared" si="127"/>
        <v>41863.32844907407</v>
      </c>
      <c r="T1409" s="10">
        <f t="shared" si="128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+MAX(E1410/D1410-1,0)</f>
        <v>0</v>
      </c>
      <c r="P1410" s="6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0">
        <f t="shared" ref="S1410:S1473" si="133">+(I1410/86400)+25569+(-5/24)</f>
        <v>42321.705509259256</v>
      </c>
      <c r="T1410" s="10">
        <f t="shared" ref="T1410:T1473" si="134">+(J1410/86400)+25569+(-5/24)</f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>
        <f t="shared" ref="P1411:P1474" si="135">+IFERROR(E1411/L1411,0)</f>
        <v>0</v>
      </c>
      <c r="Q1411" t="str">
        <f t="shared" ref="Q1411:Q1474" si="136">+LEFT(N1411,(FIND("/",N1411)-1))</f>
        <v>publishing</v>
      </c>
      <c r="R1411" t="str">
        <f t="shared" ref="R1411:R1474" si="137">+RIGHT(N1411,LEN(N1411)-(FIND("/",N1411)))</f>
        <v>translations</v>
      </c>
      <c r="S1411" s="10">
        <f t="shared" si="133"/>
        <v>42004.966840277775</v>
      </c>
      <c r="T1411" s="10">
        <f t="shared" si="134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0">
        <f t="shared" si="133"/>
        <v>42524.110185185178</v>
      </c>
      <c r="T1412" s="10">
        <f t="shared" si="134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0">
        <f t="shared" si="133"/>
        <v>42040.850694444445</v>
      </c>
      <c r="T1413" s="10">
        <f t="shared" si="134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</v>
      </c>
      <c r="P1414" s="6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0">
        <f t="shared" si="133"/>
        <v>41976.855312499996</v>
      </c>
      <c r="T1414" s="10">
        <f t="shared" si="134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</v>
      </c>
      <c r="P1415" s="6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0">
        <f t="shared" si="133"/>
        <v>42420.228819444441</v>
      </c>
      <c r="T1415" s="10">
        <f t="shared" si="134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0">
        <f t="shared" si="133"/>
        <v>42738.044756944444</v>
      </c>
      <c r="T1416" s="10">
        <f t="shared" si="134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</v>
      </c>
      <c r="P1417" s="6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0">
        <f t="shared" si="133"/>
        <v>42232.467488425922</v>
      </c>
      <c r="T1417" s="10">
        <f t="shared" si="134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10">
        <f t="shared" si="133"/>
        <v>42329.759479166663</v>
      </c>
      <c r="T1418" s="10">
        <f t="shared" si="134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</v>
      </c>
      <c r="P1419" s="6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0">
        <f t="shared" si="133"/>
        <v>42262.257638888885</v>
      </c>
      <c r="T1419" s="10">
        <f t="shared" si="134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0">
        <f t="shared" si="133"/>
        <v>42425.248078703698</v>
      </c>
      <c r="T1420" s="10">
        <f t="shared" si="134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0</v>
      </c>
      <c r="P1421" s="6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0">
        <f t="shared" si="133"/>
        <v>42652.24790509259</v>
      </c>
      <c r="T1421" s="10">
        <f t="shared" si="134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</v>
      </c>
      <c r="P1422" s="6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0">
        <f t="shared" si="133"/>
        <v>42549.459328703706</v>
      </c>
      <c r="T1422" s="10">
        <f t="shared" si="134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0">
        <f t="shared" si="133"/>
        <v>42043.707280092589</v>
      </c>
      <c r="T1423" s="10">
        <f t="shared" si="134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0">
        <f t="shared" si="133"/>
        <v>42634.031296296293</v>
      </c>
      <c r="T1424" s="10">
        <f t="shared" si="134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0">
        <f t="shared" si="133"/>
        <v>42370.151979166665</v>
      </c>
      <c r="T1425" s="10">
        <f t="shared" si="134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</v>
      </c>
      <c r="P1426" s="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0">
        <f t="shared" si="133"/>
        <v>42689.550949074073</v>
      </c>
      <c r="T1426" s="10">
        <f t="shared" si="134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10">
        <f t="shared" si="133"/>
        <v>42122.923136574071</v>
      </c>
      <c r="T1427" s="10">
        <f t="shared" si="134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10">
        <f t="shared" si="133"/>
        <v>42240.181944444441</v>
      </c>
      <c r="T1428" s="10">
        <f t="shared" si="134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</v>
      </c>
      <c r="P1429" s="6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0">
        <f t="shared" si="133"/>
        <v>42631.643344907403</v>
      </c>
      <c r="T1429" s="10">
        <f t="shared" si="134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</v>
      </c>
      <c r="P1430" s="6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0">
        <f t="shared" si="133"/>
        <v>42462.129826388882</v>
      </c>
      <c r="T1430" s="10">
        <f t="shared" si="134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10">
        <f t="shared" si="133"/>
        <v>42103.852337962962</v>
      </c>
      <c r="T1431" s="10">
        <f t="shared" si="134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</v>
      </c>
      <c r="P1432" s="6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0">
        <f t="shared" si="133"/>
        <v>41992.605185185188</v>
      </c>
      <c r="T1432" s="10">
        <f t="shared" si="134"/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</v>
      </c>
      <c r="P1433" s="6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0">
        <f t="shared" si="133"/>
        <v>42334.044166666667</v>
      </c>
      <c r="T1433" s="10">
        <f t="shared" si="134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10">
        <f t="shared" si="133"/>
        <v>42205.572083333333</v>
      </c>
      <c r="T1434" s="10">
        <f t="shared" si="134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0</v>
      </c>
      <c r="P1435" s="6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0">
        <f t="shared" si="133"/>
        <v>42714.249999999993</v>
      </c>
      <c r="T1435" s="10">
        <f t="shared" si="134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</v>
      </c>
      <c r="P1436" s="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0">
        <f t="shared" si="133"/>
        <v>42163.416666666664</v>
      </c>
      <c r="T1436" s="10">
        <f t="shared" si="134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0">
        <f t="shared" si="133"/>
        <v>42288.57199074074</v>
      </c>
      <c r="T1437" s="10">
        <f t="shared" si="134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</v>
      </c>
      <c r="P1438" s="6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0">
        <f t="shared" si="133"/>
        <v>42421.141863425924</v>
      </c>
      <c r="T1438" s="10">
        <f t="shared" si="134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</v>
      </c>
      <c r="P1439" s="6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0">
        <f t="shared" si="133"/>
        <v>41832.999305555553</v>
      </c>
      <c r="T1439" s="10">
        <f t="shared" si="134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</v>
      </c>
      <c r="P1440" s="6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0">
        <f t="shared" si="133"/>
        <v>42487.371527777774</v>
      </c>
      <c r="T1440" s="10">
        <f t="shared" si="134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0</v>
      </c>
      <c r="P1441" s="6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0">
        <f t="shared" si="133"/>
        <v>42070.621539351851</v>
      </c>
      <c r="T1441" s="10">
        <f t="shared" si="134"/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0">
        <f t="shared" si="133"/>
        <v>42516.540081018517</v>
      </c>
      <c r="T1442" s="10">
        <f t="shared" si="134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</v>
      </c>
      <c r="P1443" s="6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0">
        <f t="shared" si="133"/>
        <v>42258.557511574072</v>
      </c>
      <c r="T1443" s="10">
        <f t="shared" si="134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10">
        <f t="shared" si="133"/>
        <v>42515.437013888884</v>
      </c>
      <c r="T1444" s="10">
        <f t="shared" si="134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10">
        <f t="shared" si="133"/>
        <v>42737.71769675926</v>
      </c>
      <c r="T1445" s="10">
        <f t="shared" si="134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10">
        <f t="shared" si="133"/>
        <v>42259.665069444447</v>
      </c>
      <c r="T1446" s="10">
        <f t="shared" si="134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10">
        <f t="shared" si="133"/>
        <v>42169.333969907406</v>
      </c>
      <c r="T1447" s="10">
        <f t="shared" si="134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10">
        <f t="shared" si="133"/>
        <v>42481.239328703705</v>
      </c>
      <c r="T1448" s="10">
        <f t="shared" si="134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0">
        <f t="shared" si="133"/>
        <v>42559.52238425926</v>
      </c>
      <c r="T1449" s="10">
        <f t="shared" si="134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10">
        <f t="shared" si="133"/>
        <v>42146.017361111109</v>
      </c>
      <c r="T1450" s="10">
        <f t="shared" si="134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10">
        <f t="shared" si="133"/>
        <v>42134.603067129625</v>
      </c>
      <c r="T1451" s="10">
        <f t="shared" si="134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0">
        <f t="shared" si="133"/>
        <v>42419.962928240733</v>
      </c>
      <c r="T1452" s="10">
        <f t="shared" si="134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0">
        <f t="shared" si="133"/>
        <v>41961.792349537034</v>
      </c>
      <c r="T1453" s="10">
        <f t="shared" si="134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10">
        <f t="shared" si="133"/>
        <v>41848.494942129626</v>
      </c>
      <c r="T1454" s="10">
        <f t="shared" si="134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10">
        <f t="shared" si="133"/>
        <v>42840.446145833332</v>
      </c>
      <c r="T1455" s="10">
        <f t="shared" si="134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</v>
      </c>
      <c r="P1456" s="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0">
        <f t="shared" si="133"/>
        <v>42484.707638888889</v>
      </c>
      <c r="T1456" s="10">
        <f t="shared" si="134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</v>
      </c>
      <c r="P1457" s="6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0">
        <f t="shared" si="133"/>
        <v>41887.360416666663</v>
      </c>
      <c r="T1457" s="10">
        <f t="shared" si="134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</v>
      </c>
      <c r="P1458" s="6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0">
        <f t="shared" si="133"/>
        <v>42738.460243055553</v>
      </c>
      <c r="T1458" s="10">
        <f t="shared" si="134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10">
        <f t="shared" si="133"/>
        <v>42319.729675925926</v>
      </c>
      <c r="T1459" s="10">
        <f t="shared" si="134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10">
        <f t="shared" si="133"/>
        <v>41861.958333333328</v>
      </c>
      <c r="T1460" s="10">
        <f t="shared" si="134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10">
        <f t="shared" si="133"/>
        <v>42340.517361111109</v>
      </c>
      <c r="T1461" s="10">
        <f t="shared" si="134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10">
        <f t="shared" si="133"/>
        <v>41973.781249999993</v>
      </c>
      <c r="T1462" s="10">
        <f t="shared" si="134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1.2445999999999957E-2</v>
      </c>
      <c r="P1463" s="6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0">
        <f t="shared" si="133"/>
        <v>41932.791666666664</v>
      </c>
      <c r="T1463" s="10">
        <f t="shared" si="134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8.5175000000000001E-2</v>
      </c>
      <c r="P1464" s="6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0">
        <f t="shared" si="133"/>
        <v>41374.454525462963</v>
      </c>
      <c r="T1464" s="10">
        <f t="shared" si="134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0.47666666666666657</v>
      </c>
      <c r="P1465" s="6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0">
        <f t="shared" si="133"/>
        <v>41371.661319444444</v>
      </c>
      <c r="T1465" s="10">
        <f t="shared" si="134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0.6319999999999999</v>
      </c>
      <c r="P1466" s="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0">
        <f t="shared" si="133"/>
        <v>41321.453217592592</v>
      </c>
      <c r="T1466" s="10">
        <f t="shared" si="134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3.5641449999999999</v>
      </c>
      <c r="P1467" s="6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0">
        <f t="shared" si="133"/>
        <v>40989.916666666664</v>
      </c>
      <c r="T1467" s="10">
        <f t="shared" si="134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7.8773124999999888E-2</v>
      </c>
      <c r="P1468" s="6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0">
        <f t="shared" si="133"/>
        <v>42380.999999999993</v>
      </c>
      <c r="T1468" s="10">
        <f t="shared" si="134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0.15080000000000005</v>
      </c>
      <c r="P1469" s="6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0">
        <f t="shared" si="133"/>
        <v>40993.55190972222</v>
      </c>
      <c r="T1469" s="10">
        <f t="shared" si="134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2.3684210526315752E-2</v>
      </c>
      <c r="P1470" s="6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0">
        <f t="shared" si="133"/>
        <v>40705.806122685179</v>
      </c>
      <c r="T1470" s="10">
        <f t="shared" si="134"/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8.4248587570621369E-2</v>
      </c>
      <c r="P1471" s="6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0">
        <f t="shared" si="133"/>
        <v>41320.390150462961</v>
      </c>
      <c r="T1471" s="10">
        <f t="shared" si="134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0.25133333333333341</v>
      </c>
      <c r="P1472" s="6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0">
        <f t="shared" si="133"/>
        <v>41271.618784722217</v>
      </c>
      <c r="T1472" s="10">
        <f t="shared" si="134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3.8406249999999975E-2</v>
      </c>
      <c r="P1473" s="6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0">
        <f t="shared" si="133"/>
        <v>42103.749236111107</v>
      </c>
      <c r="T1473" s="10">
        <f t="shared" si="134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+MAX(E1474/D1474-1,0)</f>
        <v>0.38704000000000005</v>
      </c>
      <c r="P1474" s="6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0">
        <f t="shared" ref="S1474:S1537" si="139">+(I1474/86400)+25569+(-5/24)</f>
        <v>41563.33452546296</v>
      </c>
      <c r="T1474" s="10">
        <f t="shared" ref="T1474:T1537" si="140">+(J1474/86400)+25569+(-5/24)</f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0.20516000000000001</v>
      </c>
      <c r="P1475" s="6">
        <f t="shared" ref="P1475:P1538" si="141">+IFERROR(E1475/L1475,0)</f>
        <v>38.462553191489363</v>
      </c>
      <c r="Q1475" t="str">
        <f t="shared" ref="Q1475:Q1538" si="142">+LEFT(N1475,(FIND("/",N1475)-1))</f>
        <v>publishing</v>
      </c>
      <c r="R1475" t="str">
        <f t="shared" ref="R1475:R1538" si="143">+RIGHT(N1475,LEN(N1475)-(FIND("/",N1475)))</f>
        <v>radio &amp; podcasts</v>
      </c>
      <c r="S1475" s="10">
        <f t="shared" si="139"/>
        <v>40969.771284722221</v>
      </c>
      <c r="T1475" s="10">
        <f t="shared" si="140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0.1226666666666667</v>
      </c>
      <c r="P1476" s="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0">
        <f t="shared" si="139"/>
        <v>41530.519583333335</v>
      </c>
      <c r="T1476" s="10">
        <f t="shared" si="140"/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0.88669666666666669</v>
      </c>
      <c r="P1477" s="6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0">
        <f t="shared" si="139"/>
        <v>41992.999305555553</v>
      </c>
      <c r="T1477" s="10">
        <f t="shared" si="140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5.6155466666666669</v>
      </c>
      <c r="P1478" s="6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0">
        <f t="shared" si="139"/>
        <v>40795.833587962959</v>
      </c>
      <c r="T1478" s="10">
        <f t="shared" si="140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0.11309999999999998</v>
      </c>
      <c r="P1479" s="6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0">
        <f t="shared" si="139"/>
        <v>40899.916666666664</v>
      </c>
      <c r="T1479" s="10">
        <f t="shared" si="140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10.8161422</v>
      </c>
      <c r="P1480" s="6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0">
        <f t="shared" si="139"/>
        <v>41408.663344907407</v>
      </c>
      <c r="T1480" s="10">
        <f t="shared" si="140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0.37375000000000003</v>
      </c>
      <c r="P1481" s="6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0">
        <f t="shared" si="139"/>
        <v>41768.957638888889</v>
      </c>
      <c r="T1481" s="10">
        <f t="shared" si="140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0.170404</v>
      </c>
      <c r="P1482" s="6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0">
        <f t="shared" si="139"/>
        <v>41481.5</v>
      </c>
      <c r="T1482" s="10">
        <f t="shared" si="140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</v>
      </c>
      <c r="P1483" s="6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0">
        <f t="shared" si="139"/>
        <v>41580.714641203704</v>
      </c>
      <c r="T1483" s="10">
        <f t="shared" si="140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0">
        <f t="shared" si="139"/>
        <v>41159.118750000001</v>
      </c>
      <c r="T1484" s="10">
        <f t="shared" si="140"/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</v>
      </c>
      <c r="P1485" s="6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0">
        <f t="shared" si="139"/>
        <v>42572.984664351847</v>
      </c>
      <c r="T1485" s="10">
        <f t="shared" si="140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41"/>
        <v>0</v>
      </c>
      <c r="Q1486" t="str">
        <f t="shared" si="142"/>
        <v>publishing</v>
      </c>
      <c r="R1486" t="str">
        <f t="shared" si="143"/>
        <v>fiction</v>
      </c>
      <c r="S1486" s="10">
        <f t="shared" si="139"/>
        <v>41111.410416666666</v>
      </c>
      <c r="T1486" s="10">
        <f t="shared" si="140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</v>
      </c>
      <c r="P1487" s="6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0">
        <f t="shared" si="139"/>
        <v>42175.587650462963</v>
      </c>
      <c r="T1487" s="10">
        <f t="shared" si="140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0">
        <f t="shared" si="139"/>
        <v>42061.960196759253</v>
      </c>
      <c r="T1488" s="10">
        <f t="shared" si="140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41"/>
        <v>0</v>
      </c>
      <c r="Q1489" t="str">
        <f t="shared" si="142"/>
        <v>publishing</v>
      </c>
      <c r="R1489" t="str">
        <f t="shared" si="143"/>
        <v>fiction</v>
      </c>
      <c r="S1489" s="10">
        <f t="shared" si="139"/>
        <v>42584.709155092591</v>
      </c>
      <c r="T1489" s="10">
        <f t="shared" si="140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</v>
      </c>
      <c r="P1490" s="6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0">
        <f t="shared" si="139"/>
        <v>41644.354861111111</v>
      </c>
      <c r="T1490" s="10">
        <f t="shared" si="140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41"/>
        <v>0</v>
      </c>
      <c r="Q1491" t="str">
        <f t="shared" si="142"/>
        <v>publishing</v>
      </c>
      <c r="R1491" t="str">
        <f t="shared" si="143"/>
        <v>fiction</v>
      </c>
      <c r="S1491" s="10">
        <f t="shared" si="139"/>
        <v>41228.445046296292</v>
      </c>
      <c r="T1491" s="10">
        <f t="shared" si="140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</v>
      </c>
      <c r="P1492" s="6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0">
        <f t="shared" si="139"/>
        <v>41549.352708333332</v>
      </c>
      <c r="T1492" s="10">
        <f t="shared" si="140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</v>
      </c>
      <c r="P1493" s="6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0">
        <f t="shared" si="139"/>
        <v>42050.443055555552</v>
      </c>
      <c r="T1493" s="10">
        <f t="shared" si="140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</v>
      </c>
      <c r="P1494" s="6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0">
        <f t="shared" si="139"/>
        <v>40712.676458333335</v>
      </c>
      <c r="T1494" s="10">
        <f t="shared" si="140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41"/>
        <v>0</v>
      </c>
      <c r="Q1495" t="str">
        <f t="shared" si="142"/>
        <v>publishing</v>
      </c>
      <c r="R1495" t="str">
        <f t="shared" si="143"/>
        <v>fiction</v>
      </c>
      <c r="S1495" s="10">
        <f t="shared" si="139"/>
        <v>41441.658275462956</v>
      </c>
      <c r="T1495" s="10">
        <f t="shared" si="140"/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</v>
      </c>
      <c r="P1496" s="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0">
        <f t="shared" si="139"/>
        <v>42097.443055555552</v>
      </c>
      <c r="T1496" s="10">
        <f t="shared" si="140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41"/>
        <v>0</v>
      </c>
      <c r="Q1497" t="str">
        <f t="shared" si="142"/>
        <v>publishing</v>
      </c>
      <c r="R1497" t="str">
        <f t="shared" si="143"/>
        <v>fiction</v>
      </c>
      <c r="S1497" s="10">
        <f t="shared" si="139"/>
        <v>40782.581377314811</v>
      </c>
      <c r="T1497" s="10">
        <f t="shared" si="140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41"/>
        <v>0</v>
      </c>
      <c r="Q1498" t="str">
        <f t="shared" si="142"/>
        <v>publishing</v>
      </c>
      <c r="R1498" t="str">
        <f t="shared" si="143"/>
        <v>fiction</v>
      </c>
      <c r="S1498" s="10">
        <f t="shared" si="139"/>
        <v>41898.266886574071</v>
      </c>
      <c r="T1498" s="10">
        <f t="shared" si="140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0">
        <f t="shared" si="139"/>
        <v>41486.613194444442</v>
      </c>
      <c r="T1499" s="10">
        <f t="shared" si="140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</v>
      </c>
      <c r="P1500" s="6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0">
        <f t="shared" si="139"/>
        <v>41885.775208333333</v>
      </c>
      <c r="T1500" s="10">
        <f t="shared" si="140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0">
        <f t="shared" si="139"/>
        <v>42586.798993055556</v>
      </c>
      <c r="T1501" s="10">
        <f t="shared" si="140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</v>
      </c>
      <c r="P1502" s="6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0">
        <f t="shared" si="139"/>
        <v>41395.69626157407</v>
      </c>
      <c r="T1502" s="10">
        <f t="shared" si="140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0.66330769230769238</v>
      </c>
      <c r="P1503" s="6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0">
        <f t="shared" si="139"/>
        <v>42193.3752662037</v>
      </c>
      <c r="T1503" s="10">
        <f t="shared" si="140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1.4454545454545498E-2</v>
      </c>
      <c r="P1504" s="6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0">
        <f t="shared" si="139"/>
        <v>42454.708333333336</v>
      </c>
      <c r="T1504" s="10">
        <f t="shared" si="140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7.8914666666666688E-2</v>
      </c>
      <c r="P1505" s="6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0">
        <f t="shared" si="139"/>
        <v>42666.13890046296</v>
      </c>
      <c r="T1505" s="10">
        <f t="shared" si="140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1.7793846153846156</v>
      </c>
      <c r="P1506" s="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0">
        <f t="shared" si="139"/>
        <v>41800.147916666661</v>
      </c>
      <c r="T1506" s="10">
        <f t="shared" si="140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3.5812500000000025E-2</v>
      </c>
      <c r="P1507" s="6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0">
        <f t="shared" si="139"/>
        <v>42451.625694444439</v>
      </c>
      <c r="T1507" s="10">
        <f t="shared" si="140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0.1140000000000001</v>
      </c>
      <c r="P1508" s="6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0">
        <f t="shared" si="139"/>
        <v>41844.577592592592</v>
      </c>
      <c r="T1508" s="10">
        <f t="shared" si="140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1.1499999999999999</v>
      </c>
      <c r="P1509" s="6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0">
        <f t="shared" si="139"/>
        <v>40313.131944444445</v>
      </c>
      <c r="T1509" s="10">
        <f t="shared" si="140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0.1076216216216217</v>
      </c>
      <c r="P1510" s="6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0">
        <f t="shared" si="139"/>
        <v>41817.406030092592</v>
      </c>
      <c r="T1510" s="10">
        <f t="shared" si="140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0.23641257142857142</v>
      </c>
      <c r="P1511" s="6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0">
        <f t="shared" si="139"/>
        <v>42780.749305555553</v>
      </c>
      <c r="T1511" s="10">
        <f t="shared" si="140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1.0350000000000081E-2</v>
      </c>
      <c r="P1512" s="6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0">
        <f t="shared" si="139"/>
        <v>41839.176828703705</v>
      </c>
      <c r="T1512" s="10">
        <f t="shared" si="140"/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0.11792857142857138</v>
      </c>
      <c r="P1513" s="6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0">
        <f t="shared" si="139"/>
        <v>42326.416712962957</v>
      </c>
      <c r="T1513" s="10">
        <f t="shared" si="140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4.5877142857142861</v>
      </c>
      <c r="P1514" s="6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0">
        <f t="shared" si="139"/>
        <v>42771.476145833331</v>
      </c>
      <c r="T1514" s="10">
        <f t="shared" si="140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0.50018750000000001</v>
      </c>
      <c r="P1515" s="6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0">
        <f t="shared" si="139"/>
        <v>41836.42900462963</v>
      </c>
      <c r="T1515" s="10">
        <f t="shared" si="140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6.4759999999999929E-2</v>
      </c>
      <c r="P1516" s="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0">
        <f t="shared" si="139"/>
        <v>42274.389351851853</v>
      </c>
      <c r="T1516" s="10">
        <f t="shared" si="140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0.57189000000000001</v>
      </c>
      <c r="P1517" s="6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0">
        <f t="shared" si="139"/>
        <v>42445.003437499996</v>
      </c>
      <c r="T1517" s="10">
        <f t="shared" si="140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8.6588235294117633E-2</v>
      </c>
      <c r="P1518" s="6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0">
        <f t="shared" si="139"/>
        <v>42649.374999999993</v>
      </c>
      <c r="T1518" s="10">
        <f t="shared" si="140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0.61979999999999991</v>
      </c>
      <c r="P1519" s="6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0">
        <f t="shared" si="139"/>
        <v>41979.041666666664</v>
      </c>
      <c r="T1519" s="10">
        <f t="shared" si="140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1.0536666666666665</v>
      </c>
      <c r="P1520" s="6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0">
        <f t="shared" si="139"/>
        <v>41790.611712962964</v>
      </c>
      <c r="T1520" s="10">
        <f t="shared" si="140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3.3638888888888996E-2</v>
      </c>
      <c r="P1521" s="6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0">
        <f t="shared" si="139"/>
        <v>41810.707638888889</v>
      </c>
      <c r="T1521" s="10">
        <f t="shared" si="140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3.4722222222222321E-2</v>
      </c>
      <c r="P1522" s="6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0">
        <f t="shared" si="139"/>
        <v>41991.958333333336</v>
      </c>
      <c r="T1522" s="10">
        <f t="shared" si="140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6.8133333333333379E-2</v>
      </c>
      <c r="P1523" s="6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0">
        <f t="shared" si="139"/>
        <v>42527.959386574068</v>
      </c>
      <c r="T1523" s="10">
        <f t="shared" si="140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0.38965747126436767</v>
      </c>
      <c r="P1524" s="6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0">
        <f t="shared" si="139"/>
        <v>41929.621979166666</v>
      </c>
      <c r="T1524" s="10">
        <f t="shared" si="140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0.24843243243243252</v>
      </c>
      <c r="P1525" s="6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0">
        <f t="shared" si="139"/>
        <v>41995.791666666664</v>
      </c>
      <c r="T1525" s="10">
        <f t="shared" si="140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1.0699999999999998</v>
      </c>
      <c r="P1526" s="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0">
        <f t="shared" si="139"/>
        <v>42786.292708333327</v>
      </c>
      <c r="T1526" s="10">
        <f t="shared" si="140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0.74005769230769225</v>
      </c>
      <c r="P1527" s="6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0">
        <f t="shared" si="139"/>
        <v>42600.494652777772</v>
      </c>
      <c r="T1527" s="10">
        <f t="shared" si="140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0.20326086956521738</v>
      </c>
      <c r="P1528" s="6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0">
        <f t="shared" si="139"/>
        <v>42388.067673611113</v>
      </c>
      <c r="T1528" s="10">
        <f t="shared" si="140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0.10444285714285728</v>
      </c>
      <c r="P1529" s="6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0">
        <f t="shared" si="139"/>
        <v>42808.350532407407</v>
      </c>
      <c r="T1529" s="10">
        <f t="shared" si="140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1.8156666666666665</v>
      </c>
      <c r="P1530" s="6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0">
        <f t="shared" si="139"/>
        <v>42766.791666666664</v>
      </c>
      <c r="T1530" s="10">
        <f t="shared" si="140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6.7894736842104564E-3</v>
      </c>
      <c r="P1531" s="6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0">
        <f t="shared" si="139"/>
        <v>42082.378703703704</v>
      </c>
      <c r="T1531" s="10">
        <f t="shared" si="140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0.34825714285714282</v>
      </c>
      <c r="P1532" s="6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0">
        <f t="shared" si="139"/>
        <v>42300.558969907404</v>
      </c>
      <c r="T1532" s="10">
        <f t="shared" si="140"/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0.75957446808510642</v>
      </c>
      <c r="P1533" s="6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0">
        <f t="shared" si="139"/>
        <v>41973.916666666664</v>
      </c>
      <c r="T1533" s="10">
        <f t="shared" si="140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3.8402000000000003</v>
      </c>
      <c r="P1534" s="6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0">
        <f t="shared" si="139"/>
        <v>42415.416666666664</v>
      </c>
      <c r="T1534" s="10">
        <f t="shared" si="140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0.45140000000000002</v>
      </c>
      <c r="P1535" s="6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0">
        <f t="shared" si="139"/>
        <v>42491.957638888889</v>
      </c>
      <c r="T1535" s="10">
        <f t="shared" si="140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3.1773333333333333</v>
      </c>
      <c r="P1536" s="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0">
        <f t="shared" si="139"/>
        <v>42251.465995370367</v>
      </c>
      <c r="T1536" s="10">
        <f t="shared" si="140"/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0.32424999999999993</v>
      </c>
      <c r="P1537" s="6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0">
        <f t="shared" si="139"/>
        <v>42513.708333333336</v>
      </c>
      <c r="T1537" s="10">
        <f t="shared" si="140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+MAX(E1538/D1538-1,0)</f>
        <v>1.5030841666666666</v>
      </c>
      <c r="P1538" s="6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0">
        <f t="shared" ref="S1538:S1601" si="145">+(I1538/86400)+25569+(-5/24)</f>
        <v>42243.593865740739</v>
      </c>
      <c r="T1538" s="10">
        <f t="shared" ref="T1538:T1601" si="146">+(J1538/86400)+25569+(-5/24)</f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0.79899999999999993</v>
      </c>
      <c r="P1539" s="6">
        <f t="shared" ref="P1539:P1602" si="147">+IFERROR(E1539/L1539,0)</f>
        <v>96.375</v>
      </c>
      <c r="Q1539" t="str">
        <f t="shared" ref="Q1539:Q1602" si="148">+LEFT(N1539,(FIND("/",N1539)-1))</f>
        <v>photography</v>
      </c>
      <c r="R1539" t="str">
        <f t="shared" ref="R1539:R1602" si="149">+RIGHT(N1539,LEN(N1539)-(FIND("/",N1539)))</f>
        <v>photobooks</v>
      </c>
      <c r="S1539" s="10">
        <f t="shared" si="145"/>
        <v>42588.541666666664</v>
      </c>
      <c r="T1539" s="10">
        <f t="shared" si="146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2.6285714285714246E-2</v>
      </c>
      <c r="P1540" s="6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0">
        <f t="shared" si="145"/>
        <v>42026.57372685185</v>
      </c>
      <c r="T1540" s="10">
        <f t="shared" si="146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0.35986099999999999</v>
      </c>
      <c r="P1541" s="6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0">
        <f t="shared" si="145"/>
        <v>42738.710868055554</v>
      </c>
      <c r="T1541" s="10">
        <f t="shared" si="146"/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0.17866666666666675</v>
      </c>
      <c r="P1542" s="6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0">
        <f t="shared" si="145"/>
        <v>41968.843749999993</v>
      </c>
      <c r="T1542" s="10">
        <f t="shared" si="146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0">
        <f t="shared" si="145"/>
        <v>42004.503912037035</v>
      </c>
      <c r="T1543" s="10">
        <f t="shared" si="146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</v>
      </c>
      <c r="P1544" s="6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0">
        <f t="shared" si="145"/>
        <v>42185.788194444445</v>
      </c>
      <c r="T1544" s="10">
        <f t="shared" si="146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0">
        <f t="shared" si="145"/>
        <v>41965.342986111107</v>
      </c>
      <c r="T1545" s="10">
        <f t="shared" si="146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7"/>
        <v>0</v>
      </c>
      <c r="Q1546" t="str">
        <f t="shared" si="148"/>
        <v>photography</v>
      </c>
      <c r="R1546" t="str">
        <f t="shared" si="149"/>
        <v>nature</v>
      </c>
      <c r="S1546" s="10">
        <f t="shared" si="145"/>
        <v>42094.804166666661</v>
      </c>
      <c r="T1546" s="10">
        <f t="shared" si="146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0">
        <f t="shared" si="145"/>
        <v>42065.677777777775</v>
      </c>
      <c r="T1547" s="10">
        <f t="shared" si="146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</v>
      </c>
      <c r="P1548" s="6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0">
        <f t="shared" si="145"/>
        <v>41899.004618055551</v>
      </c>
      <c r="T1548" s="10">
        <f t="shared" si="146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7"/>
        <v>0</v>
      </c>
      <c r="Q1549" t="str">
        <f t="shared" si="148"/>
        <v>photography</v>
      </c>
      <c r="R1549" t="str">
        <f t="shared" si="149"/>
        <v>nature</v>
      </c>
      <c r="S1549" s="10">
        <f t="shared" si="145"/>
        <v>42789.218541666669</v>
      </c>
      <c r="T1549" s="10">
        <f t="shared" si="146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</v>
      </c>
      <c r="P1550" s="6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0">
        <f t="shared" si="145"/>
        <v>42316.715509259258</v>
      </c>
      <c r="T1550" s="10">
        <f t="shared" si="146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</v>
      </c>
      <c r="P1551" s="6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0">
        <f t="shared" si="145"/>
        <v>42310.96943287037</v>
      </c>
      <c r="T1551" s="10">
        <f t="shared" si="146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</v>
      </c>
      <c r="P1552" s="6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0">
        <f t="shared" si="145"/>
        <v>42502.24113425926</v>
      </c>
      <c r="T1552" s="10">
        <f t="shared" si="146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7"/>
        <v>0</v>
      </c>
      <c r="Q1553" t="str">
        <f t="shared" si="148"/>
        <v>photography</v>
      </c>
      <c r="R1553" t="str">
        <f t="shared" si="149"/>
        <v>nature</v>
      </c>
      <c r="S1553" s="10">
        <f t="shared" si="145"/>
        <v>42151.616192129623</v>
      </c>
      <c r="T1553" s="10">
        <f t="shared" si="146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</v>
      </c>
      <c r="P1554" s="6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0">
        <f t="shared" si="145"/>
        <v>41912.957638888889</v>
      </c>
      <c r="T1554" s="10">
        <f t="shared" si="146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7"/>
        <v>0</v>
      </c>
      <c r="Q1555" t="str">
        <f t="shared" si="148"/>
        <v>photography</v>
      </c>
      <c r="R1555" t="str">
        <f t="shared" si="149"/>
        <v>nature</v>
      </c>
      <c r="S1555" s="10">
        <f t="shared" si="145"/>
        <v>42249.074618055551</v>
      </c>
      <c r="T1555" s="10">
        <f t="shared" si="146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7"/>
        <v>0</v>
      </c>
      <c r="Q1556" t="str">
        <f t="shared" si="148"/>
        <v>photography</v>
      </c>
      <c r="R1556" t="str">
        <f t="shared" si="149"/>
        <v>nature</v>
      </c>
      <c r="S1556" s="10">
        <f t="shared" si="145"/>
        <v>42218.043865740743</v>
      </c>
      <c r="T1556" s="10">
        <f t="shared" si="146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7"/>
        <v>0</v>
      </c>
      <c r="Q1557" t="str">
        <f t="shared" si="148"/>
        <v>photography</v>
      </c>
      <c r="R1557" t="str">
        <f t="shared" si="149"/>
        <v>nature</v>
      </c>
      <c r="S1557" s="10">
        <f t="shared" si="145"/>
        <v>42264.499999999993</v>
      </c>
      <c r="T1557" s="10">
        <f t="shared" si="146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</v>
      </c>
      <c r="P1558" s="6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0">
        <f t="shared" si="145"/>
        <v>42554.944722222215</v>
      </c>
      <c r="T1558" s="10">
        <f t="shared" si="146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</v>
      </c>
      <c r="P1559" s="6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0">
        <f t="shared" si="145"/>
        <v>41902.444826388884</v>
      </c>
      <c r="T1559" s="10">
        <f t="shared" si="146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</v>
      </c>
      <c r="P1560" s="6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0">
        <f t="shared" si="145"/>
        <v>42244.299999999996</v>
      </c>
      <c r="T1560" s="10">
        <f t="shared" si="146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0">
        <f t="shared" si="145"/>
        <v>42122.844895833332</v>
      </c>
      <c r="T1561" s="10">
        <f t="shared" si="146"/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</v>
      </c>
      <c r="P1562" s="6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0">
        <f t="shared" si="145"/>
        <v>41955.854085648149</v>
      </c>
      <c r="T1562" s="10">
        <f t="shared" si="146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</v>
      </c>
      <c r="P1563" s="6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0">
        <f t="shared" si="145"/>
        <v>41584.875034722216</v>
      </c>
      <c r="T1563" s="10">
        <f t="shared" si="146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10">
        <f t="shared" si="145"/>
        <v>40148.826388888883</v>
      </c>
      <c r="T1564" s="10">
        <f t="shared" si="146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</v>
      </c>
      <c r="P1565" s="6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0">
        <f t="shared" si="145"/>
        <v>41712.492488425924</v>
      </c>
      <c r="T1565" s="10">
        <f t="shared" si="146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0">
        <f t="shared" si="145"/>
        <v>42152.628472222219</v>
      </c>
      <c r="T1566" s="10">
        <f t="shared" si="146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</v>
      </c>
      <c r="P1567" s="6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0">
        <f t="shared" si="145"/>
        <v>40702.521539351852</v>
      </c>
      <c r="T1567" s="10">
        <f t="shared" si="146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</v>
      </c>
      <c r="P1568" s="6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0">
        <f t="shared" si="145"/>
        <v>42578.708333333336</v>
      </c>
      <c r="T1568" s="10">
        <f t="shared" si="146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</v>
      </c>
      <c r="P1569" s="6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0">
        <f t="shared" si="145"/>
        <v>41686.791666666664</v>
      </c>
      <c r="T1569" s="10">
        <f t="shared" si="146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</v>
      </c>
      <c r="P1570" s="6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0">
        <f t="shared" si="145"/>
        <v>41996.853993055549</v>
      </c>
      <c r="T1570" s="10">
        <f t="shared" si="146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10">
        <f t="shared" si="145"/>
        <v>41419.471226851849</v>
      </c>
      <c r="T1571" s="10">
        <f t="shared" si="146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</v>
      </c>
      <c r="P1572" s="6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0">
        <f t="shared" si="145"/>
        <v>42468.56344907407</v>
      </c>
      <c r="T1572" s="10">
        <f t="shared" si="146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</v>
      </c>
      <c r="P1573" s="6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0">
        <f t="shared" si="145"/>
        <v>42174.56114583333</v>
      </c>
      <c r="T1573" s="10">
        <f t="shared" si="146"/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</v>
      </c>
      <c r="P1574" s="6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0">
        <f t="shared" si="145"/>
        <v>42428.790972222218</v>
      </c>
      <c r="T1574" s="10">
        <f t="shared" si="146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</v>
      </c>
      <c r="P1575" s="6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0">
        <f t="shared" si="145"/>
        <v>42825.957638888889</v>
      </c>
      <c r="T1575" s="10">
        <f t="shared" si="146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</v>
      </c>
      <c r="P1576" s="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0">
        <f t="shared" si="145"/>
        <v>42052.719085648147</v>
      </c>
      <c r="T1576" s="10">
        <f t="shared" si="146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</v>
      </c>
      <c r="P1577" s="6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0">
        <f t="shared" si="145"/>
        <v>41829.315925925919</v>
      </c>
      <c r="T1577" s="10">
        <f t="shared" si="146"/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</v>
      </c>
      <c r="P1578" s="6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0">
        <f t="shared" si="145"/>
        <v>42185.670925925922</v>
      </c>
      <c r="T1578" s="10">
        <f t="shared" si="146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</v>
      </c>
      <c r="P1579" s="6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0">
        <f t="shared" si="145"/>
        <v>41114.639444444438</v>
      </c>
      <c r="T1579" s="10">
        <f t="shared" si="146"/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</v>
      </c>
      <c r="P1580" s="6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0">
        <f t="shared" si="145"/>
        <v>40422.875</v>
      </c>
      <c r="T1580" s="10">
        <f t="shared" si="146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</v>
      </c>
      <c r="P1581" s="6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0">
        <f t="shared" si="145"/>
        <v>41514.788090277776</v>
      </c>
      <c r="T1581" s="10">
        <f t="shared" si="146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10">
        <f t="shared" si="145"/>
        <v>41049.841736111106</v>
      </c>
      <c r="T1582" s="10">
        <f t="shared" si="146"/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</v>
      </c>
      <c r="P1583" s="6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0">
        <f t="shared" si="145"/>
        <v>42357.240624999999</v>
      </c>
      <c r="T1583" s="10">
        <f t="shared" si="146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</v>
      </c>
      <c r="P1584" s="6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0">
        <f t="shared" si="145"/>
        <v>42303.680555555555</v>
      </c>
      <c r="T1584" s="10">
        <f t="shared" si="146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0">
        <f t="shared" si="145"/>
        <v>41907.696655092594</v>
      </c>
      <c r="T1585" s="10">
        <f t="shared" si="146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7"/>
        <v>0</v>
      </c>
      <c r="Q1586" t="str">
        <f t="shared" si="148"/>
        <v>photography</v>
      </c>
      <c r="R1586" t="str">
        <f t="shared" si="149"/>
        <v>places</v>
      </c>
      <c r="S1586" s="10">
        <f t="shared" si="145"/>
        <v>41789.440983796296</v>
      </c>
      <c r="T1586" s="10">
        <f t="shared" si="146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</v>
      </c>
      <c r="P1587" s="6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0">
        <f t="shared" si="145"/>
        <v>42729.249999999993</v>
      </c>
      <c r="T1587" s="10">
        <f t="shared" si="146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7"/>
        <v>0</v>
      </c>
      <c r="Q1588" t="str">
        <f t="shared" si="148"/>
        <v>photography</v>
      </c>
      <c r="R1588" t="str">
        <f t="shared" si="149"/>
        <v>places</v>
      </c>
      <c r="S1588" s="10">
        <f t="shared" si="145"/>
        <v>42098.854421296295</v>
      </c>
      <c r="T1588" s="10">
        <f t="shared" si="146"/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0">
        <f t="shared" si="145"/>
        <v>41986.742650462962</v>
      </c>
      <c r="T1589" s="10">
        <f t="shared" si="146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7"/>
        <v>0</v>
      </c>
      <c r="Q1590" t="str">
        <f t="shared" si="148"/>
        <v>photography</v>
      </c>
      <c r="R1590" t="str">
        <f t="shared" si="149"/>
        <v>places</v>
      </c>
      <c r="S1590" s="10">
        <f t="shared" si="145"/>
        <v>42035.633333333331</v>
      </c>
      <c r="T1590" s="10">
        <f t="shared" si="146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7"/>
        <v>0</v>
      </c>
      <c r="Q1591" t="str">
        <f t="shared" si="148"/>
        <v>photography</v>
      </c>
      <c r="R1591" t="str">
        <f t="shared" si="149"/>
        <v>places</v>
      </c>
      <c r="S1591" s="10">
        <f t="shared" si="145"/>
        <v>42286.776458333326</v>
      </c>
      <c r="T1591" s="10">
        <f t="shared" si="146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</v>
      </c>
      <c r="P1592" s="6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0">
        <f t="shared" si="145"/>
        <v>42270.648888888885</v>
      </c>
      <c r="T1592" s="10">
        <f t="shared" si="146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</v>
      </c>
      <c r="P1593" s="6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0">
        <f t="shared" si="145"/>
        <v>42463.476168981484</v>
      </c>
      <c r="T1593" s="10">
        <f t="shared" si="146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7"/>
        <v>0</v>
      </c>
      <c r="Q1594" t="str">
        <f t="shared" si="148"/>
        <v>photography</v>
      </c>
      <c r="R1594" t="str">
        <f t="shared" si="149"/>
        <v>places</v>
      </c>
      <c r="S1594" s="10">
        <f t="shared" si="145"/>
        <v>42090.822743055549</v>
      </c>
      <c r="T1594" s="10">
        <f t="shared" si="146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0">
        <f t="shared" si="145"/>
        <v>42063.63721064815</v>
      </c>
      <c r="T1595" s="10">
        <f t="shared" si="146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</v>
      </c>
      <c r="P1596" s="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0">
        <f t="shared" si="145"/>
        <v>42505.472916666666</v>
      </c>
      <c r="T1596" s="10">
        <f t="shared" si="146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0">
        <f t="shared" si="145"/>
        <v>41808.634027777771</v>
      </c>
      <c r="T1597" s="10">
        <f t="shared" si="146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</v>
      </c>
      <c r="P1598" s="6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0">
        <f t="shared" si="145"/>
        <v>41986.26353009259</v>
      </c>
      <c r="T1598" s="10">
        <f t="shared" si="146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7"/>
        <v>0</v>
      </c>
      <c r="Q1599" t="str">
        <f t="shared" si="148"/>
        <v>photography</v>
      </c>
      <c r="R1599" t="str">
        <f t="shared" si="149"/>
        <v>places</v>
      </c>
      <c r="S1599" s="10">
        <f t="shared" si="145"/>
        <v>42633.145798611113</v>
      </c>
      <c r="T1599" s="10">
        <f t="shared" si="146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0">
        <f t="shared" si="145"/>
        <v>42211.459004629629</v>
      </c>
      <c r="T1600" s="10">
        <f t="shared" si="146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7"/>
        <v>0</v>
      </c>
      <c r="Q1601" t="str">
        <f t="shared" si="148"/>
        <v>photography</v>
      </c>
      <c r="R1601" t="str">
        <f t="shared" si="149"/>
        <v>places</v>
      </c>
      <c r="S1601" s="10">
        <f t="shared" si="145"/>
        <v>42468.289074074077</v>
      </c>
      <c r="T1601" s="10">
        <f t="shared" si="146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+MAX(E1602/D1602-1,0)</f>
        <v>0</v>
      </c>
      <c r="P1602" s="6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0">
        <f t="shared" ref="S1602:S1665" si="151">+(I1602/86400)+25569+(-5/24)</f>
        <v>41835.007638888885</v>
      </c>
      <c r="T1602" s="10">
        <f t="shared" ref="T1602:T1665" si="152">+(J1602/86400)+25569+(-5/24)</f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8.249200000000001E-2</v>
      </c>
      <c r="P1603" s="6">
        <f t="shared" ref="P1603:P1666" si="153">+IFERROR(E1603/L1603,0)</f>
        <v>48.325535714285714</v>
      </c>
      <c r="Q1603" t="str">
        <f t="shared" ref="Q1603:Q1666" si="154">+LEFT(N1603,(FIND("/",N1603)-1))</f>
        <v>music</v>
      </c>
      <c r="R1603" t="str">
        <f t="shared" ref="R1603:R1666" si="155">+RIGHT(N1603,LEN(N1603)-(FIND("/",N1603)))</f>
        <v>rock</v>
      </c>
      <c r="S1603" s="10">
        <f t="shared" si="151"/>
        <v>40667.884641203702</v>
      </c>
      <c r="T1603" s="10">
        <f t="shared" si="152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1.6666666666667052E-3</v>
      </c>
      <c r="P1604" s="6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0">
        <f t="shared" si="151"/>
        <v>40830.75</v>
      </c>
      <c r="T1604" s="10">
        <f t="shared" si="152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3.2999999999994145E-4</v>
      </c>
      <c r="P1605" s="6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0">
        <f t="shared" si="151"/>
        <v>40935.961331018516</v>
      </c>
      <c r="T1605" s="10">
        <f t="shared" si="152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0.22107142857142859</v>
      </c>
      <c r="P1606" s="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0">
        <f t="shared" si="151"/>
        <v>40985.595312500001</v>
      </c>
      <c r="T1606" s="10">
        <f t="shared" si="152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6.9333333333334579E-3</v>
      </c>
      <c r="P1607" s="6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0">
        <f t="shared" si="151"/>
        <v>40756.083333333328</v>
      </c>
      <c r="T1607" s="10">
        <f t="shared" si="152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1.0041250000000002E-2</v>
      </c>
      <c r="P1608" s="6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0">
        <f t="shared" si="151"/>
        <v>40625.861550925925</v>
      </c>
      <c r="T1608" s="10">
        <f t="shared" si="152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0.45110000000000006</v>
      </c>
      <c r="P1609" s="6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0">
        <f t="shared" si="151"/>
        <v>41074.600127314814</v>
      </c>
      <c r="T1609" s="10">
        <f t="shared" si="152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1.2499999999999956E-2</v>
      </c>
      <c r="P1610" s="6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0">
        <f t="shared" si="151"/>
        <v>41640.018055555549</v>
      </c>
      <c r="T1610" s="10">
        <f t="shared" si="152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0.18333333333333335</v>
      </c>
      <c r="P1611" s="6">
        <f t="shared" si="153"/>
        <v>443.75</v>
      </c>
      <c r="Q1611" t="str">
        <f t="shared" si="154"/>
        <v>music</v>
      </c>
      <c r="R1611" t="str">
        <f t="shared" si="155"/>
        <v>rock</v>
      </c>
      <c r="S1611" s="10">
        <f t="shared" si="151"/>
        <v>40849.125</v>
      </c>
      <c r="T1611" s="10">
        <f t="shared" si="152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1.7185000000000001</v>
      </c>
      <c r="P1612" s="6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0">
        <f t="shared" si="151"/>
        <v>41258.716550925921</v>
      </c>
      <c r="T1612" s="10">
        <f t="shared" si="152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0.25124999999999997</v>
      </c>
      <c r="P1613" s="6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0">
        <f t="shared" si="151"/>
        <v>41429.792037037034</v>
      </c>
      <c r="T1613" s="10">
        <f t="shared" si="152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0.10000000000000009</v>
      </c>
      <c r="P1614" s="6">
        <f t="shared" si="153"/>
        <v>50</v>
      </c>
      <c r="Q1614" t="str">
        <f t="shared" si="154"/>
        <v>music</v>
      </c>
      <c r="R1614" t="str">
        <f t="shared" si="155"/>
        <v>rock</v>
      </c>
      <c r="S1614" s="10">
        <f t="shared" si="151"/>
        <v>41276.666481481479</v>
      </c>
      <c r="T1614" s="10">
        <f t="shared" si="152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1.4999999999999902E-2</v>
      </c>
      <c r="P1615" s="6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0">
        <f t="shared" si="151"/>
        <v>41111.861134259256</v>
      </c>
      <c r="T1615" s="10">
        <f t="shared" si="152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2.6999999999999913E-2</v>
      </c>
      <c r="P1616" s="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0">
        <f t="shared" si="151"/>
        <v>41854.5</v>
      </c>
      <c r="T1616" s="10">
        <f t="shared" si="152"/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0.1412500000000001</v>
      </c>
      <c r="P1617" s="6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0">
        <f t="shared" si="151"/>
        <v>40889.884212962963</v>
      </c>
      <c r="T1617" s="10">
        <f t="shared" si="152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4.2000000000000037E-2</v>
      </c>
      <c r="P1618" s="6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0">
        <f t="shared" si="151"/>
        <v>41235.708333333328</v>
      </c>
      <c r="T1618" s="10">
        <f t="shared" si="152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0.45857142857142863</v>
      </c>
      <c r="P1619" s="6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0">
        <f t="shared" si="151"/>
        <v>41579.583333333328</v>
      </c>
      <c r="T1619" s="10">
        <f t="shared" si="152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5.0666666666666638E-2</v>
      </c>
      <c r="P1620" s="6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0">
        <f t="shared" si="151"/>
        <v>41341.446006944439</v>
      </c>
      <c r="T1620" s="10">
        <f t="shared" si="152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0.33333333333333326</v>
      </c>
      <c r="P1621" s="6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0">
        <f t="shared" si="151"/>
        <v>41896.977847222217</v>
      </c>
      <c r="T1621" s="10">
        <f t="shared" si="152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0.12999999999999989</v>
      </c>
      <c r="P1622" s="6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0">
        <f t="shared" si="151"/>
        <v>41328.131249999999</v>
      </c>
      <c r="T1622" s="10">
        <f t="shared" si="152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0.21199999999999997</v>
      </c>
      <c r="P1623" s="6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0">
        <f t="shared" si="151"/>
        <v>41056.957638888889</v>
      </c>
      <c r="T1623" s="10">
        <f t="shared" si="152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1.7246376811594244E-2</v>
      </c>
      <c r="P1624" s="6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0">
        <f t="shared" si="151"/>
        <v>41990.124305555553</v>
      </c>
      <c r="T1624" s="10">
        <f t="shared" si="152"/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1.0666666666666602E-2</v>
      </c>
      <c r="P1625" s="6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0">
        <f t="shared" si="151"/>
        <v>41513.480196759258</v>
      </c>
      <c r="T1625" s="10">
        <f t="shared" si="152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0.17999999999999994</v>
      </c>
      <c r="P1626" s="6">
        <f t="shared" si="153"/>
        <v>47.2</v>
      </c>
      <c r="Q1626" t="str">
        <f t="shared" si="154"/>
        <v>music</v>
      </c>
      <c r="R1626" t="str">
        <f t="shared" si="155"/>
        <v>rock</v>
      </c>
      <c r="S1626" s="10">
        <f t="shared" si="151"/>
        <v>41283.158969907403</v>
      </c>
      <c r="T1626" s="10">
        <f t="shared" si="152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0.55333333333333323</v>
      </c>
      <c r="P1627" s="6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0">
        <f t="shared" si="151"/>
        <v>41163.491354166668</v>
      </c>
      <c r="T1627" s="10">
        <f t="shared" si="152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1.187500000000008E-2</v>
      </c>
      <c r="P1628" s="6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0">
        <f t="shared" si="151"/>
        <v>41609.681331018517</v>
      </c>
      <c r="T1628" s="10">
        <f t="shared" si="152"/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0.16999999999999993</v>
      </c>
      <c r="P1629" s="6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0">
        <f t="shared" si="151"/>
        <v>41238.999305555553</v>
      </c>
      <c r="T1629" s="10">
        <f t="shared" si="152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9.2499999999999805E-3</v>
      </c>
      <c r="P1630" s="6">
        <f t="shared" si="153"/>
        <v>45.875</v>
      </c>
      <c r="Q1630" t="str">
        <f t="shared" si="154"/>
        <v>music</v>
      </c>
      <c r="R1630" t="str">
        <f t="shared" si="155"/>
        <v>rock</v>
      </c>
      <c r="S1630" s="10">
        <f t="shared" si="151"/>
        <v>41807.528726851851</v>
      </c>
      <c r="T1630" s="10">
        <f t="shared" si="152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3.6666666666666625E-2</v>
      </c>
      <c r="P1631" s="6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0">
        <f t="shared" si="151"/>
        <v>41690.658946759257</v>
      </c>
      <c r="T1631" s="10">
        <f t="shared" si="152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1.6524999999999999</v>
      </c>
      <c r="P1632" s="6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0">
        <f t="shared" si="151"/>
        <v>40970.082638888889</v>
      </c>
      <c r="T1632" s="10">
        <f t="shared" si="152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0.55909999999999993</v>
      </c>
      <c r="P1633" s="6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0">
        <f t="shared" si="151"/>
        <v>41194.65116898148</v>
      </c>
      <c r="T1633" s="10">
        <f t="shared" si="152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1.6250000000000098E-2</v>
      </c>
      <c r="P1634" s="6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0">
        <f t="shared" si="151"/>
        <v>40810.132569444446</v>
      </c>
      <c r="T1634" s="10">
        <f t="shared" si="152"/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0</v>
      </c>
      <c r="P1635" s="6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0">
        <f t="shared" si="151"/>
        <v>40924</v>
      </c>
      <c r="T1635" s="10">
        <f t="shared" si="152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4.9999999999998934E-3</v>
      </c>
      <c r="P1636" s="6">
        <f t="shared" si="153"/>
        <v>62.8125</v>
      </c>
      <c r="Q1636" t="str">
        <f t="shared" si="154"/>
        <v>music</v>
      </c>
      <c r="R1636" t="str">
        <f t="shared" si="155"/>
        <v>rock</v>
      </c>
      <c r="S1636" s="10">
        <f t="shared" si="151"/>
        <v>40696.040972222218</v>
      </c>
      <c r="T1636" s="10">
        <f t="shared" si="152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0.25299999999999989</v>
      </c>
      <c r="P1637" s="6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0">
        <f t="shared" si="151"/>
        <v>42562.660428240742</v>
      </c>
      <c r="T1637" s="10">
        <f t="shared" si="152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3.5555555555555562E-2</v>
      </c>
      <c r="P1638" s="6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0">
        <f t="shared" si="151"/>
        <v>40705.958333333328</v>
      </c>
      <c r="T1638" s="10">
        <f t="shared" si="152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3.8000000000000034E-2</v>
      </c>
      <c r="P1639" s="6">
        <f t="shared" si="153"/>
        <v>34.6</v>
      </c>
      <c r="Q1639" t="str">
        <f t="shared" si="154"/>
        <v>music</v>
      </c>
      <c r="R1639" t="str">
        <f t="shared" si="155"/>
        <v>rock</v>
      </c>
      <c r="S1639" s="10">
        <f t="shared" si="151"/>
        <v>40178.777083333327</v>
      </c>
      <c r="T1639" s="10">
        <f t="shared" si="152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5.0000000000000044E-2</v>
      </c>
      <c r="P1640" s="6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0">
        <f t="shared" si="151"/>
        <v>41333.684027777774</v>
      </c>
      <c r="T1640" s="10">
        <f t="shared" si="152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0</v>
      </c>
      <c r="P1641" s="6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0">
        <f t="shared" si="151"/>
        <v>40971.444039351853</v>
      </c>
      <c r="T1641" s="10">
        <f t="shared" si="152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0.69860000000000011</v>
      </c>
      <c r="P1642" s="6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0">
        <f t="shared" si="151"/>
        <v>40392.874305555553</v>
      </c>
      <c r="T1642" s="10">
        <f t="shared" si="152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1.4000000000000012E-2</v>
      </c>
      <c r="P1643" s="6">
        <f t="shared" si="153"/>
        <v>97.5</v>
      </c>
      <c r="Q1643" t="str">
        <f t="shared" si="154"/>
        <v>music</v>
      </c>
      <c r="R1643" t="str">
        <f t="shared" si="155"/>
        <v>pop</v>
      </c>
      <c r="S1643" s="10">
        <f t="shared" si="151"/>
        <v>41992.388240740744</v>
      </c>
      <c r="T1643" s="10">
        <f t="shared" si="152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0</v>
      </c>
      <c r="P1644" s="6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0">
        <f t="shared" si="151"/>
        <v>40707.816284722219</v>
      </c>
      <c r="T1644" s="10">
        <f t="shared" si="152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0.24700000000000011</v>
      </c>
      <c r="P1645" s="6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0">
        <f t="shared" si="151"/>
        <v>41176.615879629629</v>
      </c>
      <c r="T1645" s="10">
        <f t="shared" si="152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9.4999999999999973E-2</v>
      </c>
      <c r="P1646" s="6">
        <f t="shared" si="153"/>
        <v>85.546875</v>
      </c>
      <c r="Q1646" t="str">
        <f t="shared" si="154"/>
        <v>music</v>
      </c>
      <c r="R1646" t="str">
        <f t="shared" si="155"/>
        <v>pop</v>
      </c>
      <c r="S1646" s="10">
        <f t="shared" si="151"/>
        <v>41234.893055555549</v>
      </c>
      <c r="T1646" s="10">
        <f t="shared" si="152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0.1080000000000001</v>
      </c>
      <c r="P1647" s="6">
        <f t="shared" si="153"/>
        <v>554</v>
      </c>
      <c r="Q1647" t="str">
        <f t="shared" si="154"/>
        <v>music</v>
      </c>
      <c r="R1647" t="str">
        <f t="shared" si="155"/>
        <v>pop</v>
      </c>
      <c r="S1647" s="10">
        <f t="shared" si="151"/>
        <v>41535.40902777778</v>
      </c>
      <c r="T1647" s="10">
        <f t="shared" si="152"/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0.10200000000000009</v>
      </c>
      <c r="P1648" s="6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0">
        <f t="shared" si="151"/>
        <v>41865.549305555549</v>
      </c>
      <c r="T1648" s="10">
        <f t="shared" si="152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4.7199999999999909E-2</v>
      </c>
      <c r="P1649" s="6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0">
        <f t="shared" si="151"/>
        <v>41069.201122685183</v>
      </c>
      <c r="T1649" s="10">
        <f t="shared" si="152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0.25260869565217381</v>
      </c>
      <c r="P1650" s="6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0">
        <f t="shared" si="151"/>
        <v>40622.454652777778</v>
      </c>
      <c r="T1650" s="10">
        <f t="shared" si="152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5.8763157894736739E-3</v>
      </c>
      <c r="P1651" s="6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0">
        <f t="shared" si="151"/>
        <v>41782.476331018515</v>
      </c>
      <c r="T1651" s="10">
        <f t="shared" si="152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0.41549999999999998</v>
      </c>
      <c r="P1652" s="6">
        <f t="shared" si="153"/>
        <v>88.46875</v>
      </c>
      <c r="Q1652" t="str">
        <f t="shared" si="154"/>
        <v>music</v>
      </c>
      <c r="R1652" t="str">
        <f t="shared" si="155"/>
        <v>pop</v>
      </c>
      <c r="S1652" s="10">
        <f t="shared" si="151"/>
        <v>41556.227280092593</v>
      </c>
      <c r="T1652" s="10">
        <f t="shared" si="152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7.5000000000000622E-3</v>
      </c>
      <c r="P1653" s="6">
        <f t="shared" si="153"/>
        <v>100.75</v>
      </c>
      <c r="Q1653" t="str">
        <f t="shared" si="154"/>
        <v>music</v>
      </c>
      <c r="R1653" t="str">
        <f t="shared" si="155"/>
        <v>pop</v>
      </c>
      <c r="S1653" s="10">
        <f t="shared" si="151"/>
        <v>40659.082638888889</v>
      </c>
      <c r="T1653" s="10">
        <f t="shared" si="152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6.6666666666665986E-3</v>
      </c>
      <c r="P1654" s="6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0">
        <f t="shared" si="151"/>
        <v>41602.326307870368</v>
      </c>
      <c r="T1654" s="10">
        <f t="shared" si="152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0.74230400000000007</v>
      </c>
      <c r="P1655" s="6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0">
        <f t="shared" si="151"/>
        <v>40657.626111111109</v>
      </c>
      <c r="T1655" s="10">
        <f t="shared" si="152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0.19909090909090899</v>
      </c>
      <c r="P1656" s="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0">
        <f t="shared" si="151"/>
        <v>41017.682407407403</v>
      </c>
      <c r="T1656" s="10">
        <f t="shared" si="152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0.42866666666666675</v>
      </c>
      <c r="P1657" s="6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0">
        <f t="shared" si="151"/>
        <v>41004.541898148142</v>
      </c>
      <c r="T1657" s="10">
        <f t="shared" si="152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3.3493333333334263E-3</v>
      </c>
      <c r="P1658" s="6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0">
        <f t="shared" si="151"/>
        <v>41256.720509259256</v>
      </c>
      <c r="T1658" s="10">
        <f t="shared" si="152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4.9338000000000104E-2</v>
      </c>
      <c r="P1659" s="6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0">
        <f t="shared" si="151"/>
        <v>41053.573703703703</v>
      </c>
      <c r="T1659" s="10">
        <f t="shared" si="152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0.32233333333333336</v>
      </c>
      <c r="P1660" s="6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0">
        <f t="shared" si="151"/>
        <v>41261.388888888883</v>
      </c>
      <c r="T1660" s="10">
        <f t="shared" si="152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0.12799999999999989</v>
      </c>
      <c r="P1661" s="6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0">
        <f t="shared" si="151"/>
        <v>41625.291666666664</v>
      </c>
      <c r="T1661" s="10">
        <f t="shared" si="152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11.5375</v>
      </c>
      <c r="P1662" s="6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0">
        <f t="shared" si="151"/>
        <v>42490.707638888889</v>
      </c>
      <c r="T1662" s="10">
        <f t="shared" si="152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2.5063291139240551E-2</v>
      </c>
      <c r="P1663" s="6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0">
        <f t="shared" si="151"/>
        <v>42386.666666666664</v>
      </c>
      <c r="T1663" s="10">
        <f t="shared" si="152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2.6375000000000037E-2</v>
      </c>
      <c r="P1664" s="6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0">
        <f t="shared" si="151"/>
        <v>40908.031666666662</v>
      </c>
      <c r="T1664" s="10">
        <f t="shared" si="152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8.0000000000000071E-2</v>
      </c>
      <c r="P1665" s="6">
        <f t="shared" si="153"/>
        <v>33.75</v>
      </c>
      <c r="Q1665" t="str">
        <f t="shared" si="154"/>
        <v>music</v>
      </c>
      <c r="R1665" t="str">
        <f t="shared" si="155"/>
        <v>pop</v>
      </c>
      <c r="S1665" s="10">
        <f t="shared" si="151"/>
        <v>42035.813738425924</v>
      </c>
      <c r="T1665" s="10">
        <f t="shared" si="152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+MAX(E1666/D1666-1,0)</f>
        <v>0.22408799999999984</v>
      </c>
      <c r="P1666" s="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0">
        <f t="shared" ref="S1666:S1729" si="157">+(I1666/86400)+25569+(-5/24)</f>
        <v>40983.957638888889</v>
      </c>
      <c r="T1666" s="10">
        <f t="shared" ref="T1666:T1729" si="158">+(J1666/86400)+25569+(-5/24)</f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0.19457142857142862</v>
      </c>
      <c r="P1667" s="6">
        <f t="shared" ref="P1667:P1730" si="159">+IFERROR(E1667/L1667,0)</f>
        <v>44.956989247311824</v>
      </c>
      <c r="Q1667" t="str">
        <f t="shared" ref="Q1667:Q1730" si="160">+LEFT(N1667,(FIND("/",N1667)-1))</f>
        <v>music</v>
      </c>
      <c r="R1667" t="str">
        <f t="shared" ref="R1667:R1730" si="161">+RIGHT(N1667,LEN(N1667)-(FIND("/",N1667)))</f>
        <v>pop</v>
      </c>
      <c r="S1667" s="10">
        <f t="shared" si="157"/>
        <v>40595.916666666664</v>
      </c>
      <c r="T1667" s="10">
        <f t="shared" si="158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0.60880000000000001</v>
      </c>
      <c r="P1668" s="6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0">
        <f t="shared" si="157"/>
        <v>41361.003159722219</v>
      </c>
      <c r="T1668" s="10">
        <f t="shared" si="158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0.26852941176470591</v>
      </c>
      <c r="P1669" s="6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0">
        <f t="shared" si="157"/>
        <v>41709.082638888889</v>
      </c>
      <c r="T1669" s="10">
        <f t="shared" si="158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2.6375000000000037E-2</v>
      </c>
      <c r="P1670" s="6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0">
        <f t="shared" si="157"/>
        <v>40874.983090277776</v>
      </c>
      <c r="T1670" s="10">
        <f t="shared" si="158"/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0.39749999999999996</v>
      </c>
      <c r="P1671" s="6">
        <f t="shared" si="159"/>
        <v>53.75</v>
      </c>
      <c r="Q1671" t="str">
        <f t="shared" si="160"/>
        <v>music</v>
      </c>
      <c r="R1671" t="str">
        <f t="shared" si="161"/>
        <v>pop</v>
      </c>
      <c r="S1671" s="10">
        <f t="shared" si="157"/>
        <v>42521.676805555551</v>
      </c>
      <c r="T1671" s="10">
        <f t="shared" si="158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2.6000000000000023E-2</v>
      </c>
      <c r="P1672" s="6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0">
        <f t="shared" si="157"/>
        <v>40363.958333333328</v>
      </c>
      <c r="T1672" s="10">
        <f t="shared" si="158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6.7349999999999355E-3</v>
      </c>
      <c r="P1673" s="6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0">
        <f t="shared" si="157"/>
        <v>42583.335810185185</v>
      </c>
      <c r="T1673" s="10">
        <f t="shared" si="158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0.12941176470588234</v>
      </c>
      <c r="P1674" s="6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0">
        <f t="shared" si="157"/>
        <v>41064.448263888888</v>
      </c>
      <c r="T1674" s="10">
        <f t="shared" si="158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0.28095238095238084</v>
      </c>
      <c r="P1675" s="6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0">
        <f t="shared" si="157"/>
        <v>42069.670046296298</v>
      </c>
      <c r="T1675" s="10">
        <f t="shared" si="158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1.0169999999999999</v>
      </c>
      <c r="P1676" s="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0">
        <f t="shared" si="157"/>
        <v>42600.082638888889</v>
      </c>
      <c r="T1676" s="10">
        <f t="shared" si="158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0.37416000000000005</v>
      </c>
      <c r="P1677" s="6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0">
        <f t="shared" si="157"/>
        <v>40832.710416666661</v>
      </c>
      <c r="T1677" s="10">
        <f t="shared" si="158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0.15333333333333332</v>
      </c>
      <c r="P1678" s="6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0">
        <f t="shared" si="157"/>
        <v>41019.957638888889</v>
      </c>
      <c r="T1678" s="10">
        <f t="shared" si="158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0.1166666666666667</v>
      </c>
      <c r="P1679" s="6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0">
        <f t="shared" si="157"/>
        <v>42476.040972222218</v>
      </c>
      <c r="T1679" s="10">
        <f t="shared" si="158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0.18399999999999994</v>
      </c>
      <c r="P1680" s="6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0">
        <f t="shared" si="157"/>
        <v>41676.646655092591</v>
      </c>
      <c r="T1680" s="10">
        <f t="shared" si="158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0.75</v>
      </c>
      <c r="P1681" s="6">
        <f t="shared" si="159"/>
        <v>62.5</v>
      </c>
      <c r="Q1681" t="str">
        <f t="shared" si="160"/>
        <v>music</v>
      </c>
      <c r="R1681" t="str">
        <f t="shared" si="161"/>
        <v>pop</v>
      </c>
      <c r="S1681" s="10">
        <f t="shared" si="157"/>
        <v>40745.860474537032</v>
      </c>
      <c r="T1681" s="10">
        <f t="shared" si="158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0.17500000000000004</v>
      </c>
      <c r="P1682" s="6">
        <f t="shared" si="159"/>
        <v>47</v>
      </c>
      <c r="Q1682" t="str">
        <f t="shared" si="160"/>
        <v>music</v>
      </c>
      <c r="R1682" t="str">
        <f t="shared" si="161"/>
        <v>pop</v>
      </c>
      <c r="S1682" s="10">
        <f t="shared" si="157"/>
        <v>41832.549386574072</v>
      </c>
      <c r="T1682" s="10">
        <f t="shared" si="158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1.4221230769230875E-2</v>
      </c>
      <c r="P1683" s="6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0">
        <f t="shared" si="157"/>
        <v>42822.874999999993</v>
      </c>
      <c r="T1683" s="10">
        <f t="shared" si="158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9"/>
        <v>0</v>
      </c>
      <c r="Q1684" t="str">
        <f t="shared" si="160"/>
        <v>music</v>
      </c>
      <c r="R1684" t="str">
        <f t="shared" si="161"/>
        <v>faith</v>
      </c>
      <c r="S1684" s="10">
        <f t="shared" si="157"/>
        <v>42838.963657407403</v>
      </c>
      <c r="T1684" s="10">
        <f t="shared" si="158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</v>
      </c>
      <c r="P1685" s="6">
        <f t="shared" si="159"/>
        <v>76</v>
      </c>
      <c r="Q1685" t="str">
        <f t="shared" si="160"/>
        <v>music</v>
      </c>
      <c r="R1685" t="str">
        <f t="shared" si="161"/>
        <v>faith</v>
      </c>
      <c r="S1685" s="10">
        <f t="shared" si="157"/>
        <v>42832.57335648148</v>
      </c>
      <c r="T1685" s="10">
        <f t="shared" si="158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9.1250000000000053E-2</v>
      </c>
      <c r="P1686" s="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0">
        <f t="shared" si="157"/>
        <v>42811.565289351849</v>
      </c>
      <c r="T1686" s="10">
        <f t="shared" si="158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2.857142857142847E-2</v>
      </c>
      <c r="P1687" s="6">
        <f t="shared" si="159"/>
        <v>24</v>
      </c>
      <c r="Q1687" t="str">
        <f t="shared" si="160"/>
        <v>music</v>
      </c>
      <c r="R1687" t="str">
        <f t="shared" si="161"/>
        <v>faith</v>
      </c>
      <c r="S1687" s="10">
        <f t="shared" si="157"/>
        <v>42818.0002662037</v>
      </c>
      <c r="T1687" s="10">
        <f t="shared" si="158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9"/>
        <v>18</v>
      </c>
      <c r="Q1688" t="str">
        <f t="shared" si="160"/>
        <v>music</v>
      </c>
      <c r="R1688" t="str">
        <f t="shared" si="161"/>
        <v>faith</v>
      </c>
      <c r="S1688" s="10">
        <f t="shared" si="157"/>
        <v>42852.593969907401</v>
      </c>
      <c r="T1688" s="10">
        <f t="shared" si="158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</v>
      </c>
      <c r="P1689" s="6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0">
        <f t="shared" si="157"/>
        <v>42835.635416666664</v>
      </c>
      <c r="T1689" s="10">
        <f t="shared" si="158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</v>
      </c>
      <c r="P1690" s="6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0">
        <f t="shared" si="157"/>
        <v>42834.28465277778</v>
      </c>
      <c r="T1690" s="10">
        <f t="shared" si="158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0</v>
      </c>
      <c r="P1691" s="6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0">
        <f t="shared" si="157"/>
        <v>42810.692476851851</v>
      </c>
      <c r="T1691" s="10">
        <f t="shared" si="158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</v>
      </c>
      <c r="P1692" s="6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0">
        <f t="shared" si="157"/>
        <v>42831.181041666663</v>
      </c>
      <c r="T1692" s="10">
        <f t="shared" si="158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</v>
      </c>
      <c r="P1693" s="6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0">
        <f t="shared" si="157"/>
        <v>42827.833333333336</v>
      </c>
      <c r="T1693" s="10">
        <f t="shared" si="158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</v>
      </c>
      <c r="P1694" s="6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0">
        <f t="shared" si="157"/>
        <v>42820.790972222218</v>
      </c>
      <c r="T1694" s="10">
        <f t="shared" si="158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</v>
      </c>
      <c r="P1695" s="6">
        <f t="shared" si="159"/>
        <v>35</v>
      </c>
      <c r="Q1695" t="str">
        <f t="shared" si="160"/>
        <v>music</v>
      </c>
      <c r="R1695" t="str">
        <f t="shared" si="161"/>
        <v>faith</v>
      </c>
      <c r="S1695" s="10">
        <f t="shared" si="157"/>
        <v>42834.624999999993</v>
      </c>
      <c r="T1695" s="10">
        <f t="shared" si="158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9"/>
        <v>5</v>
      </c>
      <c r="Q1696" t="str">
        <f t="shared" si="160"/>
        <v>music</v>
      </c>
      <c r="R1696" t="str">
        <f t="shared" si="161"/>
        <v>faith</v>
      </c>
      <c r="S1696" s="10">
        <f t="shared" si="157"/>
        <v>42820.98333333333</v>
      </c>
      <c r="T1696" s="10">
        <f t="shared" si="158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</v>
      </c>
      <c r="P1697" s="6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0">
        <f t="shared" si="157"/>
        <v>42834.833333333336</v>
      </c>
      <c r="T1697" s="10">
        <f t="shared" si="158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9"/>
        <v>0</v>
      </c>
      <c r="Q1698" t="str">
        <f t="shared" si="160"/>
        <v>music</v>
      </c>
      <c r="R1698" t="str">
        <f t="shared" si="161"/>
        <v>faith</v>
      </c>
      <c r="S1698" s="10">
        <f t="shared" si="157"/>
        <v>42825.819571759253</v>
      </c>
      <c r="T1698" s="10">
        <f t="shared" si="158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</v>
      </c>
      <c r="P1699" s="6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0">
        <f t="shared" si="157"/>
        <v>42834.782962962963</v>
      </c>
      <c r="T1699" s="10">
        <f t="shared" si="158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9"/>
        <v>0</v>
      </c>
      <c r="Q1700" t="str">
        <f t="shared" si="160"/>
        <v>music</v>
      </c>
      <c r="R1700" t="str">
        <f t="shared" si="161"/>
        <v>faith</v>
      </c>
      <c r="S1700" s="10">
        <f t="shared" si="157"/>
        <v>42819.939583333333</v>
      </c>
      <c r="T1700" s="10">
        <f t="shared" si="158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</v>
      </c>
      <c r="P1701" s="6">
        <f t="shared" si="159"/>
        <v>54</v>
      </c>
      <c r="Q1701" t="str">
        <f t="shared" si="160"/>
        <v>music</v>
      </c>
      <c r="R1701" t="str">
        <f t="shared" si="161"/>
        <v>faith</v>
      </c>
      <c r="S1701" s="10">
        <f t="shared" si="157"/>
        <v>42836.655613425923</v>
      </c>
      <c r="T1701" s="10">
        <f t="shared" si="158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</v>
      </c>
      <c r="P1702" s="6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0">
        <f t="shared" si="157"/>
        <v>42825.958333333336</v>
      </c>
      <c r="T1702" s="10">
        <f t="shared" si="158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9"/>
        <v>5</v>
      </c>
      <c r="Q1703" t="str">
        <f t="shared" si="160"/>
        <v>music</v>
      </c>
      <c r="R1703" t="str">
        <f t="shared" si="161"/>
        <v>faith</v>
      </c>
      <c r="S1703" s="10">
        <f t="shared" si="157"/>
        <v>42019.456076388888</v>
      </c>
      <c r="T1703" s="10">
        <f t="shared" si="158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9"/>
        <v>1</v>
      </c>
      <c r="Q1704" t="str">
        <f t="shared" si="160"/>
        <v>music</v>
      </c>
      <c r="R1704" t="str">
        <f t="shared" si="161"/>
        <v>faith</v>
      </c>
      <c r="S1704" s="10">
        <f t="shared" si="157"/>
        <v>42093.619791666664</v>
      </c>
      <c r="T1704" s="10">
        <f t="shared" si="158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</v>
      </c>
      <c r="P1705" s="6">
        <f t="shared" si="159"/>
        <v>25.5</v>
      </c>
      <c r="Q1705" t="str">
        <f t="shared" si="160"/>
        <v>music</v>
      </c>
      <c r="R1705" t="str">
        <f t="shared" si="161"/>
        <v>faith</v>
      </c>
      <c r="S1705" s="10">
        <f t="shared" si="157"/>
        <v>42247.073344907403</v>
      </c>
      <c r="T1705" s="10">
        <f t="shared" si="158"/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</v>
      </c>
      <c r="P1706" s="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0">
        <f t="shared" si="157"/>
        <v>42050.931400462963</v>
      </c>
      <c r="T1706" s="10">
        <f t="shared" si="158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9"/>
        <v>0</v>
      </c>
      <c r="Q1707" t="str">
        <f t="shared" si="160"/>
        <v>music</v>
      </c>
      <c r="R1707" t="str">
        <f t="shared" si="161"/>
        <v>faith</v>
      </c>
      <c r="S1707" s="10">
        <f t="shared" si="157"/>
        <v>42256.458333333336</v>
      </c>
      <c r="T1707" s="10">
        <f t="shared" si="158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9"/>
        <v>0</v>
      </c>
      <c r="Q1708" t="str">
        <f t="shared" si="160"/>
        <v>music</v>
      </c>
      <c r="R1708" t="str">
        <f t="shared" si="161"/>
        <v>faith</v>
      </c>
      <c r="S1708" s="10">
        <f t="shared" si="157"/>
        <v>42239.098055555551</v>
      </c>
      <c r="T1708" s="10">
        <f t="shared" si="158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</v>
      </c>
      <c r="P1709" s="6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0">
        <f t="shared" si="157"/>
        <v>42457.471006944441</v>
      </c>
      <c r="T1709" s="10">
        <f t="shared" si="158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9"/>
        <v>0</v>
      </c>
      <c r="Q1710" t="str">
        <f t="shared" si="160"/>
        <v>music</v>
      </c>
      <c r="R1710" t="str">
        <f t="shared" si="161"/>
        <v>faith</v>
      </c>
      <c r="S1710" s="10">
        <f t="shared" si="157"/>
        <v>42491.658634259256</v>
      </c>
      <c r="T1710" s="10">
        <f t="shared" si="158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</v>
      </c>
      <c r="P1711" s="6">
        <f t="shared" si="159"/>
        <v>21.25</v>
      </c>
      <c r="Q1711" t="str">
        <f t="shared" si="160"/>
        <v>music</v>
      </c>
      <c r="R1711" t="str">
        <f t="shared" si="161"/>
        <v>faith</v>
      </c>
      <c r="S1711" s="10">
        <f t="shared" si="157"/>
        <v>41882.610416666663</v>
      </c>
      <c r="T1711" s="10">
        <f t="shared" si="158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</v>
      </c>
      <c r="P1712" s="6">
        <f t="shared" si="159"/>
        <v>34</v>
      </c>
      <c r="Q1712" t="str">
        <f t="shared" si="160"/>
        <v>music</v>
      </c>
      <c r="R1712" t="str">
        <f t="shared" si="161"/>
        <v>faith</v>
      </c>
      <c r="S1712" s="10">
        <f t="shared" si="157"/>
        <v>42387.333333333336</v>
      </c>
      <c r="T1712" s="10">
        <f t="shared" si="158"/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</v>
      </c>
      <c r="P1713" s="6">
        <f t="shared" si="159"/>
        <v>525</v>
      </c>
      <c r="Q1713" t="str">
        <f t="shared" si="160"/>
        <v>music</v>
      </c>
      <c r="R1713" t="str">
        <f t="shared" si="161"/>
        <v>faith</v>
      </c>
      <c r="S1713" s="10">
        <f t="shared" si="157"/>
        <v>41883.437893518516</v>
      </c>
      <c r="T1713" s="10">
        <f t="shared" si="158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9"/>
        <v>0</v>
      </c>
      <c r="Q1714" t="str">
        <f t="shared" si="160"/>
        <v>music</v>
      </c>
      <c r="R1714" t="str">
        <f t="shared" si="161"/>
        <v>faith</v>
      </c>
      <c r="S1714" s="10">
        <f t="shared" si="157"/>
        <v>42185.705474537033</v>
      </c>
      <c r="T1714" s="10">
        <f t="shared" si="158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</v>
      </c>
      <c r="P1715" s="6">
        <f t="shared" si="159"/>
        <v>50</v>
      </c>
      <c r="Q1715" t="str">
        <f t="shared" si="160"/>
        <v>music</v>
      </c>
      <c r="R1715" t="str">
        <f t="shared" si="161"/>
        <v>faith</v>
      </c>
      <c r="S1715" s="10">
        <f t="shared" si="157"/>
        <v>41917.592731481483</v>
      </c>
      <c r="T1715" s="10">
        <f t="shared" si="158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</v>
      </c>
      <c r="P1716" s="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0">
        <f t="shared" si="157"/>
        <v>42125.710196759253</v>
      </c>
      <c r="T1716" s="10">
        <f t="shared" si="158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9"/>
        <v>5.5</v>
      </c>
      <c r="Q1717" t="str">
        <f t="shared" si="160"/>
        <v>music</v>
      </c>
      <c r="R1717" t="str">
        <f t="shared" si="161"/>
        <v>faith</v>
      </c>
      <c r="S1717" s="10">
        <f t="shared" si="157"/>
        <v>42093.931944444441</v>
      </c>
      <c r="T1717" s="10">
        <f t="shared" si="158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</v>
      </c>
      <c r="P1718" s="6">
        <f t="shared" si="159"/>
        <v>50</v>
      </c>
      <c r="Q1718" t="str">
        <f t="shared" si="160"/>
        <v>music</v>
      </c>
      <c r="R1718" t="str">
        <f t="shared" si="161"/>
        <v>faith</v>
      </c>
      <c r="S1718" s="10">
        <f t="shared" si="157"/>
        <v>42713.410868055558</v>
      </c>
      <c r="T1718" s="10">
        <f t="shared" si="158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</v>
      </c>
      <c r="P1719" s="6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0">
        <f t="shared" si="157"/>
        <v>42480.958333333336</v>
      </c>
      <c r="T1719" s="10">
        <f t="shared" si="158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9"/>
        <v>37.5</v>
      </c>
      <c r="Q1720" t="str">
        <f t="shared" si="160"/>
        <v>music</v>
      </c>
      <c r="R1720" t="str">
        <f t="shared" si="161"/>
        <v>faith</v>
      </c>
      <c r="S1720" s="10">
        <f t="shared" si="157"/>
        <v>42503.999305555553</v>
      </c>
      <c r="T1720" s="10">
        <f t="shared" si="158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</v>
      </c>
      <c r="P1721" s="6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0">
        <f t="shared" si="157"/>
        <v>41899.326284722221</v>
      </c>
      <c r="T1721" s="10">
        <f t="shared" si="158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</v>
      </c>
      <c r="P1722" s="6">
        <f t="shared" si="159"/>
        <v>28.125</v>
      </c>
      <c r="Q1722" t="str">
        <f t="shared" si="160"/>
        <v>music</v>
      </c>
      <c r="R1722" t="str">
        <f t="shared" si="161"/>
        <v>faith</v>
      </c>
      <c r="S1722" s="10">
        <f t="shared" si="157"/>
        <v>41952.616562499999</v>
      </c>
      <c r="T1722" s="10">
        <f t="shared" si="158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9"/>
        <v>0</v>
      </c>
      <c r="Q1723" t="str">
        <f t="shared" si="160"/>
        <v>music</v>
      </c>
      <c r="R1723" t="str">
        <f t="shared" si="161"/>
        <v>faith</v>
      </c>
      <c r="S1723" s="10">
        <f t="shared" si="157"/>
        <v>42349.25304398148</v>
      </c>
      <c r="T1723" s="10">
        <f t="shared" si="158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9"/>
        <v>1</v>
      </c>
      <c r="Q1724" t="str">
        <f t="shared" si="160"/>
        <v>music</v>
      </c>
      <c r="R1724" t="str">
        <f t="shared" si="161"/>
        <v>faith</v>
      </c>
      <c r="S1724" s="10">
        <f t="shared" si="157"/>
        <v>42462.798611111109</v>
      </c>
      <c r="T1724" s="10">
        <f t="shared" si="158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0</v>
      </c>
      <c r="P1725" s="6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0">
        <f t="shared" si="157"/>
        <v>42186.041666666664</v>
      </c>
      <c r="T1725" s="10">
        <f t="shared" si="158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</v>
      </c>
      <c r="P1726" s="6">
        <f t="shared" si="159"/>
        <v>8.75</v>
      </c>
      <c r="Q1726" t="str">
        <f t="shared" si="160"/>
        <v>music</v>
      </c>
      <c r="R1726" t="str">
        <f t="shared" si="161"/>
        <v>faith</v>
      </c>
      <c r="S1726" s="10">
        <f t="shared" si="157"/>
        <v>41942.724097222221</v>
      </c>
      <c r="T1726" s="10">
        <f t="shared" si="158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</v>
      </c>
      <c r="P1727" s="6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0">
        <f t="shared" si="157"/>
        <v>41875.759826388887</v>
      </c>
      <c r="T1727" s="10">
        <f t="shared" si="158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</v>
      </c>
      <c r="P1728" s="6">
        <f t="shared" si="159"/>
        <v>137.25</v>
      </c>
      <c r="Q1728" t="str">
        <f t="shared" si="160"/>
        <v>music</v>
      </c>
      <c r="R1728" t="str">
        <f t="shared" si="161"/>
        <v>faith</v>
      </c>
      <c r="S1728" s="10">
        <f t="shared" si="157"/>
        <v>41817.711388888885</v>
      </c>
      <c r="T1728" s="10">
        <f t="shared" si="158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9"/>
        <v>1</v>
      </c>
      <c r="Q1729" t="str">
        <f t="shared" si="160"/>
        <v>music</v>
      </c>
      <c r="R1729" t="str">
        <f t="shared" si="161"/>
        <v>faith</v>
      </c>
      <c r="S1729" s="10">
        <f t="shared" si="157"/>
        <v>42099.249999999993</v>
      </c>
      <c r="T1729" s="10">
        <f t="shared" si="158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+MAX(E1730/D1730-1,0)</f>
        <v>0</v>
      </c>
      <c r="P1730" s="6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0">
        <f t="shared" ref="S1730:S1793" si="163">+(I1730/86400)+25569+(-5/24)</f>
        <v>42298.417523148142</v>
      </c>
      <c r="T1730" s="10">
        <f t="shared" ref="T1730:T1793" si="164">+(J1730/86400)+25569+(-5/24)</f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>
        <f t="shared" ref="P1731:P1794" si="165">+IFERROR(E1731/L1731,0)</f>
        <v>0</v>
      </c>
      <c r="Q1731" t="str">
        <f t="shared" ref="Q1731:Q1794" si="166">+LEFT(N1731,(FIND("/",N1731)-1))</f>
        <v>music</v>
      </c>
      <c r="R1731" t="str">
        <f t="shared" ref="R1731:R1794" si="167">+RIGHT(N1731,LEN(N1731)-(FIND("/",N1731)))</f>
        <v>faith</v>
      </c>
      <c r="S1731" s="10">
        <f t="shared" si="163"/>
        <v>42530.843819444439</v>
      </c>
      <c r="T1731" s="10">
        <f t="shared" si="164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5"/>
        <v>0</v>
      </c>
      <c r="Q1732" t="str">
        <f t="shared" si="166"/>
        <v>music</v>
      </c>
      <c r="R1732" t="str">
        <f t="shared" si="167"/>
        <v>faith</v>
      </c>
      <c r="S1732" s="10">
        <f t="shared" si="163"/>
        <v>42301.879432870366</v>
      </c>
      <c r="T1732" s="10">
        <f t="shared" si="164"/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5"/>
        <v>0</v>
      </c>
      <c r="Q1733" t="str">
        <f t="shared" si="166"/>
        <v>music</v>
      </c>
      <c r="R1733" t="str">
        <f t="shared" si="167"/>
        <v>faith</v>
      </c>
      <c r="S1733" s="10">
        <f t="shared" si="163"/>
        <v>42166.416666666664</v>
      </c>
      <c r="T1733" s="10">
        <f t="shared" si="164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5"/>
        <v>0</v>
      </c>
      <c r="Q1734" t="str">
        <f t="shared" si="166"/>
        <v>music</v>
      </c>
      <c r="R1734" t="str">
        <f t="shared" si="167"/>
        <v>faith</v>
      </c>
      <c r="S1734" s="10">
        <f t="shared" si="163"/>
        <v>42384.999999999993</v>
      </c>
      <c r="T1734" s="10">
        <f t="shared" si="164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5"/>
        <v>0</v>
      </c>
      <c r="Q1735" t="str">
        <f t="shared" si="166"/>
        <v>music</v>
      </c>
      <c r="R1735" t="str">
        <f t="shared" si="167"/>
        <v>faith</v>
      </c>
      <c r="S1735" s="10">
        <f t="shared" si="163"/>
        <v>42626.687499999993</v>
      </c>
      <c r="T1735" s="10">
        <f t="shared" si="164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5"/>
        <v>1</v>
      </c>
      <c r="Q1736" t="str">
        <f t="shared" si="166"/>
        <v>music</v>
      </c>
      <c r="R1736" t="str">
        <f t="shared" si="167"/>
        <v>faith</v>
      </c>
      <c r="S1736" s="10">
        <f t="shared" si="163"/>
        <v>42131.828194444439</v>
      </c>
      <c r="T1736" s="10">
        <f t="shared" si="164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</v>
      </c>
      <c r="P1737" s="6">
        <f t="shared" si="165"/>
        <v>55</v>
      </c>
      <c r="Q1737" t="str">
        <f t="shared" si="166"/>
        <v>music</v>
      </c>
      <c r="R1737" t="str">
        <f t="shared" si="167"/>
        <v>faith</v>
      </c>
      <c r="S1737" s="10">
        <f t="shared" si="163"/>
        <v>42589.605844907404</v>
      </c>
      <c r="T1737" s="10">
        <f t="shared" si="164"/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</v>
      </c>
      <c r="P1738" s="6">
        <f t="shared" si="165"/>
        <v>22</v>
      </c>
      <c r="Q1738" t="str">
        <f t="shared" si="166"/>
        <v>music</v>
      </c>
      <c r="R1738" t="str">
        <f t="shared" si="167"/>
        <v>faith</v>
      </c>
      <c r="S1738" s="10">
        <f t="shared" si="163"/>
        <v>42316.694826388884</v>
      </c>
      <c r="T1738" s="10">
        <f t="shared" si="164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</v>
      </c>
      <c r="P1739" s="6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0">
        <f t="shared" si="163"/>
        <v>42205.740648148145</v>
      </c>
      <c r="T1739" s="10">
        <f t="shared" si="164"/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5"/>
        <v>20</v>
      </c>
      <c r="Q1740" t="str">
        <f t="shared" si="166"/>
        <v>music</v>
      </c>
      <c r="R1740" t="str">
        <f t="shared" si="167"/>
        <v>faith</v>
      </c>
      <c r="S1740" s="10">
        <f t="shared" si="163"/>
        <v>41914.665995370371</v>
      </c>
      <c r="T1740" s="10">
        <f t="shared" si="164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5"/>
        <v>1</v>
      </c>
      <c r="Q1741" t="str">
        <f t="shared" si="166"/>
        <v>music</v>
      </c>
      <c r="R1741" t="str">
        <f t="shared" si="167"/>
        <v>faith</v>
      </c>
      <c r="S1741" s="10">
        <f t="shared" si="163"/>
        <v>42494.624212962961</v>
      </c>
      <c r="T1741" s="10">
        <f t="shared" si="164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5"/>
        <v>0</v>
      </c>
      <c r="Q1742" t="str">
        <f t="shared" si="166"/>
        <v>music</v>
      </c>
      <c r="R1742" t="str">
        <f t="shared" si="167"/>
        <v>faith</v>
      </c>
      <c r="S1742" s="10">
        <f t="shared" si="163"/>
        <v>42201.609050925923</v>
      </c>
      <c r="T1742" s="10">
        <f t="shared" si="164"/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0.10833333333333339</v>
      </c>
      <c r="P1743" s="6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0">
        <f t="shared" si="163"/>
        <v>42165.419803240737</v>
      </c>
      <c r="T1743" s="10">
        <f t="shared" si="164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8.7499999999999911E-2</v>
      </c>
      <c r="P1744" s="6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0">
        <f t="shared" si="163"/>
        <v>42742.666666666664</v>
      </c>
      <c r="T1744" s="10">
        <f t="shared" si="164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4.1666666666666519E-3</v>
      </c>
      <c r="P1745" s="6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0">
        <f t="shared" si="163"/>
        <v>42608.957638888889</v>
      </c>
      <c r="T1745" s="10">
        <f t="shared" si="164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0.18454545454545457</v>
      </c>
      <c r="P1746" s="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0">
        <f t="shared" si="163"/>
        <v>42071.355057870365</v>
      </c>
      <c r="T1746" s="10">
        <f t="shared" si="164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0.14014285714285712</v>
      </c>
      <c r="P1747" s="6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0">
        <f t="shared" si="163"/>
        <v>42725.874999999993</v>
      </c>
      <c r="T1747" s="10">
        <f t="shared" si="164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0.48100000000000009</v>
      </c>
      <c r="P1748" s="6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0">
        <f t="shared" si="163"/>
        <v>42697.874999999993</v>
      </c>
      <c r="T1748" s="10">
        <f t="shared" si="164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4.9555555555555575E-2</v>
      </c>
      <c r="P1749" s="6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0">
        <f t="shared" si="163"/>
        <v>42321.416666666664</v>
      </c>
      <c r="T1749" s="10">
        <f t="shared" si="164"/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0.29947999999999997</v>
      </c>
      <c r="P1750" s="6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0">
        <f t="shared" si="163"/>
        <v>42249.742395833331</v>
      </c>
      <c r="T1750" s="10">
        <f t="shared" si="164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0.23487562189054723</v>
      </c>
      <c r="P1751" s="6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0">
        <f t="shared" si="163"/>
        <v>42795.583333333336</v>
      </c>
      <c r="T1751" s="10">
        <f t="shared" si="164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1.0162</v>
      </c>
      <c r="P1752" s="6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0">
        <f t="shared" si="163"/>
        <v>42479.628518518519</v>
      </c>
      <c r="T1752" s="10">
        <f t="shared" si="164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2.8999999999999915E-2</v>
      </c>
      <c r="P1753" s="6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0">
        <f t="shared" si="163"/>
        <v>42082.5315162037</v>
      </c>
      <c r="T1753" s="10">
        <f t="shared" si="164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1.6016666666666666</v>
      </c>
      <c r="P1754" s="6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0">
        <f t="shared" si="163"/>
        <v>42657.044930555552</v>
      </c>
      <c r="T1754" s="10">
        <f t="shared" si="164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8.0000000000000071E-2</v>
      </c>
      <c r="P1755" s="6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0">
        <f t="shared" si="163"/>
        <v>42450.499629629623</v>
      </c>
      <c r="T1755" s="10">
        <f t="shared" si="164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0.10529411764705876</v>
      </c>
      <c r="P1756" s="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0">
        <f t="shared" si="163"/>
        <v>42097.626770833333</v>
      </c>
      <c r="T1756" s="10">
        <f t="shared" si="164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0.19999999999999996</v>
      </c>
      <c r="P1757" s="6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0">
        <f t="shared" si="163"/>
        <v>42282.580567129626</v>
      </c>
      <c r="T1757" s="10">
        <f t="shared" si="164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2.8290909090909144E-2</v>
      </c>
      <c r="P1758" s="6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0">
        <f t="shared" si="163"/>
        <v>42610.959131944437</v>
      </c>
      <c r="T1758" s="10">
        <f t="shared" si="164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0.15999999999999992</v>
      </c>
      <c r="P1759" s="6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0">
        <f t="shared" si="163"/>
        <v>42763.603472222218</v>
      </c>
      <c r="T1759" s="10">
        <f t="shared" si="164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0.14700000000000002</v>
      </c>
      <c r="P1760" s="6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0">
        <f t="shared" si="163"/>
        <v>42565.74759259259</v>
      </c>
      <c r="T1760" s="10">
        <f t="shared" si="164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6.6000000000000059E-2</v>
      </c>
      <c r="P1761" s="6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0">
        <f t="shared" si="163"/>
        <v>42088.579039351847</v>
      </c>
      <c r="T1761" s="10">
        <f t="shared" si="164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0.65440000000000009</v>
      </c>
      <c r="P1762" s="6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0">
        <f t="shared" si="163"/>
        <v>42425.464270833334</v>
      </c>
      <c r="T1762" s="10">
        <f t="shared" si="164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0.55000000000000004</v>
      </c>
      <c r="P1763" s="6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0">
        <f t="shared" si="163"/>
        <v>42259.359490740739</v>
      </c>
      <c r="T1763" s="10">
        <f t="shared" si="164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7.85</v>
      </c>
      <c r="P1764" s="6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0">
        <f t="shared" si="163"/>
        <v>42440.773668981477</v>
      </c>
      <c r="T1764" s="10">
        <f t="shared" si="164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1.9083333333333341E-2</v>
      </c>
      <c r="P1765" s="6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0">
        <f t="shared" si="163"/>
        <v>42666.660185185181</v>
      </c>
      <c r="T1765" s="10">
        <f t="shared" si="164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</v>
      </c>
      <c r="P1766" s="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0">
        <f t="shared" si="163"/>
        <v>41854.27753472222</v>
      </c>
      <c r="T1766" s="10">
        <f t="shared" si="164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</v>
      </c>
      <c r="P1767" s="6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0">
        <f t="shared" si="163"/>
        <v>41864.772129629629</v>
      </c>
      <c r="T1767" s="10">
        <f t="shared" si="164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10">
        <f t="shared" si="163"/>
        <v>41876.65148148148</v>
      </c>
      <c r="T1768" s="10">
        <f t="shared" si="164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</v>
      </c>
      <c r="P1769" s="6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0">
        <f t="shared" si="163"/>
        <v>41854.450046296297</v>
      </c>
      <c r="T1769" s="10">
        <f t="shared" si="164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</v>
      </c>
      <c r="P1770" s="6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0">
        <f t="shared" si="163"/>
        <v>41909.352361111109</v>
      </c>
      <c r="T1770" s="10">
        <f t="shared" si="164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</v>
      </c>
      <c r="P1771" s="6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0">
        <f t="shared" si="163"/>
        <v>42017.610636574071</v>
      </c>
      <c r="T1771" s="10">
        <f t="shared" si="164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</v>
      </c>
      <c r="P1772" s="6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0">
        <f t="shared" si="163"/>
        <v>41926.571689814817</v>
      </c>
      <c r="T1772" s="10">
        <f t="shared" si="164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</v>
      </c>
      <c r="P1773" s="6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0">
        <f t="shared" si="163"/>
        <v>41935.771296296291</v>
      </c>
      <c r="T1773" s="10">
        <f t="shared" si="164"/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</v>
      </c>
      <c r="P1774" s="6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0">
        <f t="shared" si="163"/>
        <v>41826.509675925925</v>
      </c>
      <c r="T1774" s="10">
        <f t="shared" si="164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</v>
      </c>
      <c r="P1775" s="6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0">
        <f t="shared" si="163"/>
        <v>42023.552060185182</v>
      </c>
      <c r="T1775" s="10">
        <f t="shared" si="164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</v>
      </c>
      <c r="P1776" s="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0">
        <f t="shared" si="163"/>
        <v>41972.415972222218</v>
      </c>
      <c r="T1776" s="10">
        <f t="shared" si="164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</v>
      </c>
      <c r="P1777" s="6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0">
        <f t="shared" si="163"/>
        <v>41936.768055555549</v>
      </c>
      <c r="T1777" s="10">
        <f t="shared" si="164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0</v>
      </c>
      <c r="P1778" s="6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0">
        <f t="shared" si="163"/>
        <v>41941.748506944445</v>
      </c>
      <c r="T1778" s="10">
        <f t="shared" si="164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</v>
      </c>
      <c r="P1779" s="6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0">
        <f t="shared" si="163"/>
        <v>42055.14876157407</v>
      </c>
      <c r="T1779" s="10">
        <f t="shared" si="164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</v>
      </c>
      <c r="P1780" s="6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0">
        <f t="shared" si="163"/>
        <v>42090.613368055558</v>
      </c>
      <c r="T1780" s="10">
        <f t="shared" si="164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</v>
      </c>
      <c r="P1781" s="6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0">
        <f t="shared" si="163"/>
        <v>42615.483564814807</v>
      </c>
      <c r="T1781" s="10">
        <f t="shared" si="164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</v>
      </c>
      <c r="P1782" s="6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0">
        <f t="shared" si="163"/>
        <v>42553.392476851848</v>
      </c>
      <c r="T1782" s="10">
        <f t="shared" si="164"/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</v>
      </c>
      <c r="P1783" s="6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0">
        <f t="shared" si="163"/>
        <v>42628.409085648142</v>
      </c>
      <c r="T1783" s="10">
        <f t="shared" si="164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</v>
      </c>
      <c r="P1784" s="6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0">
        <f t="shared" si="163"/>
        <v>42421.366770833331</v>
      </c>
      <c r="T1784" s="10">
        <f t="shared" si="164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</v>
      </c>
      <c r="P1785" s="6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0">
        <f t="shared" si="163"/>
        <v>42145.741643518515</v>
      </c>
      <c r="T1785" s="10">
        <f t="shared" si="164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</v>
      </c>
      <c r="P1786" s="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0">
        <f t="shared" si="163"/>
        <v>42034.934027777774</v>
      </c>
      <c r="T1786" s="10">
        <f t="shared" si="164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</v>
      </c>
      <c r="P1787" s="6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0">
        <f t="shared" si="163"/>
        <v>41927.791666666664</v>
      </c>
      <c r="T1787" s="10">
        <f t="shared" si="164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</v>
      </c>
      <c r="P1788" s="6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0">
        <f t="shared" si="163"/>
        <v>41988.342326388891</v>
      </c>
      <c r="T1788" s="10">
        <f t="shared" si="164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</v>
      </c>
      <c r="P1789" s="6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0">
        <f t="shared" si="163"/>
        <v>42098.40552083333</v>
      </c>
      <c r="T1789" s="10">
        <f t="shared" si="164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</v>
      </c>
      <c r="P1790" s="6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0">
        <f t="shared" si="163"/>
        <v>41943.740069444444</v>
      </c>
      <c r="T1790" s="10">
        <f t="shared" si="164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</v>
      </c>
      <c r="P1791" s="6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0">
        <f t="shared" si="163"/>
        <v>42016.041701388887</v>
      </c>
      <c r="T1791" s="10">
        <f t="shared" si="164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</v>
      </c>
      <c r="P1792" s="6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0">
        <f t="shared" si="163"/>
        <v>42040.466180555552</v>
      </c>
      <c r="T1792" s="10">
        <f t="shared" si="164"/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</v>
      </c>
      <c r="P1793" s="6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0">
        <f t="shared" si="163"/>
        <v>42033.532002314816</v>
      </c>
      <c r="T1793" s="10">
        <f t="shared" si="164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+MAX(E1794/D1794-1,0)</f>
        <v>0</v>
      </c>
      <c r="P1794" s="6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0">
        <f t="shared" ref="S1794:S1857" si="169">+(I1794/86400)+25569+(-5/24)</f>
        <v>42226.082638888889</v>
      </c>
      <c r="T1794" s="10">
        <f t="shared" ref="T1794:T1857" si="170">+(J1794/86400)+25569+(-5/24)</f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0</v>
      </c>
      <c r="P1795" s="6">
        <f t="shared" ref="P1795:P1858" si="171">+IFERROR(E1795/L1795,0)</f>
        <v>20</v>
      </c>
      <c r="Q1795" t="str">
        <f t="shared" ref="Q1795:Q1858" si="172">+LEFT(N1795,(FIND("/",N1795)-1))</f>
        <v>photography</v>
      </c>
      <c r="R1795" t="str">
        <f t="shared" ref="R1795:R1858" si="173">+RIGHT(N1795,LEN(N1795)-(FIND("/",N1795)))</f>
        <v>photobooks</v>
      </c>
      <c r="S1795" s="10">
        <f t="shared" si="169"/>
        <v>41970.724999999999</v>
      </c>
      <c r="T1795" s="10">
        <f t="shared" si="170"/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</v>
      </c>
      <c r="P1796" s="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0">
        <f t="shared" si="169"/>
        <v>42046.342847222222</v>
      </c>
      <c r="T1796" s="10">
        <f t="shared" si="170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</v>
      </c>
      <c r="P1797" s="6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0">
        <f t="shared" si="169"/>
        <v>42657.458333333336</v>
      </c>
      <c r="T1797" s="10">
        <f t="shared" si="170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</v>
      </c>
      <c r="P1798" s="6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0">
        <f t="shared" si="169"/>
        <v>42575.231087962959</v>
      </c>
      <c r="T1798" s="10">
        <f t="shared" si="170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</v>
      </c>
      <c r="P1799" s="6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0">
        <f t="shared" si="169"/>
        <v>42719.360983796294</v>
      </c>
      <c r="T1799" s="10">
        <f t="shared" si="170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</v>
      </c>
      <c r="P1800" s="6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0">
        <f t="shared" si="169"/>
        <v>42404.118437499994</v>
      </c>
      <c r="T1800" s="10">
        <f t="shared" si="170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</v>
      </c>
      <c r="P1801" s="6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0">
        <f t="shared" si="169"/>
        <v>41954.676018518519</v>
      </c>
      <c r="T1801" s="10">
        <f t="shared" si="170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</v>
      </c>
      <c r="P1802" s="6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0">
        <f t="shared" si="169"/>
        <v>42653.397800925923</v>
      </c>
      <c r="T1802" s="10">
        <f t="shared" si="170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</v>
      </c>
      <c r="P1803" s="6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0">
        <f t="shared" si="169"/>
        <v>42353.298611111109</v>
      </c>
      <c r="T1803" s="10">
        <f t="shared" si="170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</v>
      </c>
      <c r="P1804" s="6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0">
        <f t="shared" si="169"/>
        <v>42182.707638888889</v>
      </c>
      <c r="T1804" s="10">
        <f t="shared" si="170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</v>
      </c>
      <c r="P1805" s="6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0">
        <f t="shared" si="169"/>
        <v>42048.863217592589</v>
      </c>
      <c r="T1805" s="10">
        <f t="shared" si="170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</v>
      </c>
      <c r="P1806" s="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0">
        <f t="shared" si="169"/>
        <v>42322.511620370373</v>
      </c>
      <c r="T1806" s="10">
        <f t="shared" si="170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</v>
      </c>
      <c r="P1807" s="6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0">
        <f t="shared" si="169"/>
        <v>42279.541666666664</v>
      </c>
      <c r="T1807" s="10">
        <f t="shared" si="170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</v>
      </c>
      <c r="P1808" s="6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0">
        <f t="shared" si="169"/>
        <v>41912.429965277777</v>
      </c>
      <c r="T1808" s="10">
        <f t="shared" si="170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</v>
      </c>
      <c r="P1809" s="6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0">
        <f t="shared" si="169"/>
        <v>41909.860104166662</v>
      </c>
      <c r="T1809" s="10">
        <f t="shared" si="170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</v>
      </c>
      <c r="P1810" s="6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0">
        <f t="shared" si="169"/>
        <v>42777.472569444442</v>
      </c>
      <c r="T1810" s="10">
        <f t="shared" si="170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</v>
      </c>
      <c r="P1811" s="6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0">
        <f t="shared" si="169"/>
        <v>42064.699525462966</v>
      </c>
      <c r="T1811" s="10">
        <f t="shared" si="170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</v>
      </c>
      <c r="P1812" s="6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0">
        <f t="shared" si="169"/>
        <v>41872.701689814814</v>
      </c>
      <c r="T1812" s="10">
        <f t="shared" si="170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0">
        <f t="shared" si="169"/>
        <v>41935.958333333328</v>
      </c>
      <c r="T1813" s="10">
        <f t="shared" si="170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</v>
      </c>
      <c r="P1814" s="6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0">
        <f t="shared" si="169"/>
        <v>42554.110370370363</v>
      </c>
      <c r="T1814" s="10">
        <f t="shared" si="170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10">
        <f t="shared" si="169"/>
        <v>41859.68069444444</v>
      </c>
      <c r="T1815" s="10">
        <f t="shared" si="170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</v>
      </c>
      <c r="P1816" s="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0">
        <f t="shared" si="169"/>
        <v>42063.105740740742</v>
      </c>
      <c r="T1816" s="10">
        <f t="shared" si="170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10">
        <f t="shared" si="169"/>
        <v>42186.698344907403</v>
      </c>
      <c r="T1817" s="10">
        <f t="shared" si="170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</v>
      </c>
      <c r="P1818" s="6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0">
        <f t="shared" si="169"/>
        <v>42576.583333333336</v>
      </c>
      <c r="T1818" s="10">
        <f t="shared" si="170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</v>
      </c>
      <c r="P1819" s="6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0">
        <f t="shared" si="169"/>
        <v>42765.082638888889</v>
      </c>
      <c r="T1819" s="10">
        <f t="shared" si="170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10">
        <f t="shared" si="169"/>
        <v>42096.984374999993</v>
      </c>
      <c r="T1820" s="10">
        <f t="shared" si="170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</v>
      </c>
      <c r="P1821" s="6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0">
        <f t="shared" si="169"/>
        <v>41850.543935185182</v>
      </c>
      <c r="T1821" s="10">
        <f t="shared" si="170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0</v>
      </c>
      <c r="P1822" s="6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0">
        <f t="shared" si="169"/>
        <v>42094.834374999999</v>
      </c>
      <c r="T1822" s="10">
        <f t="shared" si="170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0.34889999999999999</v>
      </c>
      <c r="P1823" s="6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0">
        <f t="shared" si="169"/>
        <v>40971.110729166663</v>
      </c>
      <c r="T1823" s="10">
        <f t="shared" si="170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0</v>
      </c>
      <c r="P1824" s="6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0">
        <f t="shared" si="169"/>
        <v>41670.584027777775</v>
      </c>
      <c r="T1824" s="10">
        <f t="shared" si="170"/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0.15857142857142859</v>
      </c>
      <c r="P1825" s="6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0">
        <f t="shared" si="169"/>
        <v>41206.47657407407</v>
      </c>
      <c r="T1825" s="10">
        <f t="shared" si="170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6.6666666666659324E-4</v>
      </c>
      <c r="P1826" s="6">
        <f t="shared" si="171"/>
        <v>75.05</v>
      </c>
      <c r="Q1826" t="str">
        <f t="shared" si="172"/>
        <v>music</v>
      </c>
      <c r="R1826" t="str">
        <f t="shared" si="173"/>
        <v>rock</v>
      </c>
      <c r="S1826" s="10">
        <f t="shared" si="169"/>
        <v>41646.880555555552</v>
      </c>
      <c r="T1826" s="10">
        <f t="shared" si="170"/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5.0499999999999989E-2</v>
      </c>
      <c r="P1827" s="6">
        <f t="shared" si="171"/>
        <v>42.02</v>
      </c>
      <c r="Q1827" t="str">
        <f t="shared" si="172"/>
        <v>music</v>
      </c>
      <c r="R1827" t="str">
        <f t="shared" si="173"/>
        <v>rock</v>
      </c>
      <c r="S1827" s="10">
        <f t="shared" si="169"/>
        <v>41466.626192129625</v>
      </c>
      <c r="T1827" s="10">
        <f t="shared" si="170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1.0000000000000009E-2</v>
      </c>
      <c r="P1828" s="6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0">
        <f t="shared" si="169"/>
        <v>41687.715474537035</v>
      </c>
      <c r="T1828" s="10">
        <f t="shared" si="170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6.625000000000103E-3</v>
      </c>
      <c r="P1829" s="6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0">
        <f t="shared" si="169"/>
        <v>40605.117604166662</v>
      </c>
      <c r="T1829" s="10">
        <f t="shared" si="170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1.6000000000000458E-3</v>
      </c>
      <c r="P1830" s="6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0">
        <f t="shared" si="169"/>
        <v>41768.708333333328</v>
      </c>
      <c r="T1830" s="10">
        <f t="shared" si="170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0.66683333333333339</v>
      </c>
      <c r="P1831" s="6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0">
        <f t="shared" si="169"/>
        <v>40564.708333333328</v>
      </c>
      <c r="T1831" s="10">
        <f t="shared" si="170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1.5333333333333421E-2</v>
      </c>
      <c r="P1832" s="6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0">
        <f t="shared" si="169"/>
        <v>41694.475775462961</v>
      </c>
      <c r="T1832" s="10">
        <f t="shared" si="170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3.0000000000000027E-2</v>
      </c>
      <c r="P1833" s="6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0">
        <f t="shared" si="169"/>
        <v>41041.787766203699</v>
      </c>
      <c r="T1833" s="10">
        <f t="shared" si="170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0.4285714285714286</v>
      </c>
      <c r="P1834" s="6">
        <f t="shared" si="171"/>
        <v>25</v>
      </c>
      <c r="Q1834" t="str">
        <f t="shared" si="172"/>
        <v>music</v>
      </c>
      <c r="R1834" t="str">
        <f t="shared" si="173"/>
        <v>rock</v>
      </c>
      <c r="S1834" s="10">
        <f t="shared" si="169"/>
        <v>40606.331331018519</v>
      </c>
      <c r="T1834" s="10">
        <f t="shared" si="170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1.625</v>
      </c>
      <c r="P1835" s="6">
        <f t="shared" si="171"/>
        <v>42</v>
      </c>
      <c r="Q1835" t="str">
        <f t="shared" si="172"/>
        <v>music</v>
      </c>
      <c r="R1835" t="str">
        <f t="shared" si="173"/>
        <v>rock</v>
      </c>
      <c r="S1835" s="10">
        <f t="shared" si="169"/>
        <v>41335.124305555553</v>
      </c>
      <c r="T1835" s="10">
        <f t="shared" si="170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0.1805000000000001</v>
      </c>
      <c r="P1836" s="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0">
        <f t="shared" si="169"/>
        <v>42028.755729166667</v>
      </c>
      <c r="T1836" s="10">
        <f t="shared" si="170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4.0000000000000036E-2</v>
      </c>
      <c r="P1837" s="6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0">
        <f t="shared" si="169"/>
        <v>42460.452210648145</v>
      </c>
      <c r="T1837" s="10">
        <f t="shared" si="170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1.0034000000000001</v>
      </c>
      <c r="P1838" s="6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0">
        <f t="shared" si="169"/>
        <v>41322.601030092592</v>
      </c>
      <c r="T1838" s="10">
        <f t="shared" si="170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2.0683333333333334</v>
      </c>
      <c r="P1839" s="6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0">
        <f t="shared" si="169"/>
        <v>40985.797858796293</v>
      </c>
      <c r="T1839" s="10">
        <f t="shared" si="170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1.4899999999999913E-3</v>
      </c>
      <c r="P1840" s="6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0">
        <f t="shared" si="169"/>
        <v>40816.916666666664</v>
      </c>
      <c r="T1840" s="10">
        <f t="shared" si="170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1.0529999999999999</v>
      </c>
      <c r="P1841" s="6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0">
        <f t="shared" si="169"/>
        <v>42644.513680555552</v>
      </c>
      <c r="T1841" s="10">
        <f t="shared" si="170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8.8888888888888795E-2</v>
      </c>
      <c r="P1842" s="6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0">
        <f t="shared" si="169"/>
        <v>41400.999305555553</v>
      </c>
      <c r="T1842" s="10">
        <f t="shared" si="170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1.7500000000000071E-2</v>
      </c>
      <c r="P1843" s="6">
        <f t="shared" si="171"/>
        <v>50.875</v>
      </c>
      <c r="Q1843" t="str">
        <f t="shared" si="172"/>
        <v>music</v>
      </c>
      <c r="R1843" t="str">
        <f t="shared" si="173"/>
        <v>rock</v>
      </c>
      <c r="S1843" s="10">
        <f t="shared" si="169"/>
        <v>41778.999305555553</v>
      </c>
      <c r="T1843" s="10">
        <f t="shared" si="170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0.25249999999999995</v>
      </c>
      <c r="P1844" s="6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0">
        <f t="shared" si="169"/>
        <v>42065.040972222218</v>
      </c>
      <c r="T1844" s="10">
        <f t="shared" si="170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0.24006100000000008</v>
      </c>
      <c r="P1845" s="6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0">
        <f t="shared" si="169"/>
        <v>40594.786504629628</v>
      </c>
      <c r="T1845" s="10">
        <f t="shared" si="170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1.4000000000000012E-2</v>
      </c>
      <c r="P1846" s="6">
        <f t="shared" si="171"/>
        <v>76.05</v>
      </c>
      <c r="Q1846" t="str">
        <f t="shared" si="172"/>
        <v>music</v>
      </c>
      <c r="R1846" t="str">
        <f t="shared" si="173"/>
        <v>rock</v>
      </c>
      <c r="S1846" s="10">
        <f t="shared" si="169"/>
        <v>40704.916666666664</v>
      </c>
      <c r="T1846" s="10">
        <f t="shared" si="170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0</v>
      </c>
      <c r="P1847" s="6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0">
        <f t="shared" si="169"/>
        <v>42537.996527777774</v>
      </c>
      <c r="T1847" s="10">
        <f t="shared" si="170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0.37926666666666664</v>
      </c>
      <c r="P1848" s="6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0">
        <f t="shared" si="169"/>
        <v>41258.441863425927</v>
      </c>
      <c r="T1848" s="10">
        <f t="shared" si="170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0.2088000000000001</v>
      </c>
      <c r="P1849" s="6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0">
        <f t="shared" si="169"/>
        <v>42115.028148148143</v>
      </c>
      <c r="T1849" s="10">
        <f t="shared" si="170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7.3666666666666769E-2</v>
      </c>
      <c r="P1850" s="6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0">
        <f t="shared" si="169"/>
        <v>40755.082638888889</v>
      </c>
      <c r="T1850" s="10">
        <f t="shared" si="170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3.3333333333334103E-3</v>
      </c>
      <c r="P1851" s="6">
        <f t="shared" si="171"/>
        <v>37.625</v>
      </c>
      <c r="Q1851" t="str">
        <f t="shared" si="172"/>
        <v>music</v>
      </c>
      <c r="R1851" t="str">
        <f t="shared" si="173"/>
        <v>rock</v>
      </c>
      <c r="S1851" s="10">
        <f t="shared" si="169"/>
        <v>41199.637256944443</v>
      </c>
      <c r="T1851" s="10">
        <f t="shared" si="170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1.5222222222222248E-2</v>
      </c>
      <c r="P1852" s="6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0">
        <f t="shared" si="169"/>
        <v>41830.751157407409</v>
      </c>
      <c r="T1852" s="10">
        <f t="shared" si="170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7.6923076923085532E-4</v>
      </c>
      <c r="P1853" s="6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0">
        <f t="shared" si="169"/>
        <v>41847.833333333328</v>
      </c>
      <c r="T1853" s="10">
        <f t="shared" si="170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0.16966666666666663</v>
      </c>
      <c r="P1854" s="6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0">
        <f t="shared" si="169"/>
        <v>42118.791666666664</v>
      </c>
      <c r="T1854" s="10">
        <f t="shared" si="170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1.8750000000000044E-2</v>
      </c>
      <c r="P1855" s="6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0">
        <f t="shared" si="169"/>
        <v>41226.893715277773</v>
      </c>
      <c r="T1855" s="10">
        <f t="shared" si="170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2.123666666666657E-2</v>
      </c>
      <c r="P1856" s="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0">
        <f t="shared" si="169"/>
        <v>41417.812928240739</v>
      </c>
      <c r="T1856" s="10">
        <f t="shared" si="170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0.54058971428571434</v>
      </c>
      <c r="P1857" s="6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0">
        <f t="shared" si="169"/>
        <v>41645.330324074072</v>
      </c>
      <c r="T1857" s="10">
        <f t="shared" si="170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+MAX(E1858/D1858-1,0)</f>
        <v>1.2499999999999956E-2</v>
      </c>
      <c r="P1858" s="6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0">
        <f t="shared" ref="S1858:S1921" si="175">+(I1858/86400)+25569+(-5/24)</f>
        <v>41838.64666666666</v>
      </c>
      <c r="T1858" s="10">
        <f t="shared" ref="T1858:T1921" si="176">+(J1858/86400)+25569+(-5/24)</f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0</v>
      </c>
      <c r="P1859" s="6">
        <f t="shared" ref="P1859:P1922" si="177">+IFERROR(E1859/L1859,0)</f>
        <v>136.36363636363637</v>
      </c>
      <c r="Q1859" t="str">
        <f t="shared" ref="Q1859:Q1922" si="178">+LEFT(N1859,(FIND("/",N1859)-1))</f>
        <v>music</v>
      </c>
      <c r="R1859" t="str">
        <f t="shared" ref="R1859:R1922" si="179">+RIGHT(N1859,LEN(N1859)-(FIND("/",N1859)))</f>
        <v>rock</v>
      </c>
      <c r="S1859" s="10">
        <f t="shared" si="175"/>
        <v>41894.560335648144</v>
      </c>
      <c r="T1859" s="10">
        <f t="shared" si="176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8.7480087480087398E-2</v>
      </c>
      <c r="P1860" s="6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0">
        <f t="shared" si="175"/>
        <v>40893.033807870372</v>
      </c>
      <c r="T1860" s="10">
        <f t="shared" si="176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0.31833333333333336</v>
      </c>
      <c r="P1861" s="6">
        <f t="shared" si="177"/>
        <v>70.625</v>
      </c>
      <c r="Q1861" t="str">
        <f t="shared" si="178"/>
        <v>music</v>
      </c>
      <c r="R1861" t="str">
        <f t="shared" si="179"/>
        <v>rock</v>
      </c>
      <c r="S1861" s="10">
        <f t="shared" si="175"/>
        <v>40808.561678240738</v>
      </c>
      <c r="T1861" s="10">
        <f t="shared" si="176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0.33466666666666667</v>
      </c>
      <c r="P1862" s="6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0">
        <f t="shared" si="175"/>
        <v>41676.500972222224</v>
      </c>
      <c r="T1862" s="10">
        <f t="shared" si="176"/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7"/>
        <v>0</v>
      </c>
      <c r="Q1863" t="str">
        <f t="shared" si="178"/>
        <v>games</v>
      </c>
      <c r="R1863" t="str">
        <f t="shared" si="179"/>
        <v>mobile games</v>
      </c>
      <c r="S1863" s="10">
        <f t="shared" si="175"/>
        <v>42030.091909722221</v>
      </c>
      <c r="T1863" s="10">
        <f t="shared" si="176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</v>
      </c>
      <c r="P1864" s="6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0">
        <f t="shared" si="175"/>
        <v>42802.104166666664</v>
      </c>
      <c r="T1864" s="10">
        <f t="shared" si="176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0">
        <f t="shared" si="175"/>
        <v>41802.588946759257</v>
      </c>
      <c r="T1865" s="10">
        <f t="shared" si="176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</v>
      </c>
      <c r="P1866" s="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0">
        <f t="shared" si="175"/>
        <v>41763.508101851847</v>
      </c>
      <c r="T1866" s="10">
        <f t="shared" si="176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0">
        <f t="shared" si="175"/>
        <v>42680.200775462959</v>
      </c>
      <c r="T1867" s="10">
        <f t="shared" si="176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</v>
      </c>
      <c r="P1868" s="6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0">
        <f t="shared" si="175"/>
        <v>42794.958333333336</v>
      </c>
      <c r="T1868" s="10">
        <f t="shared" si="176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0">
        <f t="shared" si="175"/>
        <v>42679.716574074067</v>
      </c>
      <c r="T1869" s="10">
        <f t="shared" si="176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</v>
      </c>
      <c r="P1870" s="6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0">
        <f t="shared" si="175"/>
        <v>42353.124305555553</v>
      </c>
      <c r="T1870" s="10">
        <f t="shared" si="176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7"/>
        <v>0</v>
      </c>
      <c r="Q1871" t="str">
        <f t="shared" si="178"/>
        <v>games</v>
      </c>
      <c r="R1871" t="str">
        <f t="shared" si="179"/>
        <v>mobile games</v>
      </c>
      <c r="S1871" s="10">
        <f t="shared" si="175"/>
        <v>42738.794548611106</v>
      </c>
      <c r="T1871" s="10">
        <f t="shared" si="176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</v>
      </c>
      <c r="P1872" s="6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0">
        <f t="shared" si="175"/>
        <v>42399.970138888886</v>
      </c>
      <c r="T1872" s="10">
        <f t="shared" si="176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</v>
      </c>
      <c r="P1873" s="6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0">
        <f t="shared" si="175"/>
        <v>41963.616909722223</v>
      </c>
      <c r="T1873" s="10">
        <f t="shared" si="176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</v>
      </c>
      <c r="P1874" s="6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0">
        <f t="shared" si="175"/>
        <v>42184.921319444438</v>
      </c>
      <c r="T1874" s="10">
        <f t="shared" si="176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0">
        <f t="shared" si="175"/>
        <v>42193.489583333336</v>
      </c>
      <c r="T1875" s="10">
        <f t="shared" si="176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0">
        <f t="shared" si="175"/>
        <v>42549.760798611103</v>
      </c>
      <c r="T1876" s="10">
        <f t="shared" si="176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</v>
      </c>
      <c r="P1877" s="6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0">
        <f t="shared" si="175"/>
        <v>42588.691064814811</v>
      </c>
      <c r="T1877" s="10">
        <f t="shared" si="176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7"/>
        <v>0</v>
      </c>
      <c r="Q1878" t="str">
        <f t="shared" si="178"/>
        <v>games</v>
      </c>
      <c r="R1878" t="str">
        <f t="shared" si="179"/>
        <v>mobile games</v>
      </c>
      <c r="S1878" s="10">
        <f t="shared" si="175"/>
        <v>41806.07644675926</v>
      </c>
      <c r="T1878" s="10">
        <f t="shared" si="176"/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7"/>
        <v>0</v>
      </c>
      <c r="Q1879" t="str">
        <f t="shared" si="178"/>
        <v>games</v>
      </c>
      <c r="R1879" t="str">
        <f t="shared" si="179"/>
        <v>mobile games</v>
      </c>
      <c r="S1879" s="10">
        <f t="shared" si="175"/>
        <v>42063.820891203701</v>
      </c>
      <c r="T1879" s="10">
        <f t="shared" si="176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7"/>
        <v>0</v>
      </c>
      <c r="Q1880" t="str">
        <f t="shared" si="178"/>
        <v>games</v>
      </c>
      <c r="R1880" t="str">
        <f t="shared" si="179"/>
        <v>mobile games</v>
      </c>
      <c r="S1880" s="10">
        <f t="shared" si="175"/>
        <v>41802.800405092588</v>
      </c>
      <c r="T1880" s="10">
        <f t="shared" si="176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0">
        <f t="shared" si="175"/>
        <v>42443.399641203701</v>
      </c>
      <c r="T1881" s="10">
        <f t="shared" si="176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</v>
      </c>
      <c r="P1882" s="6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0">
        <f t="shared" si="175"/>
        <v>42459.31689814815</v>
      </c>
      <c r="T1882" s="10">
        <f t="shared" si="176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0.72684499999999996</v>
      </c>
      <c r="P1883" s="6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0">
        <f t="shared" si="175"/>
        <v>42072.902650462966</v>
      </c>
      <c r="T1883" s="10">
        <f t="shared" si="176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8.9552238805969964E-3</v>
      </c>
      <c r="P1884" s="6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0">
        <f t="shared" si="175"/>
        <v>41100.783333333333</v>
      </c>
      <c r="T1884" s="10">
        <f t="shared" si="176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4.8048048048048075E-2</v>
      </c>
      <c r="P1885" s="6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0">
        <f t="shared" si="175"/>
        <v>41007.698009259257</v>
      </c>
      <c r="T1885" s="10">
        <f t="shared" si="176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0.35099999999999998</v>
      </c>
      <c r="P1886" s="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0">
        <f t="shared" si="175"/>
        <v>41240.291666666664</v>
      </c>
      <c r="T1886" s="10">
        <f t="shared" si="176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0.16327868852459027</v>
      </c>
      <c r="P1887" s="6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0">
        <f t="shared" si="175"/>
        <v>41131.708333333328</v>
      </c>
      <c r="T1887" s="10">
        <f t="shared" si="176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2.0833333333333259E-2</v>
      </c>
      <c r="P1888" s="6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0">
        <f t="shared" si="175"/>
        <v>41955.740023148144</v>
      </c>
      <c r="T1888" s="10">
        <f t="shared" si="176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0.11166666666666658</v>
      </c>
      <c r="P1889" s="6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0">
        <f t="shared" si="175"/>
        <v>42341.687499999993</v>
      </c>
      <c r="T1889" s="10">
        <f t="shared" si="176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0.66080000000000005</v>
      </c>
      <c r="P1890" s="6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0">
        <f t="shared" si="175"/>
        <v>40329.999305555553</v>
      </c>
      <c r="T1890" s="10">
        <f t="shared" si="176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6.6000000000000059E-2</v>
      </c>
      <c r="P1891" s="6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0">
        <f t="shared" si="175"/>
        <v>41344.543356481481</v>
      </c>
      <c r="T1891" s="10">
        <f t="shared" si="176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0.44584416666666682</v>
      </c>
      <c r="P1892" s="6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0">
        <f t="shared" si="175"/>
        <v>41258.577870370369</v>
      </c>
      <c r="T1892" s="10">
        <f t="shared" si="176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5.5500000000000105E-2</v>
      </c>
      <c r="P1893" s="6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0">
        <f t="shared" si="175"/>
        <v>40381.041666666664</v>
      </c>
      <c r="T1893" s="10">
        <f t="shared" si="176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0.3660000000000001</v>
      </c>
      <c r="P1894" s="6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0">
        <f t="shared" si="175"/>
        <v>40701.429178240738</v>
      </c>
      <c r="T1894" s="10">
        <f t="shared" si="176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4.0000000000000036E-2</v>
      </c>
      <c r="P1895" s="6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0">
        <f t="shared" si="175"/>
        <v>40648.957638888889</v>
      </c>
      <c r="T1895" s="10">
        <f t="shared" si="176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0.14500000000000002</v>
      </c>
      <c r="P1896" s="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0">
        <f t="shared" si="175"/>
        <v>40951.696562499994</v>
      </c>
      <c r="T1896" s="10">
        <f t="shared" si="176"/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1.7195767195767209E-2</v>
      </c>
      <c r="P1897" s="6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0">
        <f t="shared" si="175"/>
        <v>42297.538449074076</v>
      </c>
      <c r="T1897" s="10">
        <f t="shared" si="176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0.23946784922394682</v>
      </c>
      <c r="P1898" s="6">
        <f t="shared" si="177"/>
        <v>43</v>
      </c>
      <c r="Q1898" t="str">
        <f t="shared" si="178"/>
        <v>music</v>
      </c>
      <c r="R1898" t="str">
        <f t="shared" si="179"/>
        <v>indie rock</v>
      </c>
      <c r="S1898" s="10">
        <f t="shared" si="175"/>
        <v>41011.501909722218</v>
      </c>
      <c r="T1898" s="10">
        <f t="shared" si="176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2.4566929133858162E-2</v>
      </c>
      <c r="P1899" s="6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0">
        <f t="shared" si="175"/>
        <v>41702.666666666664</v>
      </c>
      <c r="T1899" s="10">
        <f t="shared" si="176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0.44500000000000006</v>
      </c>
      <c r="P1900" s="6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0">
        <f t="shared" si="175"/>
        <v>42401.541666666664</v>
      </c>
      <c r="T1900" s="10">
        <f t="shared" si="176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0.33333333333333326</v>
      </c>
      <c r="P1901" s="6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0">
        <f t="shared" si="175"/>
        <v>42088.691736111105</v>
      </c>
      <c r="T1901" s="10">
        <f t="shared" si="176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9.3644000000000061E-2</v>
      </c>
      <c r="P1902" s="6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0">
        <f t="shared" si="175"/>
        <v>41188.207638888889</v>
      </c>
      <c r="T1902" s="10">
        <f t="shared" si="176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</v>
      </c>
      <c r="P1903" s="6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0">
        <f t="shared" si="175"/>
        <v>42146.333333333336</v>
      </c>
      <c r="T1903" s="10">
        <f t="shared" si="176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</v>
      </c>
      <c r="P1904" s="6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0">
        <f t="shared" si="175"/>
        <v>42067.581562499996</v>
      </c>
      <c r="T1904" s="10">
        <f t="shared" si="176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</v>
      </c>
      <c r="P1905" s="6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0">
        <f t="shared" si="175"/>
        <v>42762.562395833331</v>
      </c>
      <c r="T1905" s="10">
        <f t="shared" si="176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0">
        <f t="shared" si="175"/>
        <v>42371.477094907408</v>
      </c>
      <c r="T1906" s="10">
        <f t="shared" si="176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0">
        <f t="shared" si="175"/>
        <v>41889.717523148145</v>
      </c>
      <c r="T1907" s="10">
        <f t="shared" si="176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</v>
      </c>
      <c r="P1908" s="6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0">
        <f t="shared" si="175"/>
        <v>42544.462766203702</v>
      </c>
      <c r="T1908" s="10">
        <f t="shared" si="176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0">
        <f t="shared" si="175"/>
        <v>41782.378761574073</v>
      </c>
      <c r="T1909" s="10">
        <f t="shared" si="176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</v>
      </c>
      <c r="P1910" s="6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0">
        <f t="shared" si="175"/>
        <v>42733.709490740737</v>
      </c>
      <c r="T1910" s="10">
        <f t="shared" si="176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</v>
      </c>
      <c r="P1911" s="6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0">
        <f t="shared" si="175"/>
        <v>41935.220821759256</v>
      </c>
      <c r="T1911" s="10">
        <f t="shared" si="176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</v>
      </c>
      <c r="P1912" s="6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0">
        <f t="shared" si="175"/>
        <v>42308.739583333336</v>
      </c>
      <c r="T1912" s="10">
        <f t="shared" si="176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0">
        <f t="shared" si="175"/>
        <v>41859.825624999998</v>
      </c>
      <c r="T1913" s="10">
        <f t="shared" si="176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</v>
      </c>
      <c r="P1914" s="6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0">
        <f t="shared" si="175"/>
        <v>42159.018055555549</v>
      </c>
      <c r="T1914" s="10">
        <f t="shared" si="176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</v>
      </c>
      <c r="P1915" s="6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0">
        <f t="shared" si="175"/>
        <v>41920.302986111106</v>
      </c>
      <c r="T1915" s="10">
        <f t="shared" si="176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</v>
      </c>
      <c r="P1916" s="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0">
        <f t="shared" si="175"/>
        <v>41943.957638888889</v>
      </c>
      <c r="T1916" s="10">
        <f t="shared" si="176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</v>
      </c>
      <c r="P1917" s="6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0">
        <f t="shared" si="175"/>
        <v>41883.840532407405</v>
      </c>
      <c r="T1917" s="10">
        <f t="shared" si="176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</v>
      </c>
      <c r="P1918" s="6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0">
        <f t="shared" si="175"/>
        <v>42681.550636574073</v>
      </c>
      <c r="T1918" s="10">
        <f t="shared" si="176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</v>
      </c>
      <c r="P1919" s="6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0">
        <f t="shared" si="175"/>
        <v>42776.06172453703</v>
      </c>
      <c r="T1919" s="10">
        <f t="shared" si="176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</v>
      </c>
      <c r="P1920" s="6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0">
        <f t="shared" si="175"/>
        <v>41863.581608796296</v>
      </c>
      <c r="T1920" s="10">
        <f t="shared" si="176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</v>
      </c>
      <c r="P1921" s="6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0">
        <f t="shared" si="175"/>
        <v>42143.667233796295</v>
      </c>
      <c r="T1921" s="10">
        <f t="shared" si="176"/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+MAX(E1922/D1922-1,0)</f>
        <v>0</v>
      </c>
      <c r="P1922" s="6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0">
        <f t="shared" ref="S1922:S1985" si="181">+(I1922/86400)+25569+(-5/24)</f>
        <v>42298.749999999993</v>
      </c>
      <c r="T1922" s="10">
        <f t="shared" ref="T1922:T1985" si="182">+(J1922/86400)+25569+(-5/24)</f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0.3680000000000001</v>
      </c>
      <c r="P1923" s="6">
        <f t="shared" ref="P1923:P1986" si="183">+IFERROR(E1923/L1923,0)</f>
        <v>54</v>
      </c>
      <c r="Q1923" t="str">
        <f t="shared" ref="Q1923:Q1986" si="184">+LEFT(N1923,(FIND("/",N1923)-1))</f>
        <v>music</v>
      </c>
      <c r="R1923" t="str">
        <f t="shared" ref="R1923:R1986" si="185">+RIGHT(N1923,LEN(N1923)-(FIND("/",N1923)))</f>
        <v>indie rock</v>
      </c>
      <c r="S1923" s="10">
        <f t="shared" si="181"/>
        <v>41104.013229166667</v>
      </c>
      <c r="T1923" s="10">
        <f t="shared" si="182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0.15549999999999997</v>
      </c>
      <c r="P1924" s="6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0">
        <f t="shared" si="181"/>
        <v>41620.047534722216</v>
      </c>
      <c r="T1924" s="10">
        <f t="shared" si="182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1.4079999999999999</v>
      </c>
      <c r="P1925" s="6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0">
        <f t="shared" si="181"/>
        <v>40812.999305555553</v>
      </c>
      <c r="T1925" s="10">
        <f t="shared" si="182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0.14399999999999991</v>
      </c>
      <c r="P1926" s="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0">
        <f t="shared" si="181"/>
        <v>41654.606249999997</v>
      </c>
      <c r="T1926" s="10">
        <f t="shared" si="182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0.10333333333333328</v>
      </c>
      <c r="P1927" s="6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0">
        <f t="shared" si="181"/>
        <v>41557.791666666664</v>
      </c>
      <c r="T1927" s="10">
        <f t="shared" si="182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0.95379333333333327</v>
      </c>
      <c r="P1928" s="6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0">
        <f t="shared" si="181"/>
        <v>40483.80972222222</v>
      </c>
      <c r="T1928" s="10">
        <f t="shared" si="182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3.3333333333333437E-2</v>
      </c>
      <c r="P1929" s="6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0">
        <f t="shared" si="181"/>
        <v>40975.999305555553</v>
      </c>
      <c r="T1929" s="10">
        <f t="shared" si="182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3.1372549019607954E-2</v>
      </c>
      <c r="P1930" s="6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0">
        <f t="shared" si="181"/>
        <v>41401.439745370364</v>
      </c>
      <c r="T1930" s="10">
        <f t="shared" si="182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3.1250000000000444E-3</v>
      </c>
      <c r="P1931" s="6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0">
        <f t="shared" si="181"/>
        <v>40728.813263888886</v>
      </c>
      <c r="T1931" s="10">
        <f t="shared" si="182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0.27</v>
      </c>
      <c r="P1932" s="6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0">
        <f t="shared" si="181"/>
        <v>41462.350486111107</v>
      </c>
      <c r="T1932" s="10">
        <f t="shared" si="182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0.20601000000000003</v>
      </c>
      <c r="P1933" s="6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0">
        <f t="shared" si="181"/>
        <v>41050.9375</v>
      </c>
      <c r="T1933" s="10">
        <f t="shared" si="182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6.9904761904761914E-2</v>
      </c>
      <c r="P1934" s="6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0">
        <f t="shared" si="181"/>
        <v>40932.601539351854</v>
      </c>
      <c r="T1934" s="10">
        <f t="shared" si="182"/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0.72433333333333327</v>
      </c>
      <c r="P1935" s="6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0">
        <f t="shared" si="181"/>
        <v>41908.922534722216</v>
      </c>
      <c r="T1935" s="10">
        <f t="shared" si="182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0.23619999999999997</v>
      </c>
      <c r="P1936" s="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0">
        <f t="shared" si="181"/>
        <v>40902</v>
      </c>
      <c r="T1936" s="10">
        <f t="shared" si="182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8.4000000000000075E-2</v>
      </c>
      <c r="P1937" s="6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0">
        <f t="shared" si="181"/>
        <v>41810.999305555553</v>
      </c>
      <c r="T1937" s="10">
        <f t="shared" si="182"/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0.16520133333333331</v>
      </c>
      <c r="P1938" s="6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0">
        <f t="shared" si="181"/>
        <v>40883.040972222218</v>
      </c>
      <c r="T1938" s="10">
        <f t="shared" si="182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0.87244999999999995</v>
      </c>
      <c r="P1939" s="6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0">
        <f t="shared" si="181"/>
        <v>41074.957638888889</v>
      </c>
      <c r="T1939" s="10">
        <f t="shared" si="182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0.15933333333333333</v>
      </c>
      <c r="P1940" s="6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0">
        <f t="shared" si="181"/>
        <v>41457</v>
      </c>
      <c r="T1940" s="10">
        <f t="shared" si="182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0.10699999999999998</v>
      </c>
      <c r="P1941" s="6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0">
        <f t="shared" si="181"/>
        <v>41343.735046296293</v>
      </c>
      <c r="T1941" s="10">
        <f t="shared" si="182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0.70923076923076933</v>
      </c>
      <c r="P1942" s="6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0">
        <f t="shared" si="181"/>
        <v>40708.957638888889</v>
      </c>
      <c r="T1942" s="10">
        <f t="shared" si="182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0.26118356000000009</v>
      </c>
      <c r="P1943" s="6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0">
        <f t="shared" si="181"/>
        <v>41774.08253472222</v>
      </c>
      <c r="T1943" s="10">
        <f t="shared" si="182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0.38440333333333343</v>
      </c>
      <c r="P1944" s="6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0">
        <f t="shared" si="181"/>
        <v>40728.619675925926</v>
      </c>
      <c r="T1944" s="10">
        <f t="shared" si="182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16.052499999999998</v>
      </c>
      <c r="P1945" s="6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0">
        <f t="shared" si="181"/>
        <v>42593.061527777776</v>
      </c>
      <c r="T1945" s="10">
        <f t="shared" si="182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6.8805550000000002</v>
      </c>
      <c r="P1946" s="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0">
        <f t="shared" si="181"/>
        <v>41760.376041666663</v>
      </c>
      <c r="T1946" s="10">
        <f t="shared" si="182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2.4801799999999998</v>
      </c>
      <c r="P1947" s="6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0">
        <f t="shared" si="181"/>
        <v>42197.043495370366</v>
      </c>
      <c r="T1947" s="10">
        <f t="shared" si="182"/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0.49746666666666672</v>
      </c>
      <c r="P1948" s="6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0">
        <f t="shared" si="181"/>
        <v>41748.900011574071</v>
      </c>
      <c r="T1948" s="10">
        <f t="shared" si="182"/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6.3375000000001069E-3</v>
      </c>
      <c r="P1949" s="6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0">
        <f t="shared" si="181"/>
        <v>40140.040972222218</v>
      </c>
      <c r="T1949" s="10">
        <f t="shared" si="182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7.0021100000000001</v>
      </c>
      <c r="P1950" s="6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0">
        <f t="shared" si="181"/>
        <v>42527.501388888886</v>
      </c>
      <c r="T1950" s="10">
        <f t="shared" si="182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6.0026000000000135E-2</v>
      </c>
      <c r="P1951" s="6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0">
        <f t="shared" si="181"/>
        <v>41830.21471064815</v>
      </c>
      <c r="T1951" s="10">
        <f t="shared" si="182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1.0051866666666669</v>
      </c>
      <c r="P1952" s="6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0">
        <f t="shared" si="181"/>
        <v>40654.973067129627</v>
      </c>
      <c r="T1952" s="10">
        <f t="shared" si="182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1.1244399999999999</v>
      </c>
      <c r="P1953" s="6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0">
        <f t="shared" si="181"/>
        <v>42681.253900462958</v>
      </c>
      <c r="T1953" s="10">
        <f t="shared" si="182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0.98472371428571437</v>
      </c>
      <c r="P1954" s="6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0">
        <f t="shared" si="181"/>
        <v>41563.398321759254</v>
      </c>
      <c r="T1954" s="10">
        <f t="shared" si="182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1.2594666666666665</v>
      </c>
      <c r="P1955" s="6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0">
        <f t="shared" si="181"/>
        <v>40969.916666666664</v>
      </c>
      <c r="T1955" s="10">
        <f t="shared" si="182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5.9894800000000004</v>
      </c>
      <c r="P1956" s="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0">
        <f t="shared" si="181"/>
        <v>42440.999999999993</v>
      </c>
      <c r="T1956" s="10">
        <f t="shared" si="182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2.9859528571428569</v>
      </c>
      <c r="P1957" s="6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0">
        <f t="shared" si="181"/>
        <v>41052.583333333328</v>
      </c>
      <c r="T1957" s="10">
        <f t="shared" si="182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1.9403333333333332</v>
      </c>
      <c r="P1958" s="6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0">
        <f t="shared" si="181"/>
        <v>42112.673668981479</v>
      </c>
      <c r="T1958" s="10">
        <f t="shared" si="182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0.67504700000000017</v>
      </c>
      <c r="P1959" s="6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0">
        <f t="shared" si="181"/>
        <v>41208.890196759261</v>
      </c>
      <c r="T1959" s="10">
        <f t="shared" si="182"/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13.355717142857143</v>
      </c>
      <c r="P1960" s="6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0">
        <f t="shared" si="181"/>
        <v>41356.737974537034</v>
      </c>
      <c r="T1960" s="10">
        <f t="shared" si="182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0.56734400000000007</v>
      </c>
      <c r="P1961" s="6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0">
        <f t="shared" si="181"/>
        <v>41912.791666666664</v>
      </c>
      <c r="T1961" s="10">
        <f t="shared" si="182"/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0.17902857142857154</v>
      </c>
      <c r="P1962" s="6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0">
        <f t="shared" si="181"/>
        <v>41994.154409722221</v>
      </c>
      <c r="T1962" s="10">
        <f t="shared" si="182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10.053811999999999</v>
      </c>
      <c r="P1963" s="6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0">
        <f t="shared" si="181"/>
        <v>41187.957638888889</v>
      </c>
      <c r="T1963" s="10">
        <f t="shared" si="182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0.92924999999999991</v>
      </c>
      <c r="P1964" s="6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0">
        <f t="shared" si="181"/>
        <v>41772.572175925925</v>
      </c>
      <c r="T1964" s="10">
        <f t="shared" si="182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0.26884210526315799</v>
      </c>
      <c r="P1965" s="6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0">
        <f t="shared" si="181"/>
        <v>41898.221458333333</v>
      </c>
      <c r="T1965" s="10">
        <f t="shared" si="182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1.5957748878923765</v>
      </c>
      <c r="P1966" s="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0">
        <f t="shared" si="181"/>
        <v>42482.064490740733</v>
      </c>
      <c r="T1966" s="10">
        <f t="shared" si="182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1.6227999999999998</v>
      </c>
      <c r="P1967" s="6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0">
        <f t="shared" si="181"/>
        <v>40919.833333333328</v>
      </c>
      <c r="T1967" s="10">
        <f t="shared" si="182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1.0674309000000002</v>
      </c>
      <c r="P1968" s="6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0">
        <f t="shared" si="181"/>
        <v>41865.332152777773</v>
      </c>
      <c r="T1968" s="10">
        <f t="shared" si="182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2.7012999999999998</v>
      </c>
      <c r="P1969" s="6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0">
        <f t="shared" si="181"/>
        <v>41760.455196759256</v>
      </c>
      <c r="T1969" s="10">
        <f t="shared" si="182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1.8496600000000001</v>
      </c>
      <c r="P1970" s="6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0">
        <f t="shared" si="181"/>
        <v>42707.420312499999</v>
      </c>
      <c r="T1970" s="10">
        <f t="shared" si="182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4.7907999999999999</v>
      </c>
      <c r="P1971" s="6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0">
        <f t="shared" si="181"/>
        <v>42587.584120370368</v>
      </c>
      <c r="T1971" s="10">
        <f t="shared" si="182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10.318</v>
      </c>
      <c r="P1972" s="6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0">
        <f t="shared" si="181"/>
        <v>41383.943298611106</v>
      </c>
      <c r="T1972" s="10">
        <f t="shared" si="182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1.6302771750000002</v>
      </c>
      <c r="P1973" s="6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0">
        <f t="shared" si="181"/>
        <v>41592.958333333328</v>
      </c>
      <c r="T1973" s="10">
        <f t="shared" si="182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5.7447999999999997</v>
      </c>
      <c r="P1974" s="6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0">
        <f t="shared" si="181"/>
        <v>41230.845416666663</v>
      </c>
      <c r="T1974" s="10">
        <f t="shared" si="182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1.5683081313131315</v>
      </c>
      <c r="P1975" s="6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0">
        <f t="shared" si="181"/>
        <v>42588.083333333336</v>
      </c>
      <c r="T1975" s="10">
        <f t="shared" si="182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2.7549600000000001</v>
      </c>
      <c r="P1976" s="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0">
        <f t="shared" si="181"/>
        <v>41505.125798611109</v>
      </c>
      <c r="T1976" s="10">
        <f t="shared" si="182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1.0870837499999997</v>
      </c>
      <c r="P1977" s="6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0">
        <f t="shared" si="181"/>
        <v>41343.54688657407</v>
      </c>
      <c r="T1977" s="10">
        <f t="shared" si="182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2.4660000000000002</v>
      </c>
      <c r="P1978" s="6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0">
        <f t="shared" si="181"/>
        <v>41468.691261574073</v>
      </c>
      <c r="T1978" s="10">
        <f t="shared" si="182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3.0232999999999999</v>
      </c>
      <c r="P1979" s="6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0">
        <f t="shared" si="181"/>
        <v>42357.124305555553</v>
      </c>
      <c r="T1979" s="10">
        <f t="shared" si="182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9.2684514</v>
      </c>
      <c r="P1980" s="6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0">
        <f t="shared" si="181"/>
        <v>41072.083333333328</v>
      </c>
      <c r="T1980" s="10">
        <f t="shared" si="182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0.14901154999999999</v>
      </c>
      <c r="P1981" s="6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0">
        <f t="shared" si="181"/>
        <v>42326.999305555553</v>
      </c>
      <c r="T1981" s="10">
        <f t="shared" si="182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2.5482402000000004</v>
      </c>
      <c r="P1982" s="6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0">
        <f t="shared" si="181"/>
        <v>42463.292384259257</v>
      </c>
      <c r="T1982" s="10">
        <f t="shared" si="182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</v>
      </c>
      <c r="P1983" s="6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0">
        <f t="shared" si="181"/>
        <v>41829.516956018517</v>
      </c>
      <c r="T1983" s="10">
        <f t="shared" si="182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3"/>
        <v>0</v>
      </c>
      <c r="Q1984" t="str">
        <f t="shared" si="184"/>
        <v>photography</v>
      </c>
      <c r="R1984" t="str">
        <f t="shared" si="185"/>
        <v>people</v>
      </c>
      <c r="S1984" s="10">
        <f t="shared" si="181"/>
        <v>42708.419988425921</v>
      </c>
      <c r="T1984" s="10">
        <f t="shared" si="182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</v>
      </c>
      <c r="P1985" s="6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0">
        <f t="shared" si="181"/>
        <v>42615.083333333336</v>
      </c>
      <c r="T1985" s="10">
        <f t="shared" si="182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+MAX(E1986/D1986-1,0)</f>
        <v>0</v>
      </c>
      <c r="P1986" s="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0">
        <f t="shared" ref="S1986:S2049" si="187">+(I1986/86400)+25569+(-5/24)</f>
        <v>41973.623622685183</v>
      </c>
      <c r="T1986" s="10">
        <f t="shared" ref="T1986:T2049" si="188">+(J1986/86400)+25569+(-5/24)</f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0</v>
      </c>
      <c r="P1987" s="6">
        <f t="shared" ref="P1987:P2050" si="189">+IFERROR(E1987/L1987,0)</f>
        <v>12.75</v>
      </c>
      <c r="Q1987" t="str">
        <f t="shared" ref="Q1987:Q2050" si="190">+LEFT(N1987,(FIND("/",N1987)-1))</f>
        <v>photography</v>
      </c>
      <c r="R1987" t="str">
        <f t="shared" ref="R1987:R2050" si="191">+RIGHT(N1987,LEN(N1987)-(FIND("/",N1987)))</f>
        <v>people</v>
      </c>
      <c r="S1987" s="10">
        <f t="shared" si="187"/>
        <v>42584.749999999993</v>
      </c>
      <c r="T1987" s="10">
        <f t="shared" si="188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0">
        <f t="shared" si="187"/>
        <v>42443.183831018519</v>
      </c>
      <c r="T1988" s="10">
        <f t="shared" si="188"/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</v>
      </c>
      <c r="P1989" s="6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0">
        <f t="shared" si="187"/>
        <v>42064.431435185186</v>
      </c>
      <c r="T1989" s="10">
        <f t="shared" si="188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0">
        <f t="shared" si="187"/>
        <v>42236.554884259262</v>
      </c>
      <c r="T1990" s="10">
        <f t="shared" si="188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</v>
      </c>
      <c r="P1991" s="6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0">
        <f t="shared" si="187"/>
        <v>42715.472314814811</v>
      </c>
      <c r="T1991" s="10">
        <f t="shared" si="188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</v>
      </c>
      <c r="P1992" s="6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0">
        <f t="shared" si="187"/>
        <v>42412.987638888888</v>
      </c>
      <c r="T1992" s="10">
        <f t="shared" si="188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0</v>
      </c>
      <c r="P1993" s="6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0">
        <f t="shared" si="187"/>
        <v>42188.685023148144</v>
      </c>
      <c r="T1993" s="10">
        <f t="shared" si="188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0">
        <f t="shared" si="187"/>
        <v>42052.935081018521</v>
      </c>
      <c r="T1994" s="10">
        <f t="shared" si="188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9"/>
        <v>0</v>
      </c>
      <c r="Q1995" t="str">
        <f t="shared" si="190"/>
        <v>photography</v>
      </c>
      <c r="R1995" t="str">
        <f t="shared" si="191"/>
        <v>people</v>
      </c>
      <c r="S1995" s="10">
        <f t="shared" si="187"/>
        <v>42359.380057870367</v>
      </c>
      <c r="T1995" s="10">
        <f t="shared" si="188"/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9"/>
        <v>0</v>
      </c>
      <c r="Q1996" t="str">
        <f t="shared" si="190"/>
        <v>photography</v>
      </c>
      <c r="R1996" t="str">
        <f t="shared" si="191"/>
        <v>people</v>
      </c>
      <c r="S1996" s="10">
        <f t="shared" si="187"/>
        <v>42710.839606481481</v>
      </c>
      <c r="T1996" s="10">
        <f t="shared" si="188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</v>
      </c>
      <c r="P1997" s="6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0">
        <f t="shared" si="187"/>
        <v>42201.693703703706</v>
      </c>
      <c r="T1997" s="10">
        <f t="shared" si="188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9"/>
        <v>0</v>
      </c>
      <c r="Q1998" t="str">
        <f t="shared" si="190"/>
        <v>photography</v>
      </c>
      <c r="R1998" t="str">
        <f t="shared" si="191"/>
        <v>people</v>
      </c>
      <c r="S1998" s="10">
        <f t="shared" si="187"/>
        <v>41830.611238425925</v>
      </c>
      <c r="T1998" s="10">
        <f t="shared" si="188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9"/>
        <v>0</v>
      </c>
      <c r="Q1999" t="str">
        <f t="shared" si="190"/>
        <v>photography</v>
      </c>
      <c r="R1999" t="str">
        <f t="shared" si="191"/>
        <v>people</v>
      </c>
      <c r="S1999" s="10">
        <f t="shared" si="187"/>
        <v>41877.722361111111</v>
      </c>
      <c r="T1999" s="10">
        <f t="shared" si="188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</v>
      </c>
      <c r="P2000" s="6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0">
        <f t="shared" si="187"/>
        <v>41851.910162037035</v>
      </c>
      <c r="T2000" s="10">
        <f t="shared" si="188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</v>
      </c>
      <c r="P2001" s="6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0">
        <f t="shared" si="187"/>
        <v>41956.316064814811</v>
      </c>
      <c r="T2001" s="10">
        <f t="shared" si="188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</v>
      </c>
      <c r="P2002" s="6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0">
        <f t="shared" si="187"/>
        <v>42375.743206018517</v>
      </c>
      <c r="T2002" s="10">
        <f t="shared" si="188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2.8212909090909091</v>
      </c>
      <c r="P2003" s="6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0">
        <f t="shared" si="187"/>
        <v>42167.624999999993</v>
      </c>
      <c r="T2003" s="10">
        <f t="shared" si="188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1.1679422000000002</v>
      </c>
      <c r="P2004" s="6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0">
        <f t="shared" si="187"/>
        <v>42758.503969907404</v>
      </c>
      <c r="T2004" s="10">
        <f t="shared" si="188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2.12</v>
      </c>
      <c r="P2005" s="6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0">
        <f t="shared" si="187"/>
        <v>40361.75</v>
      </c>
      <c r="T2005" s="10">
        <f t="shared" si="188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1.3442048</v>
      </c>
      <c r="P2006" s="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0">
        <f t="shared" si="187"/>
        <v>41830.396562499998</v>
      </c>
      <c r="T2006" s="10">
        <f t="shared" si="188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0.23680100000000004</v>
      </c>
      <c r="P2007" s="6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0">
        <f t="shared" si="187"/>
        <v>41562.957638888889</v>
      </c>
      <c r="T2007" s="10">
        <f t="shared" si="188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1.4784000000000002</v>
      </c>
      <c r="P2008" s="6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0">
        <f t="shared" si="187"/>
        <v>41976.333854166667</v>
      </c>
      <c r="T2008" s="10">
        <f t="shared" si="188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0.15709200000000001</v>
      </c>
      <c r="P2009" s="6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0">
        <f t="shared" si="187"/>
        <v>40413.958333333328</v>
      </c>
      <c r="T2009" s="10">
        <f t="shared" si="188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0.17074847688105987</v>
      </c>
      <c r="P2010" s="6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0">
        <f t="shared" si="187"/>
        <v>40805.396087962959</v>
      </c>
      <c r="T2010" s="10">
        <f t="shared" si="188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2.05158</v>
      </c>
      <c r="P2011" s="6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0">
        <f t="shared" si="187"/>
        <v>42697.156747685185</v>
      </c>
      <c r="T2011" s="10">
        <f t="shared" si="188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2.2005299999999997</v>
      </c>
      <c r="P2012" s="6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0">
        <f t="shared" si="187"/>
        <v>42600.788090277776</v>
      </c>
      <c r="T2012" s="10">
        <f t="shared" si="188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7.1956399999999991</v>
      </c>
      <c r="P2013" s="6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0">
        <f t="shared" si="187"/>
        <v>42380.749999999993</v>
      </c>
      <c r="T2013" s="10">
        <f t="shared" si="188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1.3490000000000002</v>
      </c>
      <c r="P2014" s="6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0">
        <f t="shared" si="187"/>
        <v>42040.613900462959</v>
      </c>
      <c r="T2014" s="10">
        <f t="shared" si="188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3.9491375</v>
      </c>
      <c r="P2015" s="6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0">
        <f t="shared" si="187"/>
        <v>42559.752476851849</v>
      </c>
      <c r="T2015" s="10">
        <f t="shared" si="188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77.137822333333332</v>
      </c>
      <c r="P2016" s="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0">
        <f t="shared" si="187"/>
        <v>41357.964571759258</v>
      </c>
      <c r="T2016" s="10">
        <f t="shared" si="188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0.1300013888888889</v>
      </c>
      <c r="P2017" s="6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0">
        <f t="shared" si="187"/>
        <v>40795.668553240735</v>
      </c>
      <c r="T2017" s="10">
        <f t="shared" si="188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8.2154220000000002</v>
      </c>
      <c r="P2018" s="6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0">
        <f t="shared" si="187"/>
        <v>41342.672442129631</v>
      </c>
      <c r="T2018" s="10">
        <f t="shared" si="188"/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0.25102399999999991</v>
      </c>
      <c r="P2019" s="6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0">
        <f t="shared" si="187"/>
        <v>40991.958333333328</v>
      </c>
      <c r="T2019" s="10">
        <f t="shared" si="188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2.2434307692307698E-2</v>
      </c>
      <c r="P2020" s="6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0">
        <f t="shared" si="187"/>
        <v>42229.157511574071</v>
      </c>
      <c r="T2020" s="10">
        <f t="shared" si="188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3.8490975000000001</v>
      </c>
      <c r="P2021" s="6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0">
        <f t="shared" si="187"/>
        <v>42635.500243055554</v>
      </c>
      <c r="T2021" s="10">
        <f t="shared" si="188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0.92333333333333334</v>
      </c>
      <c r="P2022" s="6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0">
        <f t="shared" si="187"/>
        <v>41773.75277777778</v>
      </c>
      <c r="T2022" s="10">
        <f t="shared" si="188"/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1.8109999999999999</v>
      </c>
      <c r="P2023" s="6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0">
        <f t="shared" si="187"/>
        <v>41905.862233796295</v>
      </c>
      <c r="T2023" s="10">
        <f t="shared" si="188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0.25137000000000009</v>
      </c>
      <c r="P2024" s="6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0">
        <f t="shared" si="187"/>
        <v>42532.36078703704</v>
      </c>
      <c r="T2024" s="10">
        <f t="shared" si="188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0.61458999999999997</v>
      </c>
      <c r="P2025" s="6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0">
        <f t="shared" si="187"/>
        <v>42166.212418981479</v>
      </c>
      <c r="T2025" s="10">
        <f t="shared" si="188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4.8535000000000004</v>
      </c>
      <c r="P2026" s="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0">
        <f t="shared" si="187"/>
        <v>41133.916666666664</v>
      </c>
      <c r="T2026" s="10">
        <f t="shared" si="188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1.0114999999999998</v>
      </c>
      <c r="P2027" s="6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0">
        <f t="shared" si="187"/>
        <v>42165.976226851846</v>
      </c>
      <c r="T2027" s="10">
        <f t="shared" si="188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0.33483079999999976</v>
      </c>
      <c r="P2028" s="6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0">
        <f t="shared" si="187"/>
        <v>41749.957638888889</v>
      </c>
      <c r="T2028" s="10">
        <f t="shared" si="188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0.20249000000000006</v>
      </c>
      <c r="P2029" s="6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0">
        <f t="shared" si="187"/>
        <v>42093.563877314817</v>
      </c>
      <c r="T2029" s="10">
        <f t="shared" si="188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0.26166666666666671</v>
      </c>
      <c r="P2030" s="6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0">
        <f t="shared" si="187"/>
        <v>40252.704861111109</v>
      </c>
      <c r="T2030" s="10">
        <f t="shared" si="188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2.6120000000000001</v>
      </c>
      <c r="P2031" s="6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0">
        <f t="shared" si="187"/>
        <v>41877.813437500001</v>
      </c>
      <c r="T2031" s="10">
        <f t="shared" si="188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1.26239013671875</v>
      </c>
      <c r="P2032" s="6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0">
        <f t="shared" si="187"/>
        <v>41242.788148148145</v>
      </c>
      <c r="T2032" s="10">
        <f t="shared" si="188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0.20350000000000001</v>
      </c>
      <c r="P2033" s="6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0">
        <f t="shared" si="187"/>
        <v>42012.833333333336</v>
      </c>
      <c r="T2033" s="10">
        <f t="shared" si="188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2.0418799999999999</v>
      </c>
      <c r="P2034" s="6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0">
        <f t="shared" si="187"/>
        <v>42718.999999999993</v>
      </c>
      <c r="T2034" s="10">
        <f t="shared" si="188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0.7867599999999999</v>
      </c>
      <c r="P2035" s="6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0">
        <f t="shared" si="187"/>
        <v>41754.874050925922</v>
      </c>
      <c r="T2035" s="10">
        <f t="shared" si="188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2.868199871794872</v>
      </c>
      <c r="P2036" s="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0">
        <f t="shared" si="187"/>
        <v>42131.081944444442</v>
      </c>
      <c r="T2036" s="10">
        <f t="shared" si="188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1.1103642500000004</v>
      </c>
      <c r="P2037" s="6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0">
        <f t="shared" si="187"/>
        <v>42356.833333333336</v>
      </c>
      <c r="T2037" s="10">
        <f t="shared" si="188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0.31668333333333343</v>
      </c>
      <c r="P2038" s="6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0">
        <f t="shared" si="187"/>
        <v>41768.656469907401</v>
      </c>
      <c r="T2038" s="10">
        <f t="shared" si="188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2.0047639999999998</v>
      </c>
      <c r="P2039" s="6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0">
        <f t="shared" si="187"/>
        <v>41638.043437499997</v>
      </c>
      <c r="T2039" s="10">
        <f t="shared" si="188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3.2051249999999998</v>
      </c>
      <c r="P2040" s="6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0">
        <f t="shared" si="187"/>
        <v>41456.541666666664</v>
      </c>
      <c r="T2040" s="10">
        <f t="shared" si="188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0.36216800000000005</v>
      </c>
      <c r="P2041" s="6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0">
        <f t="shared" si="187"/>
        <v>42704.999305555553</v>
      </c>
      <c r="T2041" s="10">
        <f t="shared" si="188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1.4817133333333334</v>
      </c>
      <c r="P2042" s="6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0">
        <f t="shared" si="187"/>
        <v>41593.760451388887</v>
      </c>
      <c r="T2042" s="10">
        <f t="shared" si="188"/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0.81863157894736838</v>
      </c>
      <c r="P2043" s="6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0">
        <f t="shared" si="187"/>
        <v>42684.359108796292</v>
      </c>
      <c r="T2043" s="10">
        <f t="shared" si="188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0.23530000000000006</v>
      </c>
      <c r="P2044" s="6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0">
        <f t="shared" si="187"/>
        <v>42391.499699074069</v>
      </c>
      <c r="T2044" s="10">
        <f t="shared" si="188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4.0620938628158845</v>
      </c>
      <c r="P2045" s="6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0">
        <f t="shared" si="187"/>
        <v>42714.999305555553</v>
      </c>
      <c r="T2045" s="10">
        <f t="shared" si="188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8.2133333333333391E-2</v>
      </c>
      <c r="P2046" s="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0">
        <f t="shared" si="187"/>
        <v>42168.475856481477</v>
      </c>
      <c r="T2046" s="10">
        <f t="shared" si="188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7.1918387755102042</v>
      </c>
      <c r="P2047" s="6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0">
        <f t="shared" si="187"/>
        <v>41098.880173611113</v>
      </c>
      <c r="T2047" s="10">
        <f t="shared" si="188"/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0.21100000000000008</v>
      </c>
      <c r="P2048" s="6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0">
        <f t="shared" si="187"/>
        <v>41416.963472222218</v>
      </c>
      <c r="T2048" s="10">
        <f t="shared" si="188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2.9989795918367257E-2</v>
      </c>
      <c r="P2049" s="6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0">
        <f t="shared" si="187"/>
        <v>42110.791666666664</v>
      </c>
      <c r="T2049" s="10">
        <f t="shared" si="188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+MAX(E2050/D2050-1,0)</f>
        <v>0.48332294117647057</v>
      </c>
      <c r="P2050" s="6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0">
        <f t="shared" ref="S2050:S2113" si="193">+(I2050/86400)+25569+(-5/24)</f>
        <v>41417.443182870367</v>
      </c>
      <c r="T2050" s="10">
        <f t="shared" ref="T2050:T2113" si="194">+(J2050/86400)+25569+(-5/24)</f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0.20190700000000006</v>
      </c>
      <c r="P2051" s="6">
        <f t="shared" ref="P2051:P2114" si="195">+IFERROR(E2051/L2051,0)</f>
        <v>80.991037735849048</v>
      </c>
      <c r="Q2051" t="str">
        <f t="shared" ref="Q2051:Q2114" si="196">+LEFT(N2051,(FIND("/",N2051)-1))</f>
        <v>technology</v>
      </c>
      <c r="R2051" t="str">
        <f t="shared" ref="R2051:R2114" si="197">+RIGHT(N2051,LEN(N2051)-(FIND("/",N2051)))</f>
        <v>hardware</v>
      </c>
      <c r="S2051" s="10">
        <f t="shared" si="193"/>
        <v>41610.749305555553</v>
      </c>
      <c r="T2051" s="10">
        <f t="shared" si="194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3.7327000000000004</v>
      </c>
      <c r="P2052" s="6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0">
        <f t="shared" si="193"/>
        <v>42154.863171296289</v>
      </c>
      <c r="T2052" s="10">
        <f t="shared" si="194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0.30362500000000003</v>
      </c>
      <c r="P2053" s="6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0">
        <f t="shared" si="193"/>
        <v>41633.814085648148</v>
      </c>
      <c r="T2053" s="10">
        <f t="shared" si="194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2.5304799999999998</v>
      </c>
      <c r="P2054" s="6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0">
        <f t="shared" si="193"/>
        <v>42419.875613425924</v>
      </c>
      <c r="T2054" s="10">
        <f t="shared" si="194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1.0199999999999987E-2</v>
      </c>
      <c r="P2055" s="6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0">
        <f t="shared" si="193"/>
        <v>42333.450821759259</v>
      </c>
      <c r="T2055" s="10">
        <f t="shared" si="194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0.13591428571428565</v>
      </c>
      <c r="P2056" s="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0">
        <f t="shared" si="193"/>
        <v>41761.312615740739</v>
      </c>
      <c r="T2056" s="10">
        <f t="shared" si="194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0.67416666666666658</v>
      </c>
      <c r="P2057" s="6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0">
        <f t="shared" si="193"/>
        <v>41975.958333333336</v>
      </c>
      <c r="T2057" s="10">
        <f t="shared" si="194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0.53452000000000011</v>
      </c>
      <c r="P2058" s="6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0">
        <f t="shared" si="193"/>
        <v>41381.552569444444</v>
      </c>
      <c r="T2058" s="10">
        <f t="shared" si="194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1.022322</v>
      </c>
      <c r="P2059" s="6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0">
        <f t="shared" si="193"/>
        <v>42426.286249999997</v>
      </c>
      <c r="T2059" s="10">
        <f t="shared" si="194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0.68281250000000004</v>
      </c>
      <c r="P2060" s="6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0">
        <f t="shared" si="193"/>
        <v>42065.624999999993</v>
      </c>
      <c r="T2060" s="10">
        <f t="shared" si="194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0.43456666666666677</v>
      </c>
      <c r="P2061" s="6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0">
        <f t="shared" si="193"/>
        <v>42400.707638888889</v>
      </c>
      <c r="T2061" s="10">
        <f t="shared" si="194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0.96399999999999997</v>
      </c>
      <c r="P2062" s="6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0">
        <f t="shared" si="193"/>
        <v>41843.434606481482</v>
      </c>
      <c r="T2062" s="10">
        <f t="shared" si="194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7.9199999999999937E-2</v>
      </c>
      <c r="P2063" s="6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0">
        <f t="shared" si="193"/>
        <v>42735.556180555555</v>
      </c>
      <c r="T2063" s="10">
        <f t="shared" si="194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0.14976999999999996</v>
      </c>
      <c r="P2064" s="6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0">
        <f t="shared" si="193"/>
        <v>42453.1330787037</v>
      </c>
      <c r="T2064" s="10">
        <f t="shared" si="194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0.48049999999999993</v>
      </c>
      <c r="P2065" s="6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0">
        <f t="shared" si="193"/>
        <v>42505.524317129624</v>
      </c>
      <c r="T2065" s="10">
        <f t="shared" si="194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0.91166760827906335</v>
      </c>
      <c r="P2066" s="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0">
        <f t="shared" si="193"/>
        <v>41425.291666666664</v>
      </c>
      <c r="T2066" s="10">
        <f t="shared" si="194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0.99215125000000004</v>
      </c>
      <c r="P2067" s="6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0">
        <f t="shared" si="193"/>
        <v>41633.125335648147</v>
      </c>
      <c r="T2067" s="10">
        <f t="shared" si="194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1.1859999999999999</v>
      </c>
      <c r="P2068" s="6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0">
        <f t="shared" si="193"/>
        <v>41874.563460648147</v>
      </c>
      <c r="T2068" s="10">
        <f t="shared" si="194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0.26868686868686864</v>
      </c>
      <c r="P2069" s="6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0">
        <f t="shared" si="193"/>
        <v>42148.645555555551</v>
      </c>
      <c r="T2069" s="10">
        <f t="shared" si="194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5.223880000000003E-2</v>
      </c>
      <c r="P2070" s="6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0">
        <f t="shared" si="193"/>
        <v>42663.633275462962</v>
      </c>
      <c r="T2070" s="10">
        <f t="shared" si="194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0.28406660000000006</v>
      </c>
      <c r="P2071" s="6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0">
        <f t="shared" si="193"/>
        <v>42371.763784722221</v>
      </c>
      <c r="T2071" s="10">
        <f t="shared" si="194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2.1732719999999999</v>
      </c>
      <c r="P2072" s="6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0">
        <f t="shared" si="193"/>
        <v>42549.448182870365</v>
      </c>
      <c r="T2072" s="10">
        <f t="shared" si="194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1.8073000000000001</v>
      </c>
      <c r="P2073" s="6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0">
        <f t="shared" si="193"/>
        <v>42645.070416666662</v>
      </c>
      <c r="T2073" s="10">
        <f t="shared" si="194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0.10731468531468535</v>
      </c>
      <c r="P2074" s="6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0">
        <f t="shared" si="193"/>
        <v>42497.373055555552</v>
      </c>
      <c r="T2074" s="10">
        <f t="shared" si="194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0.52604299999999982</v>
      </c>
      <c r="P2075" s="6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0">
        <f t="shared" si="193"/>
        <v>42132.459699074076</v>
      </c>
      <c r="T2075" s="10">
        <f t="shared" si="194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2.4999999999999911E-2</v>
      </c>
      <c r="P2076" s="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0">
        <f t="shared" si="193"/>
        <v>42496.617847222216</v>
      </c>
      <c r="T2076" s="10">
        <f t="shared" si="194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15.783738373837384</v>
      </c>
      <c r="P2077" s="6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0">
        <f t="shared" si="193"/>
        <v>41480.473240740735</v>
      </c>
      <c r="T2077" s="10">
        <f t="shared" si="194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4.4334915642458101</v>
      </c>
      <c r="P2078" s="6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0">
        <f t="shared" si="193"/>
        <v>41843.672326388885</v>
      </c>
      <c r="T2078" s="10">
        <f t="shared" si="194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0.15508000000000011</v>
      </c>
      <c r="P2079" s="6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0">
        <f t="shared" si="193"/>
        <v>42160.666666666664</v>
      </c>
      <c r="T2079" s="10">
        <f t="shared" si="194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0.31204999999999994</v>
      </c>
      <c r="P2080" s="6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0">
        <f t="shared" si="193"/>
        <v>42722.563159722216</v>
      </c>
      <c r="T2080" s="10">
        <f t="shared" si="194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1.8816999999999999</v>
      </c>
      <c r="P2081" s="6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0">
        <f t="shared" si="193"/>
        <v>42180.583333333336</v>
      </c>
      <c r="T2081" s="10">
        <f t="shared" si="194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4.0780000000000003</v>
      </c>
      <c r="P2082" s="6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0">
        <f t="shared" si="193"/>
        <v>42319.790509259255</v>
      </c>
      <c r="T2082" s="10">
        <f t="shared" si="194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0.14571428571428569</v>
      </c>
      <c r="P2083" s="6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0">
        <f t="shared" si="193"/>
        <v>41044.999305555553</v>
      </c>
      <c r="T2083" s="10">
        <f t="shared" si="194"/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0.10733333333333328</v>
      </c>
      <c r="P2084" s="6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0">
        <f t="shared" si="193"/>
        <v>40870.953657407408</v>
      </c>
      <c r="T2084" s="10">
        <f t="shared" si="194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0.1333333333333333</v>
      </c>
      <c r="P2085" s="6">
        <f t="shared" si="195"/>
        <v>34</v>
      </c>
      <c r="Q2085" t="str">
        <f t="shared" si="196"/>
        <v>music</v>
      </c>
      <c r="R2085" t="str">
        <f t="shared" si="197"/>
        <v>indie rock</v>
      </c>
      <c r="S2085" s="10">
        <f t="shared" si="193"/>
        <v>41064.513831018514</v>
      </c>
      <c r="T2085" s="10">
        <f t="shared" si="194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8.3333333333333259E-2</v>
      </c>
      <c r="P2086" s="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0">
        <f t="shared" si="193"/>
        <v>41763.082638888889</v>
      </c>
      <c r="T2086" s="10">
        <f t="shared" si="194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0.23533333333333339</v>
      </c>
      <c r="P2087" s="6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0">
        <f t="shared" si="193"/>
        <v>41105.627164351848</v>
      </c>
      <c r="T2087" s="10">
        <f t="shared" si="194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6.9999999999998952E-3</v>
      </c>
      <c r="P2088" s="6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0">
        <f t="shared" si="193"/>
        <v>40890.999305555553</v>
      </c>
      <c r="T2088" s="10">
        <f t="shared" si="194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3.5333333333333439E-2</v>
      </c>
      <c r="P2089" s="6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0">
        <f t="shared" si="193"/>
        <v>40793.996041666665</v>
      </c>
      <c r="T2089" s="10">
        <f t="shared" si="194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0.15510666666666673</v>
      </c>
      <c r="P2090" s="6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0">
        <f t="shared" si="193"/>
        <v>40431.957638888889</v>
      </c>
      <c r="T2090" s="10">
        <f t="shared" si="194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0.20400400000000007</v>
      </c>
      <c r="P2091" s="6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0">
        <f t="shared" si="193"/>
        <v>41487.867986111109</v>
      </c>
      <c r="T2091" s="10">
        <f t="shared" si="194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0.15040374999999995</v>
      </c>
      <c r="P2092" s="6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0">
        <f t="shared" si="193"/>
        <v>41329.173090277771</v>
      </c>
      <c r="T2092" s="10">
        <f t="shared" si="194"/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0.20467777777777774</v>
      </c>
      <c r="P2093" s="6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0">
        <f t="shared" si="193"/>
        <v>40603.625</v>
      </c>
      <c r="T2093" s="10">
        <f t="shared" si="194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1.2833333333333252E-2</v>
      </c>
      <c r="P2094" s="6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0">
        <f t="shared" si="193"/>
        <v>40823.499212962961</v>
      </c>
      <c r="T2094" s="10">
        <f t="shared" si="194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2.4666666666666615E-2</v>
      </c>
      <c r="P2095" s="6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0">
        <f t="shared" si="193"/>
        <v>41265.68787037037</v>
      </c>
      <c r="T2095" s="10">
        <f t="shared" si="194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0.20542857142857152</v>
      </c>
      <c r="P2096" s="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0">
        <f t="shared" si="193"/>
        <v>40972.916666666664</v>
      </c>
      <c r="T2096" s="10">
        <f t="shared" si="194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0</v>
      </c>
      <c r="P2097" s="6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0">
        <f t="shared" si="193"/>
        <v>40818.525150462963</v>
      </c>
      <c r="T2097" s="10">
        <f t="shared" si="194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1.6666666666666607E-2</v>
      </c>
      <c r="P2098" s="6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0">
        <f t="shared" si="193"/>
        <v>41207.957638888889</v>
      </c>
      <c r="T2098" s="10">
        <f t="shared" si="194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0</v>
      </c>
      <c r="P2099" s="6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0">
        <f t="shared" si="193"/>
        <v>40878.418229166666</v>
      </c>
      <c r="T2099" s="10">
        <f t="shared" si="194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3.3333333333334103E-3</v>
      </c>
      <c r="P2100" s="6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0">
        <f t="shared" si="193"/>
        <v>40975.905497685184</v>
      </c>
      <c r="T2100" s="10">
        <f t="shared" si="194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0.32366666666666677</v>
      </c>
      <c r="P2101" s="6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0">
        <f t="shared" si="193"/>
        <v>42186.944444444445</v>
      </c>
      <c r="T2101" s="10">
        <f t="shared" si="194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0.3666666666666667</v>
      </c>
      <c r="P2102" s="6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0">
        <f t="shared" si="193"/>
        <v>41089.957638888889</v>
      </c>
      <c r="T2102" s="10">
        <f t="shared" si="194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0.13250000000000006</v>
      </c>
      <c r="P2103" s="6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0">
        <f t="shared" si="193"/>
        <v>40951.941134259258</v>
      </c>
      <c r="T2103" s="10">
        <f t="shared" si="194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0.3600000000000001</v>
      </c>
      <c r="P2104" s="6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0">
        <f t="shared" si="193"/>
        <v>40668.660277777773</v>
      </c>
      <c r="T2104" s="10">
        <f t="shared" si="194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0.46123183746946128</v>
      </c>
      <c r="P2105" s="6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0">
        <f t="shared" si="193"/>
        <v>41222.588275462964</v>
      </c>
      <c r="T2105" s="10">
        <f t="shared" si="194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0.29499999999999993</v>
      </c>
      <c r="P2106" s="6">
        <f t="shared" si="195"/>
        <v>28</v>
      </c>
      <c r="Q2106" t="str">
        <f t="shared" si="196"/>
        <v>music</v>
      </c>
      <c r="R2106" t="str">
        <f t="shared" si="197"/>
        <v>indie rock</v>
      </c>
      <c r="S2106" s="10">
        <f t="shared" si="193"/>
        <v>41424.791666666664</v>
      </c>
      <c r="T2106" s="10">
        <f t="shared" si="194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1.54</v>
      </c>
      <c r="P2107" s="6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0">
        <f t="shared" si="193"/>
        <v>41963.958333333336</v>
      </c>
      <c r="T2107" s="10">
        <f t="shared" si="194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7.0454545454545547E-2</v>
      </c>
      <c r="P2108" s="6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0">
        <f t="shared" si="193"/>
        <v>41300.006643518514</v>
      </c>
      <c r="T2108" s="10">
        <f t="shared" si="194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7.7329999999999899E-2</v>
      </c>
      <c r="P2109" s="6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0">
        <f t="shared" si="193"/>
        <v>41955.543900462959</v>
      </c>
      <c r="T2109" s="10">
        <f t="shared" si="194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7.3125000000000107E-2</v>
      </c>
      <c r="P2110" s="6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0">
        <f t="shared" si="193"/>
        <v>41161.954861111109</v>
      </c>
      <c r="T2110" s="10">
        <f t="shared" si="194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6.525000000000003E-2</v>
      </c>
      <c r="P2111" s="6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0">
        <f t="shared" si="193"/>
        <v>42190.500196759262</v>
      </c>
      <c r="T2111" s="10">
        <f t="shared" si="194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3.5000000000000586E-3</v>
      </c>
      <c r="P2112" s="6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0">
        <f t="shared" si="193"/>
        <v>41786.999305555553</v>
      </c>
      <c r="T2112" s="10">
        <f t="shared" si="194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6.4999999999999947E-2</v>
      </c>
      <c r="P2113" s="6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0">
        <f t="shared" si="193"/>
        <v>40769.833333333328</v>
      </c>
      <c r="T2113" s="10">
        <f t="shared" si="194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+MAX(E2114/D2114-1,0)</f>
        <v>0</v>
      </c>
      <c r="P2114" s="6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0">
        <f t="shared" ref="S2114:S2177" si="199">+(I2114/86400)+25569+(-5/24)</f>
        <v>41379.719826388886</v>
      </c>
      <c r="T2114" s="10">
        <f t="shared" ref="T2114:T2177" si="200">+(J2114/86400)+25569+(-5/24)</f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4.8571428571428488E-2</v>
      </c>
      <c r="P2115" s="6">
        <f t="shared" ref="P2115:P2178" si="201">+IFERROR(E2115/L2115,0)</f>
        <v>68.598130841121488</v>
      </c>
      <c r="Q2115" t="str">
        <f t="shared" ref="Q2115:Q2178" si="202">+LEFT(N2115,(FIND("/",N2115)-1))</f>
        <v>music</v>
      </c>
      <c r="R2115" t="str">
        <f t="shared" ref="R2115:R2178" si="203">+RIGHT(N2115,LEN(N2115)-(FIND("/",N2115)))</f>
        <v>indie rock</v>
      </c>
      <c r="S2115" s="10">
        <f t="shared" si="199"/>
        <v>41905.657129629624</v>
      </c>
      <c r="T2115" s="10">
        <f t="shared" si="200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4.6999999999999931E-2</v>
      </c>
      <c r="P2116" s="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0">
        <f t="shared" si="199"/>
        <v>40520.999305555553</v>
      </c>
      <c r="T2116" s="10">
        <f t="shared" si="200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1.2566666666666668</v>
      </c>
      <c r="P2117" s="6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0">
        <f t="shared" si="199"/>
        <v>40593.872696759259</v>
      </c>
      <c r="T2117" s="10">
        <f t="shared" si="200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9.0416666666666146E-3</v>
      </c>
      <c r="P2118" s="6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0">
        <f t="shared" si="199"/>
        <v>41184.569479166668</v>
      </c>
      <c r="T2118" s="10">
        <f t="shared" si="200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0.47750000000000004</v>
      </c>
      <c r="P2119" s="6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0">
        <f t="shared" si="199"/>
        <v>42303.999305555553</v>
      </c>
      <c r="T2119" s="10">
        <f t="shared" si="200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0.34610999999999992</v>
      </c>
      <c r="P2120" s="6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0">
        <f t="shared" si="199"/>
        <v>40748.631203703699</v>
      </c>
      <c r="T2120" s="10">
        <f t="shared" si="200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7.5000000000000622E-3</v>
      </c>
      <c r="P2121" s="6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0">
        <f t="shared" si="199"/>
        <v>41136.921817129631</v>
      </c>
      <c r="T2121" s="10">
        <f t="shared" si="200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8.8037499999999991E-3</v>
      </c>
      <c r="P2122" s="6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0">
        <f t="shared" si="199"/>
        <v>41640.756203703699</v>
      </c>
      <c r="T2122" s="10">
        <f t="shared" si="200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</v>
      </c>
      <c r="P2123" s="6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0">
        <f t="shared" si="199"/>
        <v>42746.534120370365</v>
      </c>
      <c r="T2123" s="10">
        <f t="shared" si="200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0">
        <f t="shared" si="199"/>
        <v>42742.092233796291</v>
      </c>
      <c r="T2124" s="10">
        <f t="shared" si="200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</v>
      </c>
      <c r="P2125" s="6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0">
        <f t="shared" si="199"/>
        <v>40252.082638888889</v>
      </c>
      <c r="T2125" s="10">
        <f t="shared" si="200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</v>
      </c>
      <c r="P2126" s="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0">
        <f t="shared" si="199"/>
        <v>40512</v>
      </c>
      <c r="T2126" s="10">
        <f t="shared" si="200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</v>
      </c>
      <c r="P2127" s="6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0">
        <f t="shared" si="199"/>
        <v>42220.815196759257</v>
      </c>
      <c r="T2127" s="10">
        <f t="shared" si="200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201"/>
        <v>5</v>
      </c>
      <c r="Q2128" t="str">
        <f t="shared" si="202"/>
        <v>games</v>
      </c>
      <c r="R2128" t="str">
        <f t="shared" si="203"/>
        <v>video games</v>
      </c>
      <c r="S2128" s="10">
        <f t="shared" si="199"/>
        <v>41981.76489583333</v>
      </c>
      <c r="T2128" s="10">
        <f t="shared" si="200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</v>
      </c>
      <c r="P2129" s="6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0">
        <f t="shared" si="199"/>
        <v>42075.255358796298</v>
      </c>
      <c r="T2129" s="10">
        <f t="shared" si="200"/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0">
        <f t="shared" si="199"/>
        <v>41903.564456018517</v>
      </c>
      <c r="T2130" s="10">
        <f t="shared" si="200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</v>
      </c>
      <c r="P2131" s="6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0">
        <f t="shared" si="199"/>
        <v>42438.815972222219</v>
      </c>
      <c r="T2131" s="10">
        <f t="shared" si="200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0">
        <f t="shared" si="199"/>
        <v>41866.87804398148</v>
      </c>
      <c r="T2132" s="10">
        <f t="shared" si="200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</v>
      </c>
      <c r="P2133" s="6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0">
        <f t="shared" si="199"/>
        <v>42196.998738425922</v>
      </c>
      <c r="T2133" s="10">
        <f t="shared" si="200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</v>
      </c>
      <c r="P2134" s="6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0">
        <f t="shared" si="199"/>
        <v>41673.27884259259</v>
      </c>
      <c r="T2134" s="10">
        <f t="shared" si="200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</v>
      </c>
      <c r="P2135" s="6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0">
        <f t="shared" si="199"/>
        <v>40657.082638888889</v>
      </c>
      <c r="T2135" s="10">
        <f t="shared" si="200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</v>
      </c>
      <c r="P2136" s="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0">
        <f t="shared" si="199"/>
        <v>41391.678136574068</v>
      </c>
      <c r="T2136" s="10">
        <f t="shared" si="200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</v>
      </c>
      <c r="P2137" s="6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0">
        <f t="shared" si="199"/>
        <v>41186.755011574074</v>
      </c>
      <c r="T2137" s="10">
        <f t="shared" si="200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0">
        <f t="shared" si="199"/>
        <v>41566.300763888888</v>
      </c>
      <c r="T2138" s="10">
        <f t="shared" si="200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</v>
      </c>
      <c r="P2139" s="6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0">
        <f t="shared" si="199"/>
        <v>41978.562835648147</v>
      </c>
      <c r="T2139" s="10">
        <f t="shared" si="200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</v>
      </c>
      <c r="P2140" s="6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0">
        <f t="shared" si="199"/>
        <v>41586.846516203703</v>
      </c>
      <c r="T2140" s="10">
        <f t="shared" si="200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</v>
      </c>
      <c r="P2141" s="6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0">
        <f t="shared" si="199"/>
        <v>42677.541759259257</v>
      </c>
      <c r="T2141" s="10">
        <f t="shared" si="200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0">
        <f t="shared" si="199"/>
        <v>41285.625277777777</v>
      </c>
      <c r="T2142" s="10">
        <f t="shared" si="200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201"/>
        <v>0</v>
      </c>
      <c r="Q2143" t="str">
        <f t="shared" si="202"/>
        <v>games</v>
      </c>
      <c r="R2143" t="str">
        <f t="shared" si="203"/>
        <v>video games</v>
      </c>
      <c r="S2143" s="10">
        <f t="shared" si="199"/>
        <v>41957.068969907406</v>
      </c>
      <c r="T2143" s="10">
        <f t="shared" si="200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</v>
      </c>
      <c r="P2144" s="6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0">
        <f t="shared" si="199"/>
        <v>42368.493171296293</v>
      </c>
      <c r="T2144" s="10">
        <f t="shared" si="200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</v>
      </c>
      <c r="P2145" s="6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0">
        <f t="shared" si="199"/>
        <v>40380.583333333328</v>
      </c>
      <c r="T2145" s="10">
        <f t="shared" si="200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</v>
      </c>
      <c r="P2146" s="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0">
        <f t="shared" si="199"/>
        <v>41531.338425925926</v>
      </c>
      <c r="T2146" s="10">
        <f t="shared" si="200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</v>
      </c>
      <c r="P2147" s="6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0">
        <f t="shared" si="199"/>
        <v>41605.070763888885</v>
      </c>
      <c r="T2147" s="10">
        <f t="shared" si="200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201"/>
        <v>1</v>
      </c>
      <c r="Q2148" t="str">
        <f t="shared" si="202"/>
        <v>games</v>
      </c>
      <c r="R2148" t="str">
        <f t="shared" si="203"/>
        <v>video games</v>
      </c>
      <c r="S2148" s="10">
        <f t="shared" si="199"/>
        <v>42411.471180555549</v>
      </c>
      <c r="T2148" s="10">
        <f t="shared" si="200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</v>
      </c>
      <c r="P2149" s="6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0">
        <f t="shared" si="199"/>
        <v>41959.129027777781</v>
      </c>
      <c r="T2149" s="10">
        <f t="shared" si="200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</v>
      </c>
      <c r="P2150" s="6">
        <f t="shared" si="201"/>
        <v>1</v>
      </c>
      <c r="Q2150" t="str">
        <f t="shared" si="202"/>
        <v>games</v>
      </c>
      <c r="R2150" t="str">
        <f t="shared" si="203"/>
        <v>video games</v>
      </c>
      <c r="S2150" s="10">
        <f t="shared" si="199"/>
        <v>42096.483587962961</v>
      </c>
      <c r="T2150" s="10">
        <f t="shared" si="200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201"/>
        <v>0</v>
      </c>
      <c r="Q2151" t="str">
        <f t="shared" si="202"/>
        <v>games</v>
      </c>
      <c r="R2151" t="str">
        <f t="shared" si="203"/>
        <v>video games</v>
      </c>
      <c r="S2151" s="10">
        <f t="shared" si="199"/>
        <v>40389.791666666664</v>
      </c>
      <c r="T2151" s="10">
        <f t="shared" si="200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</v>
      </c>
      <c r="P2152" s="6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0">
        <f t="shared" si="199"/>
        <v>42564.076377314814</v>
      </c>
      <c r="T2152" s="10">
        <f t="shared" si="200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0">
        <f t="shared" si="199"/>
        <v>42550.639050925922</v>
      </c>
      <c r="T2153" s="10">
        <f t="shared" si="200"/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0">
        <f t="shared" si="199"/>
        <v>41713.582280092589</v>
      </c>
      <c r="T2154" s="10">
        <f t="shared" si="200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0">
        <f t="shared" si="199"/>
        <v>42014.124305555553</v>
      </c>
      <c r="T2155" s="10">
        <f t="shared" si="200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</v>
      </c>
      <c r="P2156" s="6">
        <f t="shared" si="201"/>
        <v>1</v>
      </c>
      <c r="Q2156" t="str">
        <f t="shared" si="202"/>
        <v>games</v>
      </c>
      <c r="R2156" t="str">
        <f t="shared" si="203"/>
        <v>video games</v>
      </c>
      <c r="S2156" s="10">
        <f t="shared" si="199"/>
        <v>41667.42392361111</v>
      </c>
      <c r="T2156" s="10">
        <f t="shared" si="200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</v>
      </c>
      <c r="P2157" s="6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0">
        <f t="shared" si="199"/>
        <v>42460.497511574074</v>
      </c>
      <c r="T2157" s="10">
        <f t="shared" si="200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</v>
      </c>
      <c r="P2158" s="6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0">
        <f t="shared" si="199"/>
        <v>41533.645902777775</v>
      </c>
      <c r="T2158" s="10">
        <f t="shared" si="200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</v>
      </c>
      <c r="P2159" s="6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0">
        <f t="shared" si="199"/>
        <v>42727.124305555553</v>
      </c>
      <c r="T2159" s="10">
        <f t="shared" si="200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0</v>
      </c>
      <c r="P2160" s="6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0">
        <f t="shared" si="199"/>
        <v>41309.645532407405</v>
      </c>
      <c r="T2160" s="10">
        <f t="shared" si="200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</v>
      </c>
      <c r="P2161" s="6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0">
        <f t="shared" si="199"/>
        <v>40740.522847222222</v>
      </c>
      <c r="T2161" s="10">
        <f t="shared" si="200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</v>
      </c>
      <c r="P2162" s="6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0">
        <f t="shared" si="199"/>
        <v>41048.503530092588</v>
      </c>
      <c r="T2162" s="10">
        <f t="shared" si="200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0.15749999999999997</v>
      </c>
      <c r="P2163" s="6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0">
        <f t="shared" si="199"/>
        <v>42270.644201388888</v>
      </c>
      <c r="T2163" s="10">
        <f t="shared" si="200"/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0.1226666666666667</v>
      </c>
      <c r="P2164" s="6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0">
        <f t="shared" si="199"/>
        <v>41844.557766203703</v>
      </c>
      <c r="T2164" s="10">
        <f t="shared" si="200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0.32200000000000006</v>
      </c>
      <c r="P2165" s="6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0">
        <f t="shared" si="199"/>
        <v>42162.951388888883</v>
      </c>
      <c r="T2165" s="10">
        <f t="shared" si="200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2.6363636363636367E-2</v>
      </c>
      <c r="P2166" s="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0">
        <f t="shared" si="199"/>
        <v>42545.957638888889</v>
      </c>
      <c r="T2166" s="10">
        <f t="shared" si="200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0.38640000000000008</v>
      </c>
      <c r="P2167" s="6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0">
        <f t="shared" si="199"/>
        <v>42468.417071759257</v>
      </c>
      <c r="T2167" s="10">
        <f t="shared" si="200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0.46599999999999997</v>
      </c>
      <c r="P2168" s="6">
        <f t="shared" si="201"/>
        <v>91.625</v>
      </c>
      <c r="Q2168" t="str">
        <f t="shared" si="202"/>
        <v>music</v>
      </c>
      <c r="R2168" t="str">
        <f t="shared" si="203"/>
        <v>rock</v>
      </c>
      <c r="S2168" s="10">
        <f t="shared" si="199"/>
        <v>41978.671504629623</v>
      </c>
      <c r="T2168" s="10">
        <f t="shared" si="200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0.19999999999999996</v>
      </c>
      <c r="P2169" s="6">
        <f t="shared" si="201"/>
        <v>22.5</v>
      </c>
      <c r="Q2169" t="str">
        <f t="shared" si="202"/>
        <v>music</v>
      </c>
      <c r="R2169" t="str">
        <f t="shared" si="203"/>
        <v>rock</v>
      </c>
      <c r="S2169" s="10">
        <f t="shared" si="199"/>
        <v>41166.858067129629</v>
      </c>
      <c r="T2169" s="10">
        <f t="shared" si="200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0.21581611111111099</v>
      </c>
      <c r="P2170" s="6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0">
        <f t="shared" si="199"/>
        <v>42775.999999999993</v>
      </c>
      <c r="T2170" s="10">
        <f t="shared" si="200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0</v>
      </c>
      <c r="P2171" s="6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0">
        <f t="shared" si="199"/>
        <v>42796.492488425924</v>
      </c>
      <c r="T2171" s="10">
        <f t="shared" si="200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0.8085714285714285</v>
      </c>
      <c r="P2172" s="6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0">
        <f t="shared" si="199"/>
        <v>42238.541921296295</v>
      </c>
      <c r="T2172" s="10">
        <f t="shared" si="200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6.0750000000000082E-2</v>
      </c>
      <c r="P2173" s="6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0">
        <f t="shared" si="199"/>
        <v>42176.999999999993</v>
      </c>
      <c r="T2173" s="10">
        <f t="shared" si="200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0</v>
      </c>
      <c r="P2174" s="6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0">
        <f t="shared" si="199"/>
        <v>42112.371759259258</v>
      </c>
      <c r="T2174" s="10">
        <f t="shared" si="200"/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0.26928571428571435</v>
      </c>
      <c r="P2175" s="6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0">
        <f t="shared" si="199"/>
        <v>41526.957638888889</v>
      </c>
      <c r="T2175" s="10">
        <f t="shared" si="200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2.9749999999999943E-2</v>
      </c>
      <c r="P2176" s="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0">
        <f t="shared" si="199"/>
        <v>42495.334571759253</v>
      </c>
      <c r="T2176" s="10">
        <f t="shared" si="200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1.5</v>
      </c>
      <c r="P2177" s="6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0">
        <f t="shared" si="199"/>
        <v>42571.800763888888</v>
      </c>
      <c r="T2177" s="10">
        <f t="shared" si="200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+MAX(E2178/D2178-1,0)</f>
        <v>0.26019999999999999</v>
      </c>
      <c r="P2178" s="6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0">
        <f t="shared" ref="S2178:S2241" si="205">+(I2178/86400)+25569+(-5/24)</f>
        <v>42126.424872685187</v>
      </c>
      <c r="T2178" s="10">
        <f t="shared" ref="T2178:T2241" si="206">+(J2178/86400)+25569+(-5/24)</f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1.2000000000000899E-3</v>
      </c>
      <c r="P2179" s="6">
        <f t="shared" ref="P2179:P2242" si="207">+IFERROR(E2179/L2179,0)</f>
        <v>65.868421052631575</v>
      </c>
      <c r="Q2179" t="str">
        <f t="shared" ref="Q2179:Q2242" si="208">+LEFT(N2179,(FIND("/",N2179)-1))</f>
        <v>music</v>
      </c>
      <c r="R2179" t="str">
        <f t="shared" ref="R2179:R2242" si="209">+RIGHT(N2179,LEN(N2179)-(FIND("/",N2179)))</f>
        <v>rock</v>
      </c>
      <c r="S2179" s="10">
        <f t="shared" si="205"/>
        <v>42527.042442129627</v>
      </c>
      <c r="T2179" s="10">
        <f t="shared" si="206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0.38640000000000008</v>
      </c>
      <c r="P2180" s="6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0">
        <f t="shared" si="205"/>
        <v>42753.428206018514</v>
      </c>
      <c r="T2180" s="10">
        <f t="shared" si="206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0.6140000000000001</v>
      </c>
      <c r="P2181" s="6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0">
        <f t="shared" si="205"/>
        <v>42104.962870370371</v>
      </c>
      <c r="T2181" s="10">
        <f t="shared" si="206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7.1841999999999961E-2</v>
      </c>
      <c r="P2182" s="6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0">
        <f t="shared" si="205"/>
        <v>42321.503101851849</v>
      </c>
      <c r="T2182" s="10">
        <f t="shared" si="206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0.53099999999999992</v>
      </c>
      <c r="P2183" s="6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0">
        <f t="shared" si="205"/>
        <v>42786.796909722216</v>
      </c>
      <c r="T2183" s="10">
        <f t="shared" si="206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4.2416666666666663</v>
      </c>
      <c r="P2184" s="6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0">
        <f t="shared" si="205"/>
        <v>41914.692418981482</v>
      </c>
      <c r="T2184" s="10">
        <f t="shared" si="206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3.8927777777777779</v>
      </c>
      <c r="P2185" s="6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0">
        <f t="shared" si="205"/>
        <v>42774.999999999993</v>
      </c>
      <c r="T2185" s="10">
        <f t="shared" si="206"/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1.8473999999999999</v>
      </c>
      <c r="P2186" s="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0">
        <f t="shared" si="205"/>
        <v>42394.458333333336</v>
      </c>
      <c r="T2186" s="10">
        <f t="shared" si="206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17.569700000000001</v>
      </c>
      <c r="P2187" s="6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0">
        <f t="shared" si="205"/>
        <v>41359.141655092586</v>
      </c>
      <c r="T2187" s="10">
        <f t="shared" si="206"/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9.6749999999999892E-2</v>
      </c>
      <c r="P2188" s="6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0">
        <f t="shared" si="205"/>
        <v>42619.874999999993</v>
      </c>
      <c r="T2188" s="10">
        <f t="shared" si="206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9.1464250000000007</v>
      </c>
      <c r="P2189" s="6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0">
        <f t="shared" si="205"/>
        <v>42096.957638888889</v>
      </c>
      <c r="T2189" s="10">
        <f t="shared" si="206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3.1217692027666546</v>
      </c>
      <c r="P2190" s="6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0">
        <f t="shared" si="205"/>
        <v>42668.499999999993</v>
      </c>
      <c r="T2190" s="10">
        <f t="shared" si="206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4.0324999999999998</v>
      </c>
      <c r="P2191" s="6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0">
        <f t="shared" si="205"/>
        <v>42481.708333333336</v>
      </c>
      <c r="T2191" s="10">
        <f t="shared" si="206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0.84610526315789469</v>
      </c>
      <c r="P2192" s="6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0">
        <f t="shared" si="205"/>
        <v>42452.082638888889</v>
      </c>
      <c r="T2192" s="10">
        <f t="shared" si="206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0.19733333333333336</v>
      </c>
      <c r="P2193" s="6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0">
        <f t="shared" si="205"/>
        <v>42780.6253125</v>
      </c>
      <c r="T2193" s="10">
        <f t="shared" si="206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9.812401666666668</v>
      </c>
      <c r="P2194" s="6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0">
        <f t="shared" si="205"/>
        <v>42719.749999999993</v>
      </c>
      <c r="T2194" s="10">
        <f t="shared" si="206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3.5237333333333334</v>
      </c>
      <c r="P2195" s="6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0">
        <f t="shared" si="205"/>
        <v>42694.999305555553</v>
      </c>
      <c r="T2195" s="10">
        <f t="shared" si="206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4.3737000000000004</v>
      </c>
      <c r="P2196" s="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0">
        <f t="shared" si="205"/>
        <v>42455.507986111108</v>
      </c>
      <c r="T2196" s="10">
        <f t="shared" si="206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0.20326086956521738</v>
      </c>
      <c r="P2197" s="6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0">
        <f t="shared" si="205"/>
        <v>42227.563657407409</v>
      </c>
      <c r="T2197" s="10">
        <f t="shared" si="206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0.13835714285714285</v>
      </c>
      <c r="P2198" s="6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0">
        <f t="shared" si="205"/>
        <v>42706.083333333336</v>
      </c>
      <c r="T2198" s="10">
        <f t="shared" si="206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8.5103109999999997</v>
      </c>
      <c r="P2199" s="6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0">
        <f t="shared" si="205"/>
        <v>42063.37568287037</v>
      </c>
      <c r="T2199" s="10">
        <f t="shared" si="206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0.32892499999999991</v>
      </c>
      <c r="P2200" s="6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0">
        <f t="shared" si="205"/>
        <v>42322.347222222219</v>
      </c>
      <c r="T2200" s="10">
        <f t="shared" si="206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0.46977777777777785</v>
      </c>
      <c r="P2201" s="6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0">
        <f t="shared" si="205"/>
        <v>42292.208310185182</v>
      </c>
      <c r="T2201" s="10">
        <f t="shared" si="206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4.4215</v>
      </c>
      <c r="P2202" s="6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0">
        <f t="shared" si="205"/>
        <v>42190.916666666664</v>
      </c>
      <c r="T2202" s="10">
        <f t="shared" si="206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2.8271818181818182</v>
      </c>
      <c r="P2203" s="6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0">
        <f t="shared" si="205"/>
        <v>41290.638483796291</v>
      </c>
      <c r="T2203" s="10">
        <f t="shared" si="206"/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6.0418124999999998</v>
      </c>
      <c r="P2204" s="6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0">
        <f t="shared" si="205"/>
        <v>41214.640833333331</v>
      </c>
      <c r="T2204" s="10">
        <f t="shared" si="206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9.5499999999999918E-2</v>
      </c>
      <c r="P2205" s="6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0">
        <f t="shared" si="205"/>
        <v>42271.651412037034</v>
      </c>
      <c r="T2205" s="10">
        <f t="shared" si="206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0.32866666666666666</v>
      </c>
      <c r="P2206" s="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0">
        <f t="shared" si="205"/>
        <v>41342.103229166663</v>
      </c>
      <c r="T2206" s="10">
        <f t="shared" si="206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0.52</v>
      </c>
      <c r="P2207" s="6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0">
        <f t="shared" si="205"/>
        <v>41061.613298611112</v>
      </c>
      <c r="T2207" s="10">
        <f t="shared" si="206"/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2.7272727272727337E-2</v>
      </c>
      <c r="P2208" s="6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0">
        <f t="shared" si="205"/>
        <v>41015.048888888887</v>
      </c>
      <c r="T2208" s="10">
        <f t="shared" si="206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0</v>
      </c>
      <c r="P2209" s="6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0">
        <f t="shared" si="205"/>
        <v>41594.027465277773</v>
      </c>
      <c r="T2209" s="10">
        <f t="shared" si="206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1.6000000000000014E-2</v>
      </c>
      <c r="P2210" s="6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0">
        <f t="shared" si="205"/>
        <v>41005.958333333328</v>
      </c>
      <c r="T2210" s="10">
        <f t="shared" si="206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0.50800000000000001</v>
      </c>
      <c r="P2211" s="6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0">
        <f t="shared" si="205"/>
        <v>41743.75</v>
      </c>
      <c r="T2211" s="10">
        <f t="shared" si="206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0.11424999999999996</v>
      </c>
      <c r="P2212" s="6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0">
        <f t="shared" si="205"/>
        <v>41013.525000000001</v>
      </c>
      <c r="T2212" s="10">
        <f t="shared" si="206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0.95599999999999996</v>
      </c>
      <c r="P2213" s="6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0">
        <f t="shared" si="205"/>
        <v>41739.082638888889</v>
      </c>
      <c r="T2213" s="10">
        <f t="shared" si="206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0.14383333333333326</v>
      </c>
      <c r="P2214" s="6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0">
        <f t="shared" si="205"/>
        <v>41581.833333333328</v>
      </c>
      <c r="T2214" s="10">
        <f t="shared" si="206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1</v>
      </c>
      <c r="P2215" s="6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0">
        <f t="shared" si="205"/>
        <v>42139.617812499993</v>
      </c>
      <c r="T2215" s="10">
        <f t="shared" si="206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1.9250166666666666</v>
      </c>
      <c r="P2216" s="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0">
        <f t="shared" si="205"/>
        <v>41676.58388888889</v>
      </c>
      <c r="T2216" s="10">
        <f t="shared" si="206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0.56363636363636371</v>
      </c>
      <c r="P2217" s="6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0">
        <f t="shared" si="205"/>
        <v>40981.082638888889</v>
      </c>
      <c r="T2217" s="10">
        <f t="shared" si="206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5.6666666666666643E-2</v>
      </c>
      <c r="P2218" s="6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0">
        <f t="shared" si="205"/>
        <v>42208.543344907404</v>
      </c>
      <c r="T2218" s="10">
        <f t="shared" si="206"/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1.1904761904761862E-2</v>
      </c>
      <c r="P2219" s="6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0">
        <f t="shared" si="205"/>
        <v>42310.124999999993</v>
      </c>
      <c r="T2219" s="10">
        <f t="shared" si="206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0.22832999999999992</v>
      </c>
      <c r="P2220" s="6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0">
        <f t="shared" si="205"/>
        <v>41149.791666666664</v>
      </c>
      <c r="T2220" s="10">
        <f t="shared" si="206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1.4999999999999902E-2</v>
      </c>
      <c r="P2221" s="6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0">
        <f t="shared" si="205"/>
        <v>42235.510555555556</v>
      </c>
      <c r="T2221" s="10">
        <f t="shared" si="206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1.1428571428571344E-2</v>
      </c>
      <c r="P2222" s="6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0">
        <f t="shared" si="205"/>
        <v>41481.852268518516</v>
      </c>
      <c r="T2222" s="10">
        <f t="shared" si="206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8.1199999999999939E-2</v>
      </c>
      <c r="P2223" s="6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0">
        <f t="shared" si="205"/>
        <v>42482.791666666664</v>
      </c>
      <c r="T2223" s="10">
        <f t="shared" si="206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0.62599999999999989</v>
      </c>
      <c r="P2224" s="6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0">
        <f t="shared" si="205"/>
        <v>40936.579247685186</v>
      </c>
      <c r="T2224" s="10">
        <f t="shared" si="206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5.8000000000000052E-2</v>
      </c>
      <c r="P2225" s="6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0">
        <f t="shared" si="205"/>
        <v>42182.432500000003</v>
      </c>
      <c r="T2225" s="10">
        <f t="shared" si="206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1.4315000000000002</v>
      </c>
      <c r="P2226" s="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0">
        <f t="shared" si="205"/>
        <v>42672.583333333336</v>
      </c>
      <c r="T2226" s="10">
        <f t="shared" si="206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8.4483338095238096</v>
      </c>
      <c r="P2227" s="6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0">
        <f t="shared" si="205"/>
        <v>41903.583506944444</v>
      </c>
      <c r="T2227" s="10">
        <f t="shared" si="206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8.4628333333333305E-2</v>
      </c>
      <c r="P2228" s="6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0">
        <f t="shared" si="205"/>
        <v>42411.999305555553</v>
      </c>
      <c r="T2228" s="10">
        <f t="shared" si="206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0.57376923076923081</v>
      </c>
      <c r="P2229" s="6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0">
        <f t="shared" si="205"/>
        <v>41591.640682870369</v>
      </c>
      <c r="T2229" s="10">
        <f t="shared" si="206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10.744899999999999</v>
      </c>
      <c r="P2230" s="6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0">
        <f t="shared" si="205"/>
        <v>42232.069861111107</v>
      </c>
      <c r="T2230" s="10">
        <f t="shared" si="206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0.71047553669495755</v>
      </c>
      <c r="P2231" s="6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0">
        <f t="shared" si="205"/>
        <v>41519.958333333328</v>
      </c>
      <c r="T2231" s="10">
        <f t="shared" si="206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0.25952941176470579</v>
      </c>
      <c r="P2232" s="6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0">
        <f t="shared" si="205"/>
        <v>41754.672766203701</v>
      </c>
      <c r="T2232" s="10">
        <f t="shared" si="206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11.121296000000001</v>
      </c>
      <c r="P2233" s="6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0">
        <f t="shared" si="205"/>
        <v>41450</v>
      </c>
      <c r="T2233" s="10">
        <f t="shared" si="206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3.9580000000000002</v>
      </c>
      <c r="P2234" s="6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0">
        <f t="shared" si="205"/>
        <v>41838.916666666664</v>
      </c>
      <c r="T2234" s="10">
        <f t="shared" si="206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2.3203999999999998</v>
      </c>
      <c r="P2235" s="6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0">
        <f t="shared" si="205"/>
        <v>42351.791666666664</v>
      </c>
      <c r="T2235" s="10">
        <f t="shared" si="206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10.65</v>
      </c>
      <c r="P2236" s="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0">
        <f t="shared" si="205"/>
        <v>42740.616284722222</v>
      </c>
      <c r="T2236" s="10">
        <f t="shared" si="206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0.53315384615384609</v>
      </c>
      <c r="P2237" s="6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0">
        <f t="shared" si="205"/>
        <v>42091.772118055553</v>
      </c>
      <c r="T2237" s="10">
        <f t="shared" si="206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4.3710714285714287</v>
      </c>
      <c r="P2238" s="6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0">
        <f t="shared" si="205"/>
        <v>42401.408831018511</v>
      </c>
      <c r="T2238" s="10">
        <f t="shared" si="206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2.5292777777777777</v>
      </c>
      <c r="P2239" s="6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0">
        <f t="shared" si="205"/>
        <v>41955.124305555553</v>
      </c>
      <c r="T2239" s="10">
        <f t="shared" si="206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0.37400000000000011</v>
      </c>
      <c r="P2240" s="6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0">
        <f t="shared" si="205"/>
        <v>42804.41337962963</v>
      </c>
      <c r="T2240" s="10">
        <f t="shared" si="206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0.28026679999999993</v>
      </c>
      <c r="P2241" s="6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0">
        <f t="shared" si="205"/>
        <v>41608.959722222222</v>
      </c>
      <c r="T2241" s="10">
        <f t="shared" si="206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+MAX(E2242/D2242-1,0)</f>
        <v>1.7067999999999999</v>
      </c>
      <c r="P2242" s="6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0">
        <f t="shared" ref="S2242:S2305" si="211">+(I2242/86400)+25569+(-5/24)</f>
        <v>42482.617407407401</v>
      </c>
      <c r="T2242" s="10">
        <f t="shared" ref="T2242:T2305" si="212">+(J2242/86400)+25569+(-5/24)</f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7.0640000000000001</v>
      </c>
      <c r="P2243" s="6">
        <f t="shared" ref="P2243:P2306" si="213">+IFERROR(E2243/L2243,0)</f>
        <v>49.472392638036808</v>
      </c>
      <c r="Q2243" t="str">
        <f t="shared" ref="Q2243:Q2306" si="214">+LEFT(N2243,(FIND("/",N2243)-1))</f>
        <v>games</v>
      </c>
      <c r="R2243" t="str">
        <f t="shared" ref="R2243:R2306" si="215">+RIGHT(N2243,LEN(N2243)-(FIND("/",N2243)))</f>
        <v>tabletop games</v>
      </c>
      <c r="S2243" s="10">
        <f t="shared" si="211"/>
        <v>42796.619212962956</v>
      </c>
      <c r="T2243" s="10">
        <f t="shared" si="212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12.600976000000001</v>
      </c>
      <c r="P2244" s="6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0">
        <f t="shared" si="211"/>
        <v>41604.918055555558</v>
      </c>
      <c r="T2244" s="10">
        <f t="shared" si="212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9301.5</v>
      </c>
      <c r="P2245" s="6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0">
        <f t="shared" si="211"/>
        <v>42806.916666666664</v>
      </c>
      <c r="T2245" s="10">
        <f t="shared" si="212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2.7702</v>
      </c>
      <c r="P2246" s="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0">
        <f t="shared" si="211"/>
        <v>42659.645833333336</v>
      </c>
      <c r="T2246" s="10">
        <f t="shared" si="212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25.47025</v>
      </c>
      <c r="P2247" s="6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0">
        <f t="shared" si="211"/>
        <v>41691.541666666664</v>
      </c>
      <c r="T2247" s="10">
        <f t="shared" si="212"/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1.2000000000000899E-3</v>
      </c>
      <c r="P2248" s="6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0">
        <f t="shared" si="211"/>
        <v>42251.583449074074</v>
      </c>
      <c r="T2248" s="10">
        <f t="shared" si="212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4.4540540540540574E-2</v>
      </c>
      <c r="P2249" s="6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0">
        <f t="shared" si="211"/>
        <v>42214.457928240743</v>
      </c>
      <c r="T2249" s="10">
        <f t="shared" si="212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7.2142857142857064E-2</v>
      </c>
      <c r="P2250" s="6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0">
        <f t="shared" si="211"/>
        <v>42718.667569444442</v>
      </c>
      <c r="T2250" s="10">
        <f t="shared" si="212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0.68771428571428572</v>
      </c>
      <c r="P2251" s="6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0">
        <f t="shared" si="211"/>
        <v>41366.453298611108</v>
      </c>
      <c r="T2251" s="10">
        <f t="shared" si="212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8.7511200000000002</v>
      </c>
      <c r="P2252" s="6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0">
        <f t="shared" si="211"/>
        <v>42706.838807870365</v>
      </c>
      <c r="T2252" s="10">
        <f t="shared" si="212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0.34449294117647056</v>
      </c>
      <c r="P2253" s="6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0">
        <f t="shared" si="211"/>
        <v>41867.137465277774</v>
      </c>
      <c r="T2253" s="10">
        <f t="shared" si="212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1.722777777777778</v>
      </c>
      <c r="P2254" s="6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0">
        <f t="shared" si="211"/>
        <v>42588.119652777772</v>
      </c>
      <c r="T2254" s="10">
        <f t="shared" si="212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0.12687500000000007</v>
      </c>
      <c r="P2255" s="6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0">
        <f t="shared" si="211"/>
        <v>42326.46466435185</v>
      </c>
      <c r="T2255" s="10">
        <f t="shared" si="212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3.5979999999999999</v>
      </c>
      <c r="P2256" s="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0">
        <f t="shared" si="211"/>
        <v>42759.439444444441</v>
      </c>
      <c r="T2256" s="10">
        <f t="shared" si="212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1.8665822784810127</v>
      </c>
      <c r="P2257" s="6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0">
        <f t="shared" si="211"/>
        <v>42497.743645833332</v>
      </c>
      <c r="T2257" s="10">
        <f t="shared" si="212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1.2270833333333333</v>
      </c>
      <c r="P2258" s="6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0">
        <f t="shared" si="211"/>
        <v>42696.243587962956</v>
      </c>
      <c r="T2258" s="10">
        <f t="shared" si="212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5.3613999999999997</v>
      </c>
      <c r="P2259" s="6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0">
        <f t="shared" si="211"/>
        <v>42540.749999999993</v>
      </c>
      <c r="T2259" s="10">
        <f t="shared" si="212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0.46500000000000008</v>
      </c>
      <c r="P2260" s="6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0">
        <f t="shared" si="211"/>
        <v>42166.542673611104</v>
      </c>
      <c r="T2260" s="10">
        <f t="shared" si="212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17.670999999999999</v>
      </c>
      <c r="P2261" s="6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0">
        <f t="shared" si="211"/>
        <v>42712.59648148148</v>
      </c>
      <c r="T2261" s="10">
        <f t="shared" si="212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2.2692000000000001</v>
      </c>
      <c r="P2262" s="6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0">
        <f t="shared" si="211"/>
        <v>41724.766782407409</v>
      </c>
      <c r="T2262" s="10">
        <f t="shared" si="212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6.7949999999999999</v>
      </c>
      <c r="P2263" s="6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0">
        <f t="shared" si="211"/>
        <v>42780.516435185178</v>
      </c>
      <c r="T2263" s="10">
        <f t="shared" si="212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0.5415151515151515</v>
      </c>
      <c r="P2264" s="6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0">
        <f t="shared" si="211"/>
        <v>41960.791666666664</v>
      </c>
      <c r="T2264" s="10">
        <f t="shared" si="212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0.15546666666666664</v>
      </c>
      <c r="P2265" s="6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0">
        <f t="shared" si="211"/>
        <v>42035.623993055553</v>
      </c>
      <c r="T2265" s="10">
        <f t="shared" si="212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0.80033333333333334</v>
      </c>
      <c r="P2266" s="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0">
        <f t="shared" si="211"/>
        <v>42512.916666666664</v>
      </c>
      <c r="T2266" s="10">
        <f t="shared" si="212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1.9849999999999999</v>
      </c>
      <c r="P2267" s="6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0">
        <f t="shared" si="211"/>
        <v>42696.644756944443</v>
      </c>
      <c r="T2267" s="10">
        <f t="shared" si="212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2.2026666666666666</v>
      </c>
      <c r="P2268" s="6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0">
        <f t="shared" si="211"/>
        <v>42486.874999999993</v>
      </c>
      <c r="T2268" s="10">
        <f t="shared" si="212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2.80525</v>
      </c>
      <c r="P2269" s="6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0">
        <f t="shared" si="211"/>
        <v>41993.833333333336</v>
      </c>
      <c r="T2269" s="10">
        <f t="shared" si="212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2.6000000000000023E-2</v>
      </c>
      <c r="P2270" s="6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0">
        <f t="shared" si="211"/>
        <v>42805.874016203707</v>
      </c>
      <c r="T2270" s="10">
        <f t="shared" si="212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17.016400000000001</v>
      </c>
      <c r="P2271" s="6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0">
        <f t="shared" si="211"/>
        <v>42800.999999999993</v>
      </c>
      <c r="T2271" s="10">
        <f t="shared" si="212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6.2024800000000004</v>
      </c>
      <c r="P2272" s="6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0">
        <f t="shared" si="211"/>
        <v>42745.707638888889</v>
      </c>
      <c r="T2272" s="10">
        <f t="shared" si="212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1.8309000000000002</v>
      </c>
      <c r="P2273" s="6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0">
        <f t="shared" si="211"/>
        <v>42713.791712962957</v>
      </c>
      <c r="T2273" s="10">
        <f t="shared" si="212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12.566000000000001</v>
      </c>
      <c r="P2274" s="6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0">
        <f t="shared" si="211"/>
        <v>42345.491157407407</v>
      </c>
      <c r="T2274" s="10">
        <f t="shared" si="212"/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1.2035999999999998</v>
      </c>
      <c r="P2275" s="6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0">
        <f t="shared" si="211"/>
        <v>42806.299097222225</v>
      </c>
      <c r="T2275" s="10">
        <f t="shared" si="212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0.19599999999999995</v>
      </c>
      <c r="P2276" s="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0">
        <f t="shared" si="211"/>
        <v>41693.292326388888</v>
      </c>
      <c r="T2276" s="10">
        <f t="shared" si="212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3.0776923076923079</v>
      </c>
      <c r="P2277" s="6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0">
        <f t="shared" si="211"/>
        <v>41995.408321759256</v>
      </c>
      <c r="T2277" s="10">
        <f t="shared" si="212"/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5.8182610590542527E-2</v>
      </c>
      <c r="P2278" s="6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0">
        <f t="shared" si="211"/>
        <v>41644.443159722221</v>
      </c>
      <c r="T2278" s="10">
        <f t="shared" si="212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0.41082352941176481</v>
      </c>
      <c r="P2279" s="6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0">
        <f t="shared" si="211"/>
        <v>40966.470173611109</v>
      </c>
      <c r="T2279" s="10">
        <f t="shared" si="212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1.7069999999999999</v>
      </c>
      <c r="P2280" s="6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0">
        <f t="shared" si="211"/>
        <v>42372.749305555553</v>
      </c>
      <c r="T2280" s="10">
        <f t="shared" si="212"/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0.53800000000000003</v>
      </c>
      <c r="P2281" s="6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0">
        <f t="shared" si="211"/>
        <v>42038.958333333336</v>
      </c>
      <c r="T2281" s="10">
        <f t="shared" si="212"/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3.0357653061224488</v>
      </c>
      <c r="P2282" s="6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0">
        <f t="shared" si="211"/>
        <v>42264.416562499995</v>
      </c>
      <c r="T2282" s="10">
        <f t="shared" si="212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0.85000000000000009</v>
      </c>
      <c r="P2283" s="6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0">
        <f t="shared" si="211"/>
        <v>40749.076388888883</v>
      </c>
      <c r="T2283" s="10">
        <f t="shared" si="212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0.85333333333333328</v>
      </c>
      <c r="P2284" s="6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0">
        <f t="shared" si="211"/>
        <v>42382.966273148144</v>
      </c>
      <c r="T2284" s="10">
        <f t="shared" si="212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8.5533333333331907E-3</v>
      </c>
      <c r="P2285" s="6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0">
        <f t="shared" si="211"/>
        <v>41037.875046296293</v>
      </c>
      <c r="T2285" s="10">
        <f t="shared" si="212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6.2211666666666776E-2</v>
      </c>
      <c r="P2286" s="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0">
        <f t="shared" si="211"/>
        <v>40613.958333333328</v>
      </c>
      <c r="T2286" s="10">
        <f t="shared" si="212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0.21366666666666667</v>
      </c>
      <c r="P2287" s="6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0">
        <f t="shared" si="211"/>
        <v>41088.977349537039</v>
      </c>
      <c r="T2287" s="10">
        <f t="shared" si="212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6.6666666666659324E-4</v>
      </c>
      <c r="P2288" s="6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0">
        <f t="shared" si="211"/>
        <v>41522.957638888889</v>
      </c>
      <c r="T2288" s="10">
        <f t="shared" si="212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0.1997755555555556</v>
      </c>
      <c r="P2289" s="6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0">
        <f t="shared" si="211"/>
        <v>41813.459027777775</v>
      </c>
      <c r="T2289" s="10">
        <f t="shared" si="212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9.9999999999988987E-4</v>
      </c>
      <c r="P2290" s="6">
        <f t="shared" si="213"/>
        <v>40.04</v>
      </c>
      <c r="Q2290" t="str">
        <f t="shared" si="214"/>
        <v>music</v>
      </c>
      <c r="R2290" t="str">
        <f t="shared" si="215"/>
        <v>rock</v>
      </c>
      <c r="S2290" s="10">
        <f t="shared" si="211"/>
        <v>41086.541666666664</v>
      </c>
      <c r="T2290" s="10">
        <f t="shared" si="212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7.4000000000000066E-2</v>
      </c>
      <c r="P2291" s="6">
        <f t="shared" si="213"/>
        <v>64.44</v>
      </c>
      <c r="Q2291" t="str">
        <f t="shared" si="214"/>
        <v>music</v>
      </c>
      <c r="R2291" t="str">
        <f t="shared" si="215"/>
        <v>rock</v>
      </c>
      <c r="S2291" s="10">
        <f t="shared" si="211"/>
        <v>41614.765277777777</v>
      </c>
      <c r="T2291" s="10">
        <f t="shared" si="212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4.0666666666666629E-2</v>
      </c>
      <c r="P2292" s="6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0">
        <f t="shared" si="211"/>
        <v>40148.5</v>
      </c>
      <c r="T2292" s="10">
        <f t="shared" si="212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0.72799999999999998</v>
      </c>
      <c r="P2293" s="6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0">
        <f t="shared" si="211"/>
        <v>41021.958333333328</v>
      </c>
      <c r="T2293" s="10">
        <f t="shared" si="212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7.2505000000000042E-2</v>
      </c>
      <c r="P2294" s="6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0">
        <f t="shared" si="211"/>
        <v>41017.489305555551</v>
      </c>
      <c r="T2294" s="10">
        <f t="shared" si="212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8.2352941176470518E-2</v>
      </c>
      <c r="P2295" s="6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0">
        <f t="shared" si="211"/>
        <v>41176.957638888889</v>
      </c>
      <c r="T2295" s="10">
        <f t="shared" si="212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0.46080799999999988</v>
      </c>
      <c r="P2296" s="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0">
        <f t="shared" si="211"/>
        <v>41294.514814814815</v>
      </c>
      <c r="T2296" s="10">
        <f t="shared" si="212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0.25249999999999995</v>
      </c>
      <c r="P2297" s="6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0">
        <f t="shared" si="211"/>
        <v>41300.746018518512</v>
      </c>
      <c r="T2297" s="10">
        <f t="shared" si="212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0.49071428571428566</v>
      </c>
      <c r="P2298" s="6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0">
        <f t="shared" si="211"/>
        <v>40962.52344907407</v>
      </c>
      <c r="T2298" s="10">
        <f t="shared" si="212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6.0000000000000053E-3</v>
      </c>
      <c r="P2299" s="6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0">
        <f t="shared" si="211"/>
        <v>40981.957638888889</v>
      </c>
      <c r="T2299" s="10">
        <f t="shared" si="212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5.0733333333333297E-2</v>
      </c>
      <c r="P2300" s="6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0">
        <f t="shared" si="211"/>
        <v>41724.59065972222</v>
      </c>
      <c r="T2300" s="10">
        <f t="shared" si="212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2.5016666666666665</v>
      </c>
      <c r="P2301" s="6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0">
        <f t="shared" si="211"/>
        <v>40579.824178240735</v>
      </c>
      <c r="T2301" s="10">
        <f t="shared" si="212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1.2499999999999956E-2</v>
      </c>
      <c r="P2302" s="6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0">
        <f t="shared" si="211"/>
        <v>41088.518703703703</v>
      </c>
      <c r="T2302" s="10">
        <f t="shared" si="212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0.33604400000000001</v>
      </c>
      <c r="P2303" s="6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0">
        <f t="shared" si="211"/>
        <v>41445.938611111109</v>
      </c>
      <c r="T2303" s="10">
        <f t="shared" si="212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0.70652173913043481</v>
      </c>
      <c r="P2304" s="6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0">
        <f t="shared" si="211"/>
        <v>41639.083333333328</v>
      </c>
      <c r="T2304" s="10">
        <f t="shared" si="212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9.3582945736434109E-2</v>
      </c>
      <c r="P2305" s="6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0">
        <f t="shared" si="211"/>
        <v>40889.944398148145</v>
      </c>
      <c r="T2305" s="10">
        <f t="shared" si="212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+MAX(E2306/D2306-1,0)</f>
        <v>7.0033333333334724E-3</v>
      </c>
      <c r="P2306" s="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0">
        <f t="shared" ref="S2306:S2369" si="217">+(I2306/86400)+25569+(-5/24)</f>
        <v>40543.999305555553</v>
      </c>
      <c r="T2306" s="10">
        <f t="shared" ref="T2306:T2369" si="218">+(J2306/86400)+25569+(-5/24)</f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1.2277777777777832E-2</v>
      </c>
      <c r="P2307" s="6">
        <f t="shared" ref="P2307:P2370" si="219">+IFERROR(E2307/L2307,0)</f>
        <v>109.10778443113773</v>
      </c>
      <c r="Q2307" t="str">
        <f t="shared" ref="Q2307:Q2370" si="220">+LEFT(N2307,(FIND("/",N2307)-1))</f>
        <v>music</v>
      </c>
      <c r="R2307" t="str">
        <f t="shared" ref="R2307:R2370" si="221">+RIGHT(N2307,LEN(N2307)-(FIND("/",N2307)))</f>
        <v>indie rock</v>
      </c>
      <c r="S2307" s="10">
        <f t="shared" si="217"/>
        <v>41859.541666666664</v>
      </c>
      <c r="T2307" s="10">
        <f t="shared" si="218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6.758571428571436E-2</v>
      </c>
      <c r="P2308" s="6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0">
        <f t="shared" si="217"/>
        <v>40977.959826388884</v>
      </c>
      <c r="T2308" s="10">
        <f t="shared" si="218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6.6577753796189354E-2</v>
      </c>
      <c r="P2309" s="6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0">
        <f t="shared" si="217"/>
        <v>41034.59407407407</v>
      </c>
      <c r="T2309" s="10">
        <f t="shared" si="218"/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1.3062200000000024E-2</v>
      </c>
      <c r="P2310" s="6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0">
        <f t="shared" si="217"/>
        <v>41879.833333333328</v>
      </c>
      <c r="T2310" s="10">
        <f t="shared" si="218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6.6745000000000054E-2</v>
      </c>
      <c r="P2311" s="6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0">
        <f t="shared" si="217"/>
        <v>41342.779363425921</v>
      </c>
      <c r="T2311" s="10">
        <f t="shared" si="218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3.288397837837838</v>
      </c>
      <c r="P2312" s="6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0">
        <f t="shared" si="217"/>
        <v>41354.54415509259</v>
      </c>
      <c r="T2312" s="10">
        <f t="shared" si="218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4.1111111111111098E-2</v>
      </c>
      <c r="P2313" s="6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0">
        <f t="shared" si="217"/>
        <v>41765.796168981477</v>
      </c>
      <c r="T2313" s="10">
        <f t="shared" si="218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7.8666666666666663E-2</v>
      </c>
      <c r="P2314" s="6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0">
        <f t="shared" si="217"/>
        <v>41747.75</v>
      </c>
      <c r="T2314" s="10">
        <f t="shared" si="218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0.75840400000000008</v>
      </c>
      <c r="P2315" s="6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0">
        <f t="shared" si="217"/>
        <v>41032.750300925924</v>
      </c>
      <c r="T2315" s="10">
        <f t="shared" si="218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0.5697000000000001</v>
      </c>
      <c r="P2316" s="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0">
        <f t="shared" si="217"/>
        <v>41067.343252314815</v>
      </c>
      <c r="T2316" s="10">
        <f t="shared" si="218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2.6000000000000023E-2</v>
      </c>
      <c r="P2317" s="6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0">
        <f t="shared" si="217"/>
        <v>41034.517858796295</v>
      </c>
      <c r="T2317" s="10">
        <f t="shared" si="218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4.0426666666666611E-2</v>
      </c>
      <c r="P2318" s="6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0">
        <f t="shared" si="217"/>
        <v>40156.558333333327</v>
      </c>
      <c r="T2318" s="10">
        <f t="shared" si="218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4.0000000000000036E-2</v>
      </c>
      <c r="P2319" s="6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0">
        <f t="shared" si="217"/>
        <v>40224</v>
      </c>
      <c r="T2319" s="10">
        <f t="shared" si="218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0.2105999999999999</v>
      </c>
      <c r="P2320" s="6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0">
        <f t="shared" si="217"/>
        <v>40081.957638888889</v>
      </c>
      <c r="T2320" s="10">
        <f t="shared" si="218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7.6999999999999957E-2</v>
      </c>
      <c r="P2321" s="6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0">
        <f t="shared" si="217"/>
        <v>41622.873668981476</v>
      </c>
      <c r="T2321" s="10">
        <f t="shared" si="218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8.660000000000001E-2</v>
      </c>
      <c r="P2322" s="6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0">
        <f t="shared" si="217"/>
        <v>41731.567129629628</v>
      </c>
      <c r="T2322" s="10">
        <f t="shared" si="218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</v>
      </c>
      <c r="P2323" s="6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0">
        <f t="shared" si="217"/>
        <v>42829.010428240734</v>
      </c>
      <c r="T2323" s="10">
        <f t="shared" si="218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</v>
      </c>
      <c r="P2324" s="6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0">
        <f t="shared" si="217"/>
        <v>42834.645474537036</v>
      </c>
      <c r="T2324" s="10">
        <f t="shared" si="218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</v>
      </c>
      <c r="P2325" s="6">
        <f t="shared" si="219"/>
        <v>30</v>
      </c>
      <c r="Q2325" t="str">
        <f t="shared" si="220"/>
        <v>food</v>
      </c>
      <c r="R2325" t="str">
        <f t="shared" si="221"/>
        <v>small batch</v>
      </c>
      <c r="S2325" s="10">
        <f t="shared" si="217"/>
        <v>42814.546840277777</v>
      </c>
      <c r="T2325" s="10">
        <f t="shared" si="218"/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</v>
      </c>
      <c r="P2326" s="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0">
        <f t="shared" si="217"/>
        <v>42820.635243055549</v>
      </c>
      <c r="T2326" s="10">
        <f t="shared" si="218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</v>
      </c>
      <c r="P2327" s="6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0">
        <f t="shared" si="217"/>
        <v>42823.772349537037</v>
      </c>
      <c r="T2327" s="10">
        <f t="shared" si="218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</v>
      </c>
      <c r="P2328" s="6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0">
        <f t="shared" si="217"/>
        <v>42855.499999999993</v>
      </c>
      <c r="T2328" s="10">
        <f t="shared" si="218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4.2609431428571432</v>
      </c>
      <c r="P2329" s="6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0">
        <f t="shared" si="217"/>
        <v>41877.708796296291</v>
      </c>
      <c r="T2329" s="10">
        <f t="shared" si="218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1.5445000000000002</v>
      </c>
      <c r="P2330" s="6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0">
        <f t="shared" si="217"/>
        <v>42169.573344907403</v>
      </c>
      <c r="T2330" s="10">
        <f t="shared" si="218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5.9199999999999919E-2</v>
      </c>
      <c r="P2331" s="6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0">
        <f t="shared" si="217"/>
        <v>41837.416041666664</v>
      </c>
      <c r="T2331" s="10">
        <f t="shared" si="218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2.4228571428571488E-2</v>
      </c>
      <c r="P2332" s="6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0">
        <f t="shared" si="217"/>
        <v>42362.791666666664</v>
      </c>
      <c r="T2332" s="10">
        <f t="shared" si="218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0.44313749999999996</v>
      </c>
      <c r="P2333" s="6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0">
        <f t="shared" si="217"/>
        <v>41868.797337962962</v>
      </c>
      <c r="T2333" s="10">
        <f t="shared" si="218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6.3080000000000025E-2</v>
      </c>
      <c r="P2334" s="6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0">
        <f t="shared" si="217"/>
        <v>42041.419803240737</v>
      </c>
      <c r="T2334" s="10">
        <f t="shared" si="218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1.1216666666666666</v>
      </c>
      <c r="P2335" s="6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0">
        <f t="shared" si="217"/>
        <v>41788.534722222219</v>
      </c>
      <c r="T2335" s="10">
        <f t="shared" si="218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1.9500000000000073E-2</v>
      </c>
      <c r="P2336" s="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0">
        <f t="shared" si="217"/>
        <v>41948.523611111108</v>
      </c>
      <c r="T2336" s="10">
        <f t="shared" si="218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2.2720000000000073E-2</v>
      </c>
      <c r="P2337" s="6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0">
        <f t="shared" si="217"/>
        <v>41801.363923611112</v>
      </c>
      <c r="T2337" s="10">
        <f t="shared" si="218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4.2073254999999996</v>
      </c>
      <c r="P2338" s="6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0">
        <f t="shared" si="217"/>
        <v>41706.716377314813</v>
      </c>
      <c r="T2338" s="10">
        <f t="shared" si="218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0.10658333333333325</v>
      </c>
      <c r="P2339" s="6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0">
        <f t="shared" si="217"/>
        <v>41816.432210648149</v>
      </c>
      <c r="T2339" s="10">
        <f t="shared" si="218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1.1433333333333406E-2</v>
      </c>
      <c r="P2340" s="6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0">
        <f t="shared" si="217"/>
        <v>41819.688472222224</v>
      </c>
      <c r="T2340" s="10">
        <f t="shared" si="218"/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1.9420799999999998</v>
      </c>
      <c r="P2341" s="6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0">
        <f t="shared" si="217"/>
        <v>42723.124305555553</v>
      </c>
      <c r="T2341" s="10">
        <f t="shared" si="218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5.777499999999991E-2</v>
      </c>
      <c r="P2342" s="6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0">
        <f t="shared" si="217"/>
        <v>42673.434467592589</v>
      </c>
      <c r="T2342" s="10">
        <f t="shared" si="218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9"/>
        <v>0</v>
      </c>
      <c r="Q2343" t="str">
        <f t="shared" si="220"/>
        <v>technology</v>
      </c>
      <c r="R2343" t="str">
        <f t="shared" si="221"/>
        <v>web</v>
      </c>
      <c r="S2343" s="10">
        <f t="shared" si="217"/>
        <v>42197.605370370373</v>
      </c>
      <c r="T2343" s="10">
        <f t="shared" si="218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9"/>
        <v>0</v>
      </c>
      <c r="Q2344" t="str">
        <f t="shared" si="220"/>
        <v>technology</v>
      </c>
      <c r="R2344" t="str">
        <f t="shared" si="221"/>
        <v>web</v>
      </c>
      <c r="S2344" s="10">
        <f t="shared" si="217"/>
        <v>41918</v>
      </c>
      <c r="T2344" s="10">
        <f t="shared" si="218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</v>
      </c>
      <c r="P2345" s="6">
        <f t="shared" si="219"/>
        <v>300</v>
      </c>
      <c r="Q2345" t="str">
        <f t="shared" si="220"/>
        <v>technology</v>
      </c>
      <c r="R2345" t="str">
        <f t="shared" si="221"/>
        <v>web</v>
      </c>
      <c r="S2345" s="10">
        <f t="shared" si="217"/>
        <v>42377.615972222215</v>
      </c>
      <c r="T2345" s="10">
        <f t="shared" si="218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9"/>
        <v>1</v>
      </c>
      <c r="Q2346" t="str">
        <f t="shared" si="220"/>
        <v>technology</v>
      </c>
      <c r="R2346" t="str">
        <f t="shared" si="221"/>
        <v>web</v>
      </c>
      <c r="S2346" s="10">
        <f t="shared" si="217"/>
        <v>42545.519317129627</v>
      </c>
      <c r="T2346" s="10">
        <f t="shared" si="218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9"/>
        <v>0</v>
      </c>
      <c r="Q2347" t="str">
        <f t="shared" si="220"/>
        <v>technology</v>
      </c>
      <c r="R2347" t="str">
        <f t="shared" si="221"/>
        <v>web</v>
      </c>
      <c r="S2347" s="10">
        <f t="shared" si="217"/>
        <v>42094.777083333327</v>
      </c>
      <c r="T2347" s="10">
        <f t="shared" si="218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9"/>
        <v>13</v>
      </c>
      <c r="Q2348" t="str">
        <f t="shared" si="220"/>
        <v>technology</v>
      </c>
      <c r="R2348" t="str">
        <f t="shared" si="221"/>
        <v>web</v>
      </c>
      <c r="S2348" s="10">
        <f t="shared" si="217"/>
        <v>42660.590636574074</v>
      </c>
      <c r="T2348" s="10">
        <f t="shared" si="218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</v>
      </c>
      <c r="P2349" s="6">
        <f t="shared" si="219"/>
        <v>15</v>
      </c>
      <c r="Q2349" t="str">
        <f t="shared" si="220"/>
        <v>technology</v>
      </c>
      <c r="R2349" t="str">
        <f t="shared" si="221"/>
        <v>web</v>
      </c>
      <c r="S2349" s="10">
        <f t="shared" si="217"/>
        <v>42607.39902777777</v>
      </c>
      <c r="T2349" s="10">
        <f t="shared" si="218"/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9"/>
        <v>54</v>
      </c>
      <c r="Q2350" t="str">
        <f t="shared" si="220"/>
        <v>technology</v>
      </c>
      <c r="R2350" t="str">
        <f t="shared" si="221"/>
        <v>web</v>
      </c>
      <c r="S2350" s="10">
        <f t="shared" si="217"/>
        <v>42420.723819444444</v>
      </c>
      <c r="T2350" s="10">
        <f t="shared" si="218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9"/>
        <v>0</v>
      </c>
      <c r="Q2351" t="str">
        <f t="shared" si="220"/>
        <v>technology</v>
      </c>
      <c r="R2351" t="str">
        <f t="shared" si="221"/>
        <v>web</v>
      </c>
      <c r="S2351" s="10">
        <f t="shared" si="217"/>
        <v>42227.567453703705</v>
      </c>
      <c r="T2351" s="10">
        <f t="shared" si="218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9"/>
        <v>0</v>
      </c>
      <c r="Q2352" t="str">
        <f t="shared" si="220"/>
        <v>technology</v>
      </c>
      <c r="R2352" t="str">
        <f t="shared" si="221"/>
        <v>web</v>
      </c>
      <c r="S2352" s="10">
        <f t="shared" si="217"/>
        <v>42738.633912037032</v>
      </c>
      <c r="T2352" s="10">
        <f t="shared" si="218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</v>
      </c>
      <c r="P2353" s="6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0">
        <f t="shared" si="217"/>
        <v>42123.892812500002</v>
      </c>
      <c r="T2353" s="10">
        <f t="shared" si="218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9"/>
        <v>0</v>
      </c>
      <c r="Q2354" t="str">
        <f t="shared" si="220"/>
        <v>technology</v>
      </c>
      <c r="R2354" t="str">
        <f t="shared" si="221"/>
        <v>web</v>
      </c>
      <c r="S2354" s="10">
        <f t="shared" si="217"/>
        <v>42161.425370370365</v>
      </c>
      <c r="T2354" s="10">
        <f t="shared" si="218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9"/>
        <v>0</v>
      </c>
      <c r="Q2355" t="str">
        <f t="shared" si="220"/>
        <v>technology</v>
      </c>
      <c r="R2355" t="str">
        <f t="shared" si="221"/>
        <v>web</v>
      </c>
      <c r="S2355" s="10">
        <f t="shared" si="217"/>
        <v>42115.467847222222</v>
      </c>
      <c r="T2355" s="10">
        <f t="shared" si="218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9"/>
        <v>25</v>
      </c>
      <c r="Q2356" t="str">
        <f t="shared" si="220"/>
        <v>technology</v>
      </c>
      <c r="R2356" t="str">
        <f t="shared" si="221"/>
        <v>web</v>
      </c>
      <c r="S2356" s="10">
        <f t="shared" si="217"/>
        <v>42014.51458333333</v>
      </c>
      <c r="T2356" s="10">
        <f t="shared" si="218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</v>
      </c>
      <c r="P2357" s="6">
        <f t="shared" si="219"/>
        <v>27.5</v>
      </c>
      <c r="Q2357" t="str">
        <f t="shared" si="220"/>
        <v>technology</v>
      </c>
      <c r="R2357" t="str">
        <f t="shared" si="221"/>
        <v>web</v>
      </c>
      <c r="S2357" s="10">
        <f t="shared" si="217"/>
        <v>42126.709907407407</v>
      </c>
      <c r="T2357" s="10">
        <f t="shared" si="218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9"/>
        <v>0</v>
      </c>
      <c r="Q2358" t="str">
        <f t="shared" si="220"/>
        <v>technology</v>
      </c>
      <c r="R2358" t="str">
        <f t="shared" si="221"/>
        <v>web</v>
      </c>
      <c r="S2358" s="10">
        <f t="shared" si="217"/>
        <v>42160.575277777774</v>
      </c>
      <c r="T2358" s="10">
        <f t="shared" si="218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9"/>
        <v>0</v>
      </c>
      <c r="Q2359" t="str">
        <f t="shared" si="220"/>
        <v>technology</v>
      </c>
      <c r="R2359" t="str">
        <f t="shared" si="221"/>
        <v>web</v>
      </c>
      <c r="S2359" s="10">
        <f t="shared" si="217"/>
        <v>42294.411782407406</v>
      </c>
      <c r="T2359" s="10">
        <f t="shared" si="218"/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9"/>
        <v>0</v>
      </c>
      <c r="Q2360" t="str">
        <f t="shared" si="220"/>
        <v>technology</v>
      </c>
      <c r="R2360" t="str">
        <f t="shared" si="221"/>
        <v>web</v>
      </c>
      <c r="S2360" s="10">
        <f t="shared" si="217"/>
        <v>42034.818749999999</v>
      </c>
      <c r="T2360" s="10">
        <f t="shared" si="218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</v>
      </c>
      <c r="P2361" s="6">
        <f t="shared" si="219"/>
        <v>367</v>
      </c>
      <c r="Q2361" t="str">
        <f t="shared" si="220"/>
        <v>technology</v>
      </c>
      <c r="R2361" t="str">
        <f t="shared" si="221"/>
        <v>web</v>
      </c>
      <c r="S2361" s="10">
        <f t="shared" si="217"/>
        <v>42219.441249999996</v>
      </c>
      <c r="T2361" s="10">
        <f t="shared" si="218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9"/>
        <v>2</v>
      </c>
      <c r="Q2362" t="str">
        <f t="shared" si="220"/>
        <v>technology</v>
      </c>
      <c r="R2362" t="str">
        <f t="shared" si="221"/>
        <v>web</v>
      </c>
      <c r="S2362" s="10">
        <f t="shared" si="217"/>
        <v>42407.498611111114</v>
      </c>
      <c r="T2362" s="10">
        <f t="shared" si="218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9"/>
        <v>0</v>
      </c>
      <c r="Q2363" t="str">
        <f t="shared" si="220"/>
        <v>technology</v>
      </c>
      <c r="R2363" t="str">
        <f t="shared" si="221"/>
        <v>web</v>
      </c>
      <c r="S2363" s="10">
        <f t="shared" si="217"/>
        <v>42490.708333333336</v>
      </c>
      <c r="T2363" s="10">
        <f t="shared" si="218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</v>
      </c>
      <c r="P2364" s="6">
        <f t="shared" si="219"/>
        <v>60</v>
      </c>
      <c r="Q2364" t="str">
        <f t="shared" si="220"/>
        <v>technology</v>
      </c>
      <c r="R2364" t="str">
        <f t="shared" si="221"/>
        <v>web</v>
      </c>
      <c r="S2364" s="10">
        <f t="shared" si="217"/>
        <v>41984.47997685185</v>
      </c>
      <c r="T2364" s="10">
        <f t="shared" si="218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9"/>
        <v>0</v>
      </c>
      <c r="Q2365" t="str">
        <f t="shared" si="220"/>
        <v>technology</v>
      </c>
      <c r="R2365" t="str">
        <f t="shared" si="221"/>
        <v>web</v>
      </c>
      <c r="S2365" s="10">
        <f t="shared" si="217"/>
        <v>42366.803240740737</v>
      </c>
      <c r="T2365" s="10">
        <f t="shared" si="218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9"/>
        <v>0</v>
      </c>
      <c r="Q2366" t="str">
        <f t="shared" si="220"/>
        <v>technology</v>
      </c>
      <c r="R2366" t="str">
        <f t="shared" si="221"/>
        <v>web</v>
      </c>
      <c r="S2366" s="10">
        <f t="shared" si="217"/>
        <v>42303.726342592585</v>
      </c>
      <c r="T2366" s="10">
        <f t="shared" si="218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9"/>
        <v>0</v>
      </c>
      <c r="Q2367" t="str">
        <f t="shared" si="220"/>
        <v>technology</v>
      </c>
      <c r="R2367" t="str">
        <f t="shared" si="221"/>
        <v>web</v>
      </c>
      <c r="S2367" s="10">
        <f t="shared" si="217"/>
        <v>42386.749999999993</v>
      </c>
      <c r="T2367" s="10">
        <f t="shared" si="218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</v>
      </c>
      <c r="P2368" s="6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0">
        <f t="shared" si="217"/>
        <v>42298.323298611103</v>
      </c>
      <c r="T2368" s="10">
        <f t="shared" si="218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</v>
      </c>
      <c r="P2369" s="6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0">
        <f t="shared" si="217"/>
        <v>42485.720092592594</v>
      </c>
      <c r="T2369" s="10">
        <f t="shared" si="218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+MAX(E2370/D2370-1,0)</f>
        <v>0</v>
      </c>
      <c r="P2370" s="6">
        <f t="shared" si="219"/>
        <v>50</v>
      </c>
      <c r="Q2370" t="str">
        <f t="shared" si="220"/>
        <v>technology</v>
      </c>
      <c r="R2370" t="str">
        <f t="shared" si="221"/>
        <v>web</v>
      </c>
      <c r="S2370" s="10">
        <f t="shared" ref="S2370:S2433" si="223">+(I2370/86400)+25569+(-5/24)</f>
        <v>42108.471817129626</v>
      </c>
      <c r="T2370" s="10">
        <f t="shared" ref="T2370:T2433" si="224">+(J2370/86400)+25569+(-5/24)</f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>
        <f t="shared" ref="P2371:P2434" si="225">+IFERROR(E2371/L2371,0)</f>
        <v>0</v>
      </c>
      <c r="Q2371" t="str">
        <f t="shared" ref="Q2371:Q2434" si="226">+LEFT(N2371,(FIND("/",N2371)-1))</f>
        <v>technology</v>
      </c>
      <c r="R2371" t="str">
        <f t="shared" ref="R2371:R2434" si="227">+RIGHT(N2371,LEN(N2371)-(FIND("/",N2371)))</f>
        <v>web</v>
      </c>
      <c r="S2371" s="10">
        <f t="shared" si="223"/>
        <v>42410.60429398148</v>
      </c>
      <c r="T2371" s="10">
        <f t="shared" si="224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5"/>
        <v>20.5</v>
      </c>
      <c r="Q2372" t="str">
        <f t="shared" si="226"/>
        <v>technology</v>
      </c>
      <c r="R2372" t="str">
        <f t="shared" si="227"/>
        <v>web</v>
      </c>
      <c r="S2372" s="10">
        <f t="shared" si="223"/>
        <v>41990.980798611105</v>
      </c>
      <c r="T2372" s="10">
        <f t="shared" si="224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5"/>
        <v>0</v>
      </c>
      <c r="Q2373" t="str">
        <f t="shared" si="226"/>
        <v>technology</v>
      </c>
      <c r="R2373" t="str">
        <f t="shared" si="227"/>
        <v>web</v>
      </c>
      <c r="S2373" s="10">
        <f t="shared" si="223"/>
        <v>42180.569398148145</v>
      </c>
      <c r="T2373" s="10">
        <f t="shared" si="224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</v>
      </c>
      <c r="P2374" s="6">
        <f t="shared" si="225"/>
        <v>30</v>
      </c>
      <c r="Q2374" t="str">
        <f t="shared" si="226"/>
        <v>technology</v>
      </c>
      <c r="R2374" t="str">
        <f t="shared" si="227"/>
        <v>web</v>
      </c>
      <c r="S2374" s="10">
        <f t="shared" si="223"/>
        <v>42117.860775462956</v>
      </c>
      <c r="T2374" s="10">
        <f t="shared" si="224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5"/>
        <v>50</v>
      </c>
      <c r="Q2375" t="str">
        <f t="shared" si="226"/>
        <v>technology</v>
      </c>
      <c r="R2375" t="str">
        <f t="shared" si="227"/>
        <v>web</v>
      </c>
      <c r="S2375" s="10">
        <f t="shared" si="223"/>
        <v>42245.453981481478</v>
      </c>
      <c r="T2375" s="10">
        <f t="shared" si="224"/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5"/>
        <v>10</v>
      </c>
      <c r="Q2376" t="str">
        <f t="shared" si="226"/>
        <v>technology</v>
      </c>
      <c r="R2376" t="str">
        <f t="shared" si="227"/>
        <v>web</v>
      </c>
      <c r="S2376" s="10">
        <f t="shared" si="223"/>
        <v>42047.634953703702</v>
      </c>
      <c r="T2376" s="10">
        <f t="shared" si="224"/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5"/>
        <v>0</v>
      </c>
      <c r="Q2377" t="str">
        <f t="shared" si="226"/>
        <v>technology</v>
      </c>
      <c r="R2377" t="str">
        <f t="shared" si="227"/>
        <v>web</v>
      </c>
      <c r="S2377" s="10">
        <f t="shared" si="223"/>
        <v>42622.627743055556</v>
      </c>
      <c r="T2377" s="10">
        <f t="shared" si="224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</v>
      </c>
      <c r="P2378" s="6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0">
        <f t="shared" si="223"/>
        <v>42348.717199074068</v>
      </c>
      <c r="T2378" s="10">
        <f t="shared" si="224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5"/>
        <v>0</v>
      </c>
      <c r="Q2379" t="str">
        <f t="shared" si="226"/>
        <v>technology</v>
      </c>
      <c r="R2379" t="str">
        <f t="shared" si="227"/>
        <v>web</v>
      </c>
      <c r="S2379" s="10">
        <f t="shared" si="223"/>
        <v>42699.703506944446</v>
      </c>
      <c r="T2379" s="10">
        <f t="shared" si="224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5"/>
        <v>0</v>
      </c>
      <c r="Q2380" t="str">
        <f t="shared" si="226"/>
        <v>technology</v>
      </c>
      <c r="R2380" t="str">
        <f t="shared" si="227"/>
        <v>web</v>
      </c>
      <c r="S2380" s="10">
        <f t="shared" si="223"/>
        <v>42241.804745370369</v>
      </c>
      <c r="T2380" s="10">
        <f t="shared" si="224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5"/>
        <v>0</v>
      </c>
      <c r="Q2381" t="str">
        <f t="shared" si="226"/>
        <v>technology</v>
      </c>
      <c r="R2381" t="str">
        <f t="shared" si="227"/>
        <v>web</v>
      </c>
      <c r="S2381" s="10">
        <f t="shared" si="223"/>
        <v>42281.808055555557</v>
      </c>
      <c r="T2381" s="10">
        <f t="shared" si="224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0">
        <f t="shared" si="223"/>
        <v>42278.584976851846</v>
      </c>
      <c r="T2382" s="10">
        <f t="shared" si="224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</v>
      </c>
      <c r="P2383" s="6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0">
        <f t="shared" si="223"/>
        <v>42104.727407407401</v>
      </c>
      <c r="T2383" s="10">
        <f t="shared" si="224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</v>
      </c>
      <c r="P2384" s="6">
        <f t="shared" si="225"/>
        <v>37.5</v>
      </c>
      <c r="Q2384" t="str">
        <f t="shared" si="226"/>
        <v>technology</v>
      </c>
      <c r="R2384" t="str">
        <f t="shared" si="227"/>
        <v>web</v>
      </c>
      <c r="S2384" s="10">
        <f t="shared" si="223"/>
        <v>42219.979201388887</v>
      </c>
      <c r="T2384" s="10">
        <f t="shared" si="224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</v>
      </c>
      <c r="P2385" s="6">
        <f t="shared" si="225"/>
        <v>145</v>
      </c>
      <c r="Q2385" t="str">
        <f t="shared" si="226"/>
        <v>technology</v>
      </c>
      <c r="R2385" t="str">
        <f t="shared" si="227"/>
        <v>web</v>
      </c>
      <c r="S2385" s="10">
        <f t="shared" si="223"/>
        <v>42056.848460648143</v>
      </c>
      <c r="T2385" s="10">
        <f t="shared" si="224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</v>
      </c>
      <c r="P2386" s="6">
        <f t="shared" si="225"/>
        <v>1</v>
      </c>
      <c r="Q2386" t="str">
        <f t="shared" si="226"/>
        <v>technology</v>
      </c>
      <c r="R2386" t="str">
        <f t="shared" si="227"/>
        <v>web</v>
      </c>
      <c r="S2386" s="10">
        <f t="shared" si="223"/>
        <v>41956.900960648149</v>
      </c>
      <c r="T2386" s="10">
        <f t="shared" si="224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</v>
      </c>
      <c r="P2387" s="6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0">
        <f t="shared" si="223"/>
        <v>42221.493425925924</v>
      </c>
      <c r="T2387" s="10">
        <f t="shared" si="224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5"/>
        <v>0</v>
      </c>
      <c r="Q2388" t="str">
        <f t="shared" si="226"/>
        <v>technology</v>
      </c>
      <c r="R2388" t="str">
        <f t="shared" si="227"/>
        <v>web</v>
      </c>
      <c r="S2388" s="10">
        <f t="shared" si="223"/>
        <v>42014.629907407405</v>
      </c>
      <c r="T2388" s="10">
        <f t="shared" si="224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</v>
      </c>
      <c r="P2389" s="6">
        <f t="shared" si="225"/>
        <v>342</v>
      </c>
      <c r="Q2389" t="str">
        <f t="shared" si="226"/>
        <v>technology</v>
      </c>
      <c r="R2389" t="str">
        <f t="shared" si="227"/>
        <v>web</v>
      </c>
      <c r="S2389" s="10">
        <f t="shared" si="223"/>
        <v>42573.418287037035</v>
      </c>
      <c r="T2389" s="10">
        <f t="shared" si="224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</v>
      </c>
      <c r="P2390" s="6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0">
        <f t="shared" si="223"/>
        <v>42019.603472222218</v>
      </c>
      <c r="T2390" s="10">
        <f t="shared" si="224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5"/>
        <v>30</v>
      </c>
      <c r="Q2391" t="str">
        <f t="shared" si="226"/>
        <v>technology</v>
      </c>
      <c r="R2391" t="str">
        <f t="shared" si="227"/>
        <v>web</v>
      </c>
      <c r="S2391" s="10">
        <f t="shared" si="223"/>
        <v>42210.707638888889</v>
      </c>
      <c r="T2391" s="10">
        <f t="shared" si="224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5"/>
        <v>0</v>
      </c>
      <c r="Q2392" t="str">
        <f t="shared" si="226"/>
        <v>technology</v>
      </c>
      <c r="R2392" t="str">
        <f t="shared" si="227"/>
        <v>web</v>
      </c>
      <c r="S2392" s="10">
        <f t="shared" si="223"/>
        <v>42008.053981481477</v>
      </c>
      <c r="T2392" s="10">
        <f t="shared" si="224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5"/>
        <v>25</v>
      </c>
      <c r="Q2393" t="str">
        <f t="shared" si="226"/>
        <v>technology</v>
      </c>
      <c r="R2393" t="str">
        <f t="shared" si="227"/>
        <v>web</v>
      </c>
      <c r="S2393" s="10">
        <f t="shared" si="223"/>
        <v>42094.544490740744</v>
      </c>
      <c r="T2393" s="10">
        <f t="shared" si="224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5"/>
        <v>0</v>
      </c>
      <c r="Q2394" t="str">
        <f t="shared" si="226"/>
        <v>technology</v>
      </c>
      <c r="R2394" t="str">
        <f t="shared" si="227"/>
        <v>web</v>
      </c>
      <c r="S2394" s="10">
        <f t="shared" si="223"/>
        <v>42305.912303240737</v>
      </c>
      <c r="T2394" s="10">
        <f t="shared" si="224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5"/>
        <v>50</v>
      </c>
      <c r="Q2395" t="str">
        <f t="shared" si="226"/>
        <v>technology</v>
      </c>
      <c r="R2395" t="str">
        <f t="shared" si="227"/>
        <v>web</v>
      </c>
      <c r="S2395" s="10">
        <f t="shared" si="223"/>
        <v>42224.440011574072</v>
      </c>
      <c r="T2395" s="10">
        <f t="shared" si="224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5"/>
        <v>1.5</v>
      </c>
      <c r="Q2396" t="str">
        <f t="shared" si="226"/>
        <v>technology</v>
      </c>
      <c r="R2396" t="str">
        <f t="shared" si="227"/>
        <v>web</v>
      </c>
      <c r="S2396" s="10">
        <f t="shared" si="223"/>
        <v>42061.15385416666</v>
      </c>
      <c r="T2396" s="10">
        <f t="shared" si="224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5"/>
        <v>0</v>
      </c>
      <c r="Q2397" t="str">
        <f t="shared" si="226"/>
        <v>technology</v>
      </c>
      <c r="R2397" t="str">
        <f t="shared" si="227"/>
        <v>web</v>
      </c>
      <c r="S2397" s="10">
        <f t="shared" si="223"/>
        <v>42745.164583333331</v>
      </c>
      <c r="T2397" s="10">
        <f t="shared" si="224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5"/>
        <v>10</v>
      </c>
      <c r="Q2398" t="str">
        <f t="shared" si="226"/>
        <v>technology</v>
      </c>
      <c r="R2398" t="str">
        <f t="shared" si="227"/>
        <v>web</v>
      </c>
      <c r="S2398" s="10">
        <f t="shared" si="223"/>
        <v>42292.640717592592</v>
      </c>
      <c r="T2398" s="10">
        <f t="shared" si="224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5"/>
        <v>0</v>
      </c>
      <c r="Q2399" t="str">
        <f t="shared" si="226"/>
        <v>technology</v>
      </c>
      <c r="R2399" t="str">
        <f t="shared" si="227"/>
        <v>web</v>
      </c>
      <c r="S2399" s="10">
        <f t="shared" si="223"/>
        <v>42006.676574074074</v>
      </c>
      <c r="T2399" s="10">
        <f t="shared" si="224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5"/>
        <v>0</v>
      </c>
      <c r="Q2400" t="str">
        <f t="shared" si="226"/>
        <v>technology</v>
      </c>
      <c r="R2400" t="str">
        <f t="shared" si="227"/>
        <v>web</v>
      </c>
      <c r="S2400" s="10">
        <f t="shared" si="223"/>
        <v>42187.708148148151</v>
      </c>
      <c r="T2400" s="10">
        <f t="shared" si="224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5"/>
        <v>0</v>
      </c>
      <c r="Q2401" t="str">
        <f t="shared" si="226"/>
        <v>technology</v>
      </c>
      <c r="R2401" t="str">
        <f t="shared" si="227"/>
        <v>web</v>
      </c>
      <c r="S2401" s="10">
        <f t="shared" si="223"/>
        <v>41991.644745370366</v>
      </c>
      <c r="T2401" s="10">
        <f t="shared" si="224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5"/>
        <v>0</v>
      </c>
      <c r="Q2402" t="str">
        <f t="shared" si="226"/>
        <v>technology</v>
      </c>
      <c r="R2402" t="str">
        <f t="shared" si="227"/>
        <v>web</v>
      </c>
      <c r="S2402" s="10">
        <f t="shared" si="223"/>
        <v>42474.059768518513</v>
      </c>
      <c r="T2402" s="10">
        <f t="shared" si="224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</v>
      </c>
      <c r="P2403" s="6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0">
        <f t="shared" si="223"/>
        <v>42434.614537037036</v>
      </c>
      <c r="T2403" s="10">
        <f t="shared" si="224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5"/>
        <v>52</v>
      </c>
      <c r="Q2404" t="str">
        <f t="shared" si="226"/>
        <v>food</v>
      </c>
      <c r="R2404" t="str">
        <f t="shared" si="227"/>
        <v>food trucks</v>
      </c>
      <c r="S2404" s="10">
        <f t="shared" si="223"/>
        <v>42137.47142361111</v>
      </c>
      <c r="T2404" s="10">
        <f t="shared" si="224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</v>
      </c>
      <c r="P2405" s="6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0">
        <f t="shared" si="223"/>
        <v>42459.632615740738</v>
      </c>
      <c r="T2405" s="10">
        <f t="shared" si="224"/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5"/>
        <v>0</v>
      </c>
      <c r="Q2406" t="str">
        <f t="shared" si="226"/>
        <v>food</v>
      </c>
      <c r="R2406" t="str">
        <f t="shared" si="227"/>
        <v>food trucks</v>
      </c>
      <c r="S2406" s="10">
        <f t="shared" si="223"/>
        <v>42371.831099537034</v>
      </c>
      <c r="T2406" s="10">
        <f t="shared" si="224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</v>
      </c>
      <c r="P2407" s="6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0">
        <f t="shared" si="223"/>
        <v>42616.377025462956</v>
      </c>
      <c r="T2407" s="10">
        <f t="shared" si="224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</v>
      </c>
      <c r="P2408" s="6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0">
        <f t="shared" si="223"/>
        <v>42022.902662037035</v>
      </c>
      <c r="T2408" s="10">
        <f t="shared" si="224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</v>
      </c>
      <c r="P2409" s="6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0">
        <f t="shared" si="223"/>
        <v>42105.041666666664</v>
      </c>
      <c r="T2409" s="10">
        <f t="shared" si="224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5"/>
        <v>15</v>
      </c>
      <c r="Q2410" t="str">
        <f t="shared" si="226"/>
        <v>food</v>
      </c>
      <c r="R2410" t="str">
        <f t="shared" si="227"/>
        <v>food trucks</v>
      </c>
      <c r="S2410" s="10">
        <f t="shared" si="223"/>
        <v>41948.974039351851</v>
      </c>
      <c r="T2410" s="10">
        <f t="shared" si="224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</v>
      </c>
      <c r="P2411" s="6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0">
        <f t="shared" si="223"/>
        <v>42234.667534722219</v>
      </c>
      <c r="T2411" s="10">
        <f t="shared" si="224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5"/>
        <v>0</v>
      </c>
      <c r="Q2412" t="str">
        <f t="shared" si="226"/>
        <v>food</v>
      </c>
      <c r="R2412" t="str">
        <f t="shared" si="227"/>
        <v>food trucks</v>
      </c>
      <c r="S2412" s="10">
        <f t="shared" si="223"/>
        <v>42254.199942129628</v>
      </c>
      <c r="T2412" s="10">
        <f t="shared" si="224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</v>
      </c>
      <c r="P2413" s="6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0">
        <f t="shared" si="223"/>
        <v>42241.524097222216</v>
      </c>
      <c r="T2413" s="10">
        <f t="shared" si="224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5"/>
        <v>0</v>
      </c>
      <c r="Q2414" t="str">
        <f t="shared" si="226"/>
        <v>food</v>
      </c>
      <c r="R2414" t="str">
        <f t="shared" si="227"/>
        <v>food trucks</v>
      </c>
      <c r="S2414" s="10">
        <f t="shared" si="223"/>
        <v>42700.570289351854</v>
      </c>
      <c r="T2414" s="10">
        <f t="shared" si="224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</v>
      </c>
      <c r="P2415" s="6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0">
        <f t="shared" si="223"/>
        <v>41790.770833333328</v>
      </c>
      <c r="T2415" s="10">
        <f t="shared" si="224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</v>
      </c>
      <c r="P2416" s="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0">
        <f t="shared" si="223"/>
        <v>42237.957638888889</v>
      </c>
      <c r="T2416" s="10">
        <f t="shared" si="224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</v>
      </c>
      <c r="P2417" s="6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0">
        <f t="shared" si="223"/>
        <v>42566.654467592591</v>
      </c>
      <c r="T2417" s="10">
        <f t="shared" si="224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5"/>
        <v>5</v>
      </c>
      <c r="Q2418" t="str">
        <f t="shared" si="226"/>
        <v>food</v>
      </c>
      <c r="R2418" t="str">
        <f t="shared" si="227"/>
        <v>food trucks</v>
      </c>
      <c r="S2418" s="10">
        <f t="shared" si="223"/>
        <v>42077.416666666664</v>
      </c>
      <c r="T2418" s="10">
        <f t="shared" si="224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5"/>
        <v>0</v>
      </c>
      <c r="Q2419" t="str">
        <f t="shared" si="226"/>
        <v>food</v>
      </c>
      <c r="R2419" t="str">
        <f t="shared" si="227"/>
        <v>food trucks</v>
      </c>
      <c r="S2419" s="10">
        <f t="shared" si="223"/>
        <v>41861.675775462958</v>
      </c>
      <c r="T2419" s="10">
        <f t="shared" si="224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5"/>
        <v>1</v>
      </c>
      <c r="Q2420" t="str">
        <f t="shared" si="226"/>
        <v>food</v>
      </c>
      <c r="R2420" t="str">
        <f t="shared" si="227"/>
        <v>food trucks</v>
      </c>
      <c r="S2420" s="10">
        <f t="shared" si="223"/>
        <v>42087.606990740744</v>
      </c>
      <c r="T2420" s="10">
        <f t="shared" si="224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5"/>
        <v>0</v>
      </c>
      <c r="Q2421" t="str">
        <f t="shared" si="226"/>
        <v>food</v>
      </c>
      <c r="R2421" t="str">
        <f t="shared" si="227"/>
        <v>food trucks</v>
      </c>
      <c r="S2421" s="10">
        <f t="shared" si="223"/>
        <v>42053.529965277776</v>
      </c>
      <c r="T2421" s="10">
        <f t="shared" si="224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</v>
      </c>
      <c r="P2422" s="6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0">
        <f t="shared" si="223"/>
        <v>41952.862210648142</v>
      </c>
      <c r="T2422" s="10">
        <f t="shared" si="224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5"/>
        <v>1</v>
      </c>
      <c r="Q2423" t="str">
        <f t="shared" si="226"/>
        <v>food</v>
      </c>
      <c r="R2423" t="str">
        <f t="shared" si="227"/>
        <v>food trucks</v>
      </c>
      <c r="S2423" s="10">
        <f t="shared" si="223"/>
        <v>42056.479120370372</v>
      </c>
      <c r="T2423" s="10">
        <f t="shared" si="224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5"/>
        <v>1</v>
      </c>
      <c r="Q2424" t="str">
        <f t="shared" si="226"/>
        <v>food</v>
      </c>
      <c r="R2424" t="str">
        <f t="shared" si="227"/>
        <v>food trucks</v>
      </c>
      <c r="S2424" s="10">
        <f t="shared" si="223"/>
        <v>42074.474953703706</v>
      </c>
      <c r="T2424" s="10">
        <f t="shared" si="224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5"/>
        <v>8</v>
      </c>
      <c r="Q2425" t="str">
        <f t="shared" si="226"/>
        <v>food</v>
      </c>
      <c r="R2425" t="str">
        <f t="shared" si="227"/>
        <v>food trucks</v>
      </c>
      <c r="S2425" s="10">
        <f t="shared" si="223"/>
        <v>42004.496412037035</v>
      </c>
      <c r="T2425" s="10">
        <f t="shared" si="224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</v>
      </c>
      <c r="P2426" s="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0">
        <f t="shared" si="223"/>
        <v>41939.684120370366</v>
      </c>
      <c r="T2426" s="10">
        <f t="shared" si="224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5"/>
        <v>1</v>
      </c>
      <c r="Q2427" t="str">
        <f t="shared" si="226"/>
        <v>food</v>
      </c>
      <c r="R2427" t="str">
        <f t="shared" si="227"/>
        <v>food trucks</v>
      </c>
      <c r="S2427" s="10">
        <f t="shared" si="223"/>
        <v>42517.711111111108</v>
      </c>
      <c r="T2427" s="10">
        <f t="shared" si="224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5"/>
        <v>0</v>
      </c>
      <c r="Q2428" t="str">
        <f t="shared" si="226"/>
        <v>food</v>
      </c>
      <c r="R2428" t="str">
        <f t="shared" si="227"/>
        <v>food trucks</v>
      </c>
      <c r="S2428" s="10">
        <f t="shared" si="223"/>
        <v>42223.961712962962</v>
      </c>
      <c r="T2428" s="10">
        <f t="shared" si="224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5"/>
        <v>1</v>
      </c>
      <c r="Q2429" t="str">
        <f t="shared" si="226"/>
        <v>food</v>
      </c>
      <c r="R2429" t="str">
        <f t="shared" si="227"/>
        <v>food trucks</v>
      </c>
      <c r="S2429" s="10">
        <f t="shared" si="223"/>
        <v>42452.068668981483</v>
      </c>
      <c r="T2429" s="10">
        <f t="shared" si="224"/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5"/>
        <v>1</v>
      </c>
      <c r="Q2430" t="str">
        <f t="shared" si="226"/>
        <v>food</v>
      </c>
      <c r="R2430" t="str">
        <f t="shared" si="227"/>
        <v>food trucks</v>
      </c>
      <c r="S2430" s="10">
        <f t="shared" si="223"/>
        <v>42075.534155092588</v>
      </c>
      <c r="T2430" s="10">
        <f t="shared" si="224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</v>
      </c>
      <c r="P2431" s="6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0">
        <f t="shared" si="223"/>
        <v>42771.488888888889</v>
      </c>
      <c r="T2431" s="10">
        <f t="shared" si="224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</v>
      </c>
      <c r="P2432" s="6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0">
        <f t="shared" si="223"/>
        <v>42411.922499999993</v>
      </c>
      <c r="T2432" s="10">
        <f t="shared" si="224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5"/>
        <v>1</v>
      </c>
      <c r="Q2433" t="str">
        <f t="shared" si="226"/>
        <v>food</v>
      </c>
      <c r="R2433" t="str">
        <f t="shared" si="227"/>
        <v>food trucks</v>
      </c>
      <c r="S2433" s="10">
        <f t="shared" si="223"/>
        <v>42548.891354166662</v>
      </c>
      <c r="T2433" s="10">
        <f t="shared" si="224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+MAX(E2434/D2434-1,0)</f>
        <v>0</v>
      </c>
      <c r="P2434" s="6">
        <f t="shared" si="225"/>
        <v>1</v>
      </c>
      <c r="Q2434" t="str">
        <f t="shared" si="226"/>
        <v>food</v>
      </c>
      <c r="R2434" t="str">
        <f t="shared" si="227"/>
        <v>food trucks</v>
      </c>
      <c r="S2434" s="10">
        <f t="shared" ref="S2434:S2497" si="229">+(I2434/86400)+25569+(-5/24)</f>
        <v>42071.010381944441</v>
      </c>
      <c r="T2434" s="10">
        <f t="shared" ref="T2434:T2497" si="230">+(J2434/86400)+25569+(-5/24)</f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>
        <f t="shared" ref="P2435:P2498" si="231">+IFERROR(E2435/L2435,0)</f>
        <v>0</v>
      </c>
      <c r="Q2435" t="str">
        <f t="shared" ref="Q2435:Q2498" si="232">+LEFT(N2435,(FIND("/",N2435)-1))</f>
        <v>food</v>
      </c>
      <c r="R2435" t="str">
        <f t="shared" ref="R2435:R2498" si="233">+RIGHT(N2435,LEN(N2435)-(FIND("/",N2435)))</f>
        <v>food trucks</v>
      </c>
      <c r="S2435" s="10">
        <f t="shared" si="229"/>
        <v>42427.691469907404</v>
      </c>
      <c r="T2435" s="10">
        <f t="shared" si="230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31"/>
        <v>13</v>
      </c>
      <c r="Q2436" t="str">
        <f t="shared" si="232"/>
        <v>food</v>
      </c>
      <c r="R2436" t="str">
        <f t="shared" si="233"/>
        <v>food trucks</v>
      </c>
      <c r="S2436" s="10">
        <f t="shared" si="229"/>
        <v>42219.977708333332</v>
      </c>
      <c r="T2436" s="10">
        <f t="shared" si="230"/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0">
        <f t="shared" si="229"/>
        <v>42282.069282407407</v>
      </c>
      <c r="T2437" s="10">
        <f t="shared" si="230"/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0">
        <f t="shared" si="229"/>
        <v>42398.407060185178</v>
      </c>
      <c r="T2438" s="10">
        <f t="shared" si="230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31"/>
        <v>0</v>
      </c>
      <c r="Q2439" t="str">
        <f t="shared" si="232"/>
        <v>food</v>
      </c>
      <c r="R2439" t="str">
        <f t="shared" si="233"/>
        <v>food trucks</v>
      </c>
      <c r="S2439" s="10">
        <f t="shared" si="229"/>
        <v>42080.541666666664</v>
      </c>
      <c r="T2439" s="10">
        <f t="shared" si="230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31"/>
        <v>50</v>
      </c>
      <c r="Q2440" t="str">
        <f t="shared" si="232"/>
        <v>food</v>
      </c>
      <c r="R2440" t="str">
        <f t="shared" si="233"/>
        <v>food trucks</v>
      </c>
      <c r="S2440" s="10">
        <f t="shared" si="229"/>
        <v>42345.748402777775</v>
      </c>
      <c r="T2440" s="10">
        <f t="shared" si="230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31"/>
        <v>0</v>
      </c>
      <c r="Q2441" t="str">
        <f t="shared" si="232"/>
        <v>food</v>
      </c>
      <c r="R2441" t="str">
        <f t="shared" si="233"/>
        <v>food trucks</v>
      </c>
      <c r="S2441" s="10">
        <f t="shared" si="229"/>
        <v>42295.610289351847</v>
      </c>
      <c r="T2441" s="10">
        <f t="shared" si="230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31"/>
        <v>5</v>
      </c>
      <c r="Q2442" t="str">
        <f t="shared" si="232"/>
        <v>food</v>
      </c>
      <c r="R2442" t="str">
        <f t="shared" si="233"/>
        <v>food trucks</v>
      </c>
      <c r="S2442" s="10">
        <f t="shared" si="229"/>
        <v>42413.691122685188</v>
      </c>
      <c r="T2442" s="10">
        <f t="shared" si="230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7.8799999999999981E-2</v>
      </c>
      <c r="P2443" s="6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0">
        <f t="shared" si="229"/>
        <v>42207.999305555553</v>
      </c>
      <c r="T2443" s="10">
        <f t="shared" si="230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0.25941666666666663</v>
      </c>
      <c r="P2444" s="6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0">
        <f t="shared" si="229"/>
        <v>42082.416990740741</v>
      </c>
      <c r="T2444" s="10">
        <f t="shared" si="230"/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1.0251494999999999</v>
      </c>
      <c r="P2445" s="6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0">
        <f t="shared" si="229"/>
        <v>41866.416921296295</v>
      </c>
      <c r="T2445" s="10">
        <f t="shared" si="230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8.6000000000000076E-2</v>
      </c>
      <c r="P2446" s="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0">
        <f t="shared" si="229"/>
        <v>42515.54619212963</v>
      </c>
      <c r="T2446" s="10">
        <f t="shared" si="230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0.72799999999999998</v>
      </c>
      <c r="P2447" s="6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0">
        <f t="shared" si="229"/>
        <v>42272.981724537036</v>
      </c>
      <c r="T2447" s="10">
        <f t="shared" si="230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0.67979999999999996</v>
      </c>
      <c r="P2448" s="6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0">
        <f t="shared" si="229"/>
        <v>42700.436006944445</v>
      </c>
      <c r="T2448" s="10">
        <f t="shared" si="230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3.2720000000000002</v>
      </c>
      <c r="P2449" s="6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0">
        <f t="shared" si="229"/>
        <v>42685.958333333336</v>
      </c>
      <c r="T2449" s="10">
        <f t="shared" si="230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7.4999999999999956E-2</v>
      </c>
      <c r="P2450" s="6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0">
        <f t="shared" si="229"/>
        <v>42613.025000000001</v>
      </c>
      <c r="T2450" s="10">
        <f t="shared" si="230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8.0000000000000071E-2</v>
      </c>
      <c r="P2451" s="6">
        <f t="shared" si="231"/>
        <v>90</v>
      </c>
      <c r="Q2451" t="str">
        <f t="shared" si="232"/>
        <v>food</v>
      </c>
      <c r="R2451" t="str">
        <f t="shared" si="233"/>
        <v>small batch</v>
      </c>
      <c r="S2451" s="10">
        <f t="shared" si="229"/>
        <v>41972.975868055553</v>
      </c>
      <c r="T2451" s="10">
        <f t="shared" si="230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1.5335333333333478E-2</v>
      </c>
      <c r="P2452" s="6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0">
        <f t="shared" si="229"/>
        <v>41939.924305555549</v>
      </c>
      <c r="T2452" s="10">
        <f t="shared" si="230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0.15450000000000008</v>
      </c>
      <c r="P2453" s="6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0">
        <f t="shared" si="229"/>
        <v>42799.700115740743</v>
      </c>
      <c r="T2453" s="10">
        <f t="shared" si="230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0.33499999999999996</v>
      </c>
      <c r="P2454" s="6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0">
        <f t="shared" si="229"/>
        <v>42367.749999999993</v>
      </c>
      <c r="T2454" s="10">
        <f t="shared" si="230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0.54699999999999993</v>
      </c>
      <c r="P2455" s="6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0">
        <f t="shared" si="229"/>
        <v>42768.483900462961</v>
      </c>
      <c r="T2455" s="10">
        <f t="shared" si="230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8.4571428571429408E-3</v>
      </c>
      <c r="P2456" s="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0">
        <f t="shared" si="229"/>
        <v>42804.993148148147</v>
      </c>
      <c r="T2456" s="10">
        <f t="shared" si="230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0.82000000000000006</v>
      </c>
      <c r="P2457" s="6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0">
        <f t="shared" si="229"/>
        <v>42480.573495370372</v>
      </c>
      <c r="T2457" s="10">
        <f t="shared" si="230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0.80866666666666664</v>
      </c>
      <c r="P2458" s="6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0">
        <f t="shared" si="229"/>
        <v>42791.752766203703</v>
      </c>
      <c r="T2458" s="10">
        <f t="shared" si="230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2.3043478260869499E-2</v>
      </c>
      <c r="P2459" s="6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0">
        <f t="shared" si="229"/>
        <v>42453.352500000001</v>
      </c>
      <c r="T2459" s="10">
        <f t="shared" si="230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0.10179999999999989</v>
      </c>
      <c r="P2460" s="6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0">
        <f t="shared" si="229"/>
        <v>42530.583333333336</v>
      </c>
      <c r="T2460" s="10">
        <f t="shared" si="230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2.2499999999999964E-2</v>
      </c>
      <c r="P2461" s="6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0">
        <f t="shared" si="229"/>
        <v>42452.387557870366</v>
      </c>
      <c r="T2461" s="10">
        <f t="shared" si="230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7.8823529411764515E-3</v>
      </c>
      <c r="P2462" s="6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0">
        <f t="shared" si="229"/>
        <v>42737.970138888886</v>
      </c>
      <c r="T2462" s="10">
        <f t="shared" si="230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3.8000000000000034E-2</v>
      </c>
      <c r="P2463" s="6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0">
        <f t="shared" si="229"/>
        <v>40816.916666666664</v>
      </c>
      <c r="T2463" s="10">
        <f t="shared" si="230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0.10708333333333342</v>
      </c>
      <c r="P2464" s="6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0">
        <f t="shared" si="229"/>
        <v>41108.977962962963</v>
      </c>
      <c r="T2464" s="10">
        <f t="shared" si="230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0.16250000000000009</v>
      </c>
      <c r="P2465" s="6">
        <f t="shared" si="231"/>
        <v>31</v>
      </c>
      <c r="Q2465" t="str">
        <f t="shared" si="232"/>
        <v>music</v>
      </c>
      <c r="R2465" t="str">
        <f t="shared" si="233"/>
        <v>indie rock</v>
      </c>
      <c r="S2465" s="10">
        <f t="shared" si="229"/>
        <v>41380.583333333328</v>
      </c>
      <c r="T2465" s="10">
        <f t="shared" si="230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0.11099999999999999</v>
      </c>
      <c r="P2466" s="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0">
        <f t="shared" si="229"/>
        <v>42277.603472222218</v>
      </c>
      <c r="T2466" s="10">
        <f t="shared" si="230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0.80142857142857138</v>
      </c>
      <c r="P2467" s="6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0">
        <f t="shared" si="229"/>
        <v>41175.510972222219</v>
      </c>
      <c r="T2467" s="10">
        <f t="shared" si="230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0</v>
      </c>
      <c r="P2468" s="6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0">
        <f t="shared" si="229"/>
        <v>41402.894131944442</v>
      </c>
      <c r="T2468" s="10">
        <f t="shared" si="230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0.18500000000000005</v>
      </c>
      <c r="P2469" s="6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0">
        <f t="shared" si="229"/>
        <v>41039.5</v>
      </c>
      <c r="T2469" s="10">
        <f t="shared" si="230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7.2170000000000067E-2</v>
      </c>
      <c r="P2470" s="6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0">
        <f t="shared" si="229"/>
        <v>41210</v>
      </c>
      <c r="T2470" s="10">
        <f t="shared" si="230"/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0.13666666666666671</v>
      </c>
      <c r="P2471" s="6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0">
        <f t="shared" si="229"/>
        <v>40582.221400462957</v>
      </c>
      <c r="T2471" s="10">
        <f t="shared" si="230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3.1640000000000112E-2</v>
      </c>
      <c r="P2472" s="6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0">
        <f t="shared" si="229"/>
        <v>41052.866377314815</v>
      </c>
      <c r="T2472" s="10">
        <f t="shared" si="230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0.28000000000000003</v>
      </c>
      <c r="P2473" s="6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0">
        <f t="shared" si="229"/>
        <v>40933.784629629627</v>
      </c>
      <c r="T2473" s="10">
        <f t="shared" si="230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0.35760266666666674</v>
      </c>
      <c r="P2474" s="6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0">
        <f t="shared" si="229"/>
        <v>40424.835416666661</v>
      </c>
      <c r="T2474" s="10">
        <f t="shared" si="230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0</v>
      </c>
      <c r="P2475" s="6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0">
        <f t="shared" si="229"/>
        <v>41223.581817129627</v>
      </c>
      <c r="T2475" s="10">
        <f t="shared" si="230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3.6000000000147026E-5</v>
      </c>
      <c r="P2476" s="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0">
        <f t="shared" si="229"/>
        <v>40461.80296296296</v>
      </c>
      <c r="T2476" s="10">
        <f t="shared" si="230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4.7199999999999909E-2</v>
      </c>
      <c r="P2477" s="6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0">
        <f t="shared" si="229"/>
        <v>40369.708333333328</v>
      </c>
      <c r="T2477" s="10">
        <f t="shared" si="230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5.0224999999999964E-2</v>
      </c>
      <c r="P2478" s="6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0">
        <f t="shared" si="229"/>
        <v>41946.161689814813</v>
      </c>
      <c r="T2478" s="10">
        <f t="shared" si="230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0.71333333333333337</v>
      </c>
      <c r="P2479" s="6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0">
        <f t="shared" si="229"/>
        <v>41133.483159722222</v>
      </c>
      <c r="T2479" s="10">
        <f t="shared" si="230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0.27499999999999991</v>
      </c>
      <c r="P2480" s="6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0">
        <f t="shared" si="229"/>
        <v>41287.742048611108</v>
      </c>
      <c r="T2480" s="10">
        <f t="shared" si="230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0.33443333333333336</v>
      </c>
      <c r="P2481" s="6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0">
        <f t="shared" si="229"/>
        <v>41117.875</v>
      </c>
      <c r="T2481" s="10">
        <f t="shared" si="230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0</v>
      </c>
      <c r="P2482" s="6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0">
        <f t="shared" si="229"/>
        <v>42287.727824074071</v>
      </c>
      <c r="T2482" s="10">
        <f t="shared" si="230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0.12910999999999984</v>
      </c>
      <c r="P2483" s="6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0">
        <f t="shared" si="229"/>
        <v>41029.437592592592</v>
      </c>
      <c r="T2483" s="10">
        <f t="shared" si="230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9.9999999999988987E-4</v>
      </c>
      <c r="P2484" s="6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0">
        <f t="shared" si="229"/>
        <v>40756.573877314811</v>
      </c>
      <c r="T2484" s="10">
        <f t="shared" si="230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0.13727272727272721</v>
      </c>
      <c r="P2485" s="6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0">
        <f t="shared" si="229"/>
        <v>41030.500034722216</v>
      </c>
      <c r="T2485" s="10">
        <f t="shared" si="230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0.19317428571428552</v>
      </c>
      <c r="P2486" s="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0">
        <f t="shared" si="229"/>
        <v>40801.708368055552</v>
      </c>
      <c r="T2486" s="10">
        <f t="shared" si="230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3.2499999999999973E-2</v>
      </c>
      <c r="P2487" s="6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0">
        <f t="shared" si="229"/>
        <v>40828.790266203701</v>
      </c>
      <c r="T2487" s="10">
        <f t="shared" si="230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1.6566666666666667</v>
      </c>
      <c r="P2488" s="6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0">
        <f t="shared" si="229"/>
        <v>41021.499722222223</v>
      </c>
      <c r="T2488" s="10">
        <f t="shared" si="230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5.0666666666665527E-4</v>
      </c>
      <c r="P2489" s="6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0">
        <f t="shared" si="229"/>
        <v>41055.874965277777</v>
      </c>
      <c r="T2489" s="10">
        <f t="shared" si="230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6.6999999999999948E-2</v>
      </c>
      <c r="P2490" s="6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0">
        <f t="shared" si="229"/>
        <v>40863.466527777775</v>
      </c>
      <c r="T2490" s="10">
        <f t="shared" si="230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0.33671428571428574</v>
      </c>
      <c r="P2491" s="6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0">
        <f t="shared" si="229"/>
        <v>41403.481932870367</v>
      </c>
      <c r="T2491" s="10">
        <f t="shared" si="230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0.21399999999999997</v>
      </c>
      <c r="P2492" s="6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0">
        <f t="shared" si="229"/>
        <v>41083.01939814815</v>
      </c>
      <c r="T2492" s="10">
        <f t="shared" si="230"/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3.2000000000000028E-2</v>
      </c>
      <c r="P2493" s="6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0">
        <f t="shared" si="229"/>
        <v>40558.868750000001</v>
      </c>
      <c r="T2493" s="10">
        <f t="shared" si="230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0.25</v>
      </c>
      <c r="P2494" s="6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0">
        <f t="shared" si="229"/>
        <v>41076.207638888889</v>
      </c>
      <c r="T2494" s="10">
        <f t="shared" si="230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0.28699999999999992</v>
      </c>
      <c r="P2495" s="6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0">
        <f t="shared" si="229"/>
        <v>41392.959953703699</v>
      </c>
      <c r="T2495" s="10">
        <f t="shared" si="230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1.0053333333333248E-2</v>
      </c>
      <c r="P2496" s="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0">
        <f t="shared" si="229"/>
        <v>41052.436851851853</v>
      </c>
      <c r="T2496" s="10">
        <f t="shared" si="230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0.27536666666666654</v>
      </c>
      <c r="P2497" s="6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0">
        <f t="shared" si="229"/>
        <v>41066.738136574073</v>
      </c>
      <c r="T2497" s="10">
        <f t="shared" si="230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+MAX(E2498/D2498-1,0)</f>
        <v>0</v>
      </c>
      <c r="P2498" s="6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0">
        <f t="shared" ref="S2498:S2561" si="235">+(I2498/86400)+25569+(-5/24)</f>
        <v>41362.746435185181</v>
      </c>
      <c r="T2498" s="10">
        <f t="shared" ref="T2498:T2561" si="236">+(J2498/86400)+25569+(-5/24)</f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0.12771500000000002</v>
      </c>
      <c r="P2499" s="6">
        <f t="shared" ref="P2499:P2562" si="237">+IFERROR(E2499/L2499,0)</f>
        <v>80.551071428571419</v>
      </c>
      <c r="Q2499" t="str">
        <f t="shared" ref="Q2499:Q2562" si="238">+LEFT(N2499,(FIND("/",N2499)-1))</f>
        <v>music</v>
      </c>
      <c r="R2499" t="str">
        <f t="shared" ref="R2499:R2562" si="239">+RIGHT(N2499,LEN(N2499)-(FIND("/",N2499)))</f>
        <v>indie rock</v>
      </c>
      <c r="S2499" s="10">
        <f t="shared" si="235"/>
        <v>40760.670578703699</v>
      </c>
      <c r="T2499" s="10">
        <f t="shared" si="236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5.600000000000005E-2</v>
      </c>
      <c r="P2500" s="6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0">
        <f t="shared" si="235"/>
        <v>42031.759108796294</v>
      </c>
      <c r="T2500" s="10">
        <f t="shared" si="236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1.0262500000000001</v>
      </c>
      <c r="P2501" s="6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0">
        <f t="shared" si="235"/>
        <v>41274.541666666664</v>
      </c>
      <c r="T2501" s="10">
        <f t="shared" si="236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0.1333333333333333</v>
      </c>
      <c r="P2502" s="6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0">
        <f t="shared" si="235"/>
        <v>41083.564525462956</v>
      </c>
      <c r="T2502" s="10">
        <f t="shared" si="236"/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</v>
      </c>
      <c r="P2503" s="6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0">
        <f t="shared" si="235"/>
        <v>42274.568333333336</v>
      </c>
      <c r="T2503" s="10">
        <f t="shared" si="236"/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0">
        <f t="shared" si="235"/>
        <v>41903.617106481477</v>
      </c>
      <c r="T2504" s="10">
        <f t="shared" si="236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7"/>
        <v>0</v>
      </c>
      <c r="Q2505" t="str">
        <f t="shared" si="238"/>
        <v>food</v>
      </c>
      <c r="R2505" t="str">
        <f t="shared" si="239"/>
        <v>restaurants</v>
      </c>
      <c r="S2505" s="10">
        <f t="shared" si="235"/>
        <v>42528.67083333333</v>
      </c>
      <c r="T2505" s="10">
        <f t="shared" si="236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7"/>
        <v>0</v>
      </c>
      <c r="Q2506" t="str">
        <f t="shared" si="238"/>
        <v>food</v>
      </c>
      <c r="R2506" t="str">
        <f t="shared" si="239"/>
        <v>restaurants</v>
      </c>
      <c r="S2506" s="10">
        <f t="shared" si="235"/>
        <v>41957.848773148151</v>
      </c>
      <c r="T2506" s="10">
        <f t="shared" si="236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7"/>
        <v>0</v>
      </c>
      <c r="Q2507" t="str">
        <f t="shared" si="238"/>
        <v>food</v>
      </c>
      <c r="R2507" t="str">
        <f t="shared" si="239"/>
        <v>restaurants</v>
      </c>
      <c r="S2507" s="10">
        <f t="shared" si="235"/>
        <v>42076.80574074074</v>
      </c>
      <c r="T2507" s="10">
        <f t="shared" si="236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</v>
      </c>
      <c r="P2508" s="6">
        <f t="shared" si="237"/>
        <v>15</v>
      </c>
      <c r="Q2508" t="str">
        <f t="shared" si="238"/>
        <v>food</v>
      </c>
      <c r="R2508" t="str">
        <f t="shared" si="239"/>
        <v>restaurants</v>
      </c>
      <c r="S2508" s="10">
        <f t="shared" si="235"/>
        <v>42280.666666666664</v>
      </c>
      <c r="T2508" s="10">
        <f t="shared" si="236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7"/>
        <v>0</v>
      </c>
      <c r="Q2509" t="str">
        <f t="shared" si="238"/>
        <v>food</v>
      </c>
      <c r="R2509" t="str">
        <f t="shared" si="239"/>
        <v>restaurants</v>
      </c>
      <c r="S2509" s="10">
        <f t="shared" si="235"/>
        <v>42134.864629629628</v>
      </c>
      <c r="T2509" s="10">
        <f t="shared" si="236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7"/>
        <v>0</v>
      </c>
      <c r="Q2510" t="str">
        <f t="shared" si="238"/>
        <v>food</v>
      </c>
      <c r="R2510" t="str">
        <f t="shared" si="239"/>
        <v>restaurants</v>
      </c>
      <c r="S2510" s="10">
        <f t="shared" si="235"/>
        <v>41865.743449074071</v>
      </c>
      <c r="T2510" s="10">
        <f t="shared" si="236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</v>
      </c>
      <c r="P2511" s="6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0">
        <f t="shared" si="235"/>
        <v>42114.559594907405</v>
      </c>
      <c r="T2511" s="10">
        <f t="shared" si="236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0">
        <f t="shared" si="235"/>
        <v>42138.789027777777</v>
      </c>
      <c r="T2512" s="10">
        <f t="shared" si="236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7"/>
        <v>0</v>
      </c>
      <c r="Q2513" t="str">
        <f t="shared" si="238"/>
        <v>food</v>
      </c>
      <c r="R2513" t="str">
        <f t="shared" si="239"/>
        <v>restaurants</v>
      </c>
      <c r="S2513" s="10">
        <f t="shared" si="235"/>
        <v>42401.238576388881</v>
      </c>
      <c r="T2513" s="10">
        <f t="shared" si="236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7"/>
        <v>0</v>
      </c>
      <c r="Q2514" t="str">
        <f t="shared" si="238"/>
        <v>food</v>
      </c>
      <c r="R2514" t="str">
        <f t="shared" si="239"/>
        <v>restaurants</v>
      </c>
      <c r="S2514" s="10">
        <f t="shared" si="235"/>
        <v>41986.668530092589</v>
      </c>
      <c r="T2514" s="10">
        <f t="shared" si="236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7"/>
        <v>0</v>
      </c>
      <c r="Q2515" t="str">
        <f t="shared" si="238"/>
        <v>food</v>
      </c>
      <c r="R2515" t="str">
        <f t="shared" si="239"/>
        <v>restaurants</v>
      </c>
      <c r="S2515" s="10">
        <f t="shared" si="235"/>
        <v>42791.798483796294</v>
      </c>
      <c r="T2515" s="10">
        <f t="shared" si="236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</v>
      </c>
      <c r="P2516" s="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0">
        <f t="shared" si="235"/>
        <v>41871.181446759256</v>
      </c>
      <c r="T2516" s="10">
        <f t="shared" si="236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</v>
      </c>
      <c r="P2517" s="6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0">
        <f t="shared" si="235"/>
        <v>42057.63140046296</v>
      </c>
      <c r="T2517" s="10">
        <f t="shared" si="236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7"/>
        <v>0</v>
      </c>
      <c r="Q2518" t="str">
        <f t="shared" si="238"/>
        <v>food</v>
      </c>
      <c r="R2518" t="str">
        <f t="shared" si="239"/>
        <v>restaurants</v>
      </c>
      <c r="S2518" s="10">
        <f t="shared" si="235"/>
        <v>41972.486712962964</v>
      </c>
      <c r="T2518" s="10">
        <f t="shared" si="236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</v>
      </c>
      <c r="P2519" s="6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0">
        <f t="shared" si="235"/>
        <v>42082.552430555552</v>
      </c>
      <c r="T2519" s="10">
        <f t="shared" si="236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7"/>
        <v>0</v>
      </c>
      <c r="Q2520" t="str">
        <f t="shared" si="238"/>
        <v>food</v>
      </c>
      <c r="R2520" t="str">
        <f t="shared" si="239"/>
        <v>restaurants</v>
      </c>
      <c r="S2520" s="10">
        <f t="shared" si="235"/>
        <v>41956.51421296296</v>
      </c>
      <c r="T2520" s="10">
        <f t="shared" si="236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0">
        <f t="shared" si="235"/>
        <v>41838.946805555555</v>
      </c>
      <c r="T2521" s="10">
        <f t="shared" si="236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7"/>
        <v>0</v>
      </c>
      <c r="Q2522" t="str">
        <f t="shared" si="238"/>
        <v>food</v>
      </c>
      <c r="R2522" t="str">
        <f t="shared" si="239"/>
        <v>restaurants</v>
      </c>
      <c r="S2522" s="10">
        <f t="shared" si="235"/>
        <v>42658.597916666666</v>
      </c>
      <c r="T2522" s="10">
        <f t="shared" si="236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9.4879200000000052E-2</v>
      </c>
      <c r="P2523" s="6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0">
        <f t="shared" si="235"/>
        <v>42290.75950231481</v>
      </c>
      <c r="T2523" s="10">
        <f t="shared" si="236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0</v>
      </c>
      <c r="P2524" s="6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0">
        <f t="shared" si="235"/>
        <v>42482.411111111105</v>
      </c>
      <c r="T2524" s="10">
        <f t="shared" si="236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0.56444444444444453</v>
      </c>
      <c r="P2525" s="6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0">
        <f t="shared" si="235"/>
        <v>41960.808935185181</v>
      </c>
      <c r="T2525" s="10">
        <f t="shared" si="236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1.6000000000000014E-2</v>
      </c>
      <c r="P2526" s="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0">
        <f t="shared" si="235"/>
        <v>41993.979166666664</v>
      </c>
      <c r="T2526" s="10">
        <f t="shared" si="236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3.2499999999999751E-3</v>
      </c>
      <c r="P2527" s="6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0">
        <f t="shared" si="235"/>
        <v>41088.636238425919</v>
      </c>
      <c r="T2527" s="10">
        <f t="shared" si="236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0.12949999999999995</v>
      </c>
      <c r="P2528" s="6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0">
        <f t="shared" si="235"/>
        <v>41980.999305555553</v>
      </c>
      <c r="T2528" s="10">
        <f t="shared" si="236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2.1249999999999991E-2</v>
      </c>
      <c r="P2529" s="6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0">
        <f t="shared" si="235"/>
        <v>41564.957638888889</v>
      </c>
      <c r="T2529" s="10">
        <f t="shared" si="236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7.2497499999999881E-2</v>
      </c>
      <c r="P2530" s="6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0">
        <f t="shared" si="235"/>
        <v>42236.249999999993</v>
      </c>
      <c r="T2530" s="10">
        <f t="shared" si="236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4.2833333333333279E-2</v>
      </c>
      <c r="P2531" s="6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0">
        <f t="shared" si="235"/>
        <v>40992.830729166664</v>
      </c>
      <c r="T2531" s="10">
        <f t="shared" si="236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0</v>
      </c>
      <c r="P2532" s="6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0">
        <f t="shared" si="235"/>
        <v>42113.993055555555</v>
      </c>
      <c r="T2532" s="10">
        <f t="shared" si="236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4.0000000000000036E-3</v>
      </c>
      <c r="P2533" s="6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0">
        <f t="shared" si="235"/>
        <v>42230.957638888889</v>
      </c>
      <c r="T2533" s="10">
        <f t="shared" si="236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0.26124999999999998</v>
      </c>
      <c r="P2534" s="6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0">
        <f t="shared" si="235"/>
        <v>41137.640810185185</v>
      </c>
      <c r="T2534" s="10">
        <f t="shared" si="236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0.10666666666666669</v>
      </c>
      <c r="P2535" s="6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0">
        <f t="shared" si="235"/>
        <v>41334.542453703703</v>
      </c>
      <c r="T2535" s="10">
        <f t="shared" si="236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5.0000000000000044E-2</v>
      </c>
      <c r="P2536" s="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0">
        <f t="shared" si="235"/>
        <v>40179.041666666664</v>
      </c>
      <c r="T2536" s="10">
        <f t="shared" si="236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3.774999999999995E-2</v>
      </c>
      <c r="P2537" s="6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0">
        <f t="shared" si="235"/>
        <v>41974.624363425923</v>
      </c>
      <c r="T2537" s="10">
        <f t="shared" si="236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0.15999999999999992</v>
      </c>
      <c r="P2538" s="6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0">
        <f t="shared" si="235"/>
        <v>41484.89775462963</v>
      </c>
      <c r="T2538" s="10">
        <f t="shared" si="236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0.10000000000000009</v>
      </c>
      <c r="P2539" s="6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0">
        <f t="shared" si="235"/>
        <v>40756.440451388888</v>
      </c>
      <c r="T2539" s="10">
        <f t="shared" si="236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0.13017611111111105</v>
      </c>
      <c r="P2540" s="6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0">
        <f t="shared" si="235"/>
        <v>41328.999305555553</v>
      </c>
      <c r="T2540" s="10">
        <f t="shared" si="236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2.4999999999999467E-3</v>
      </c>
      <c r="P2541" s="6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0">
        <f t="shared" si="235"/>
        <v>42037.693888888891</v>
      </c>
      <c r="T2541" s="10">
        <f t="shared" si="236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3.400000000000003E-2</v>
      </c>
      <c r="P2542" s="6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0">
        <f t="shared" si="235"/>
        <v>40845.466678240737</v>
      </c>
      <c r="T2542" s="10">
        <f t="shared" si="236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7.0285714285714285E-2</v>
      </c>
      <c r="P2543" s="6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0">
        <f t="shared" si="235"/>
        <v>41543.240949074076</v>
      </c>
      <c r="T2543" s="10">
        <f t="shared" si="236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3.5714285714285809E-2</v>
      </c>
      <c r="P2544" s="6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0">
        <f t="shared" si="235"/>
        <v>41547.957638888889</v>
      </c>
      <c r="T2544" s="10">
        <f t="shared" si="236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0.56400000000000006</v>
      </c>
      <c r="P2545" s="6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0">
        <f t="shared" si="235"/>
        <v>40544.916666666664</v>
      </c>
      <c r="T2545" s="10">
        <f t="shared" si="236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8.1999999999999851E-3</v>
      </c>
      <c r="P2546" s="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0">
        <f t="shared" si="235"/>
        <v>41098.3121412037</v>
      </c>
      <c r="T2546" s="10">
        <f t="shared" si="236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0.95300000000000007</v>
      </c>
      <c r="P2547" s="6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0">
        <f t="shared" si="235"/>
        <v>42061.812499999993</v>
      </c>
      <c r="T2547" s="10">
        <f t="shared" si="236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0.11714285714285722</v>
      </c>
      <c r="P2548" s="6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0">
        <f t="shared" si="235"/>
        <v>41552</v>
      </c>
      <c r="T2548" s="10">
        <f t="shared" si="236"/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0.19854545454545458</v>
      </c>
      <c r="P2549" s="6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0">
        <f t="shared" si="235"/>
        <v>41003.523182870369</v>
      </c>
      <c r="T2549" s="10">
        <f t="shared" si="236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1.8499999999999961E-2</v>
      </c>
      <c r="P2550" s="6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0">
        <f t="shared" si="235"/>
        <v>42642.977083333331</v>
      </c>
      <c r="T2550" s="10">
        <f t="shared" si="236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2.8025477707006363E-2</v>
      </c>
      <c r="P2551" s="6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0">
        <f t="shared" si="235"/>
        <v>41425.5</v>
      </c>
      <c r="T2551" s="10">
        <f t="shared" si="236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8.4615384615385203E-3</v>
      </c>
      <c r="P2552" s="6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0">
        <f t="shared" si="235"/>
        <v>42284.957638888889</v>
      </c>
      <c r="T2552" s="10">
        <f t="shared" si="236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2.734693877551031E-2</v>
      </c>
      <c r="P2553" s="6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0">
        <f t="shared" si="235"/>
        <v>40989.658333333333</v>
      </c>
      <c r="T2553" s="10">
        <f t="shared" si="236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6.4999999999999947E-2</v>
      </c>
      <c r="P2554" s="6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0">
        <f t="shared" si="235"/>
        <v>42799.601631944439</v>
      </c>
      <c r="T2554" s="10">
        <f t="shared" si="236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0.55533333333333323</v>
      </c>
      <c r="P2555" s="6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0">
        <f t="shared" si="235"/>
        <v>41172.990821759253</v>
      </c>
      <c r="T2555" s="10">
        <f t="shared" si="236"/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0.22799999999999998</v>
      </c>
      <c r="P2556" s="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0">
        <f t="shared" si="235"/>
        <v>42155.957638888889</v>
      </c>
      <c r="T2556" s="10">
        <f t="shared" si="236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7.3499999999999899E-2</v>
      </c>
      <c r="P2557" s="6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0">
        <f t="shared" si="235"/>
        <v>41057.44667824074</v>
      </c>
      <c r="T2557" s="10">
        <f t="shared" si="236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5.5033557046979764E-2</v>
      </c>
      <c r="P2558" s="6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0">
        <f t="shared" si="235"/>
        <v>41267.783067129625</v>
      </c>
      <c r="T2558" s="10">
        <f t="shared" si="236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0.18444444444444441</v>
      </c>
      <c r="P2559" s="6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0">
        <f t="shared" si="235"/>
        <v>41774.536874999998</v>
      </c>
      <c r="T2559" s="10">
        <f t="shared" si="236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8.879999999999999E-2</v>
      </c>
      <c r="P2560" s="6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0">
        <f t="shared" si="235"/>
        <v>42125.374305555553</v>
      </c>
      <c r="T2560" s="10">
        <f t="shared" si="236"/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0.11250000000000004</v>
      </c>
      <c r="P2561" s="6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0">
        <f t="shared" si="235"/>
        <v>40862.609027777777</v>
      </c>
      <c r="T2561" s="10">
        <f t="shared" si="236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+MAX(E2562/D2562-1,0)</f>
        <v>9.9999999999988987E-4</v>
      </c>
      <c r="P2562" s="6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0">
        <f t="shared" ref="S2562:S2625" si="241">+(I2562/86400)+25569+(-5/24)</f>
        <v>42069.742754629631</v>
      </c>
      <c r="T2562" s="10">
        <f t="shared" ref="T2562:T2625" si="242">+(J2562/86400)+25569+(-5/24)</f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>
        <f t="shared" ref="P2563:P2626" si="243">+IFERROR(E2563/L2563,0)</f>
        <v>0</v>
      </c>
      <c r="Q2563" t="str">
        <f t="shared" ref="Q2563:Q2626" si="244">+LEFT(N2563,(FIND("/",N2563)-1))</f>
        <v>food</v>
      </c>
      <c r="R2563" t="str">
        <f t="shared" ref="R2563:R2626" si="245">+RIGHT(N2563,LEN(N2563)-(FIND("/",N2563)))</f>
        <v>food trucks</v>
      </c>
      <c r="S2563" s="10">
        <f t="shared" si="241"/>
        <v>42290.320474537039</v>
      </c>
      <c r="T2563" s="10">
        <f t="shared" si="242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</v>
      </c>
      <c r="P2564" s="6">
        <f t="shared" si="243"/>
        <v>25</v>
      </c>
      <c r="Q2564" t="str">
        <f t="shared" si="244"/>
        <v>food</v>
      </c>
      <c r="R2564" t="str">
        <f t="shared" si="245"/>
        <v>food trucks</v>
      </c>
      <c r="S2564" s="10">
        <f t="shared" si="241"/>
        <v>42654.316423611112</v>
      </c>
      <c r="T2564" s="10">
        <f t="shared" si="242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3"/>
        <v>0</v>
      </c>
      <c r="Q2565" t="str">
        <f t="shared" si="244"/>
        <v>food</v>
      </c>
      <c r="R2565" t="str">
        <f t="shared" si="245"/>
        <v>food trucks</v>
      </c>
      <c r="S2565" s="10">
        <f t="shared" si="241"/>
        <v>42214.931145833332</v>
      </c>
      <c r="T2565" s="10">
        <f t="shared" si="242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3"/>
        <v>0</v>
      </c>
      <c r="Q2566" t="str">
        <f t="shared" si="244"/>
        <v>food</v>
      </c>
      <c r="R2566" t="str">
        <f t="shared" si="245"/>
        <v>food trucks</v>
      </c>
      <c r="S2566" s="10">
        <f t="shared" si="241"/>
        <v>41851.83216435185</v>
      </c>
      <c r="T2566" s="10">
        <f t="shared" si="242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</v>
      </c>
      <c r="P2567" s="6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0">
        <f t="shared" si="241"/>
        <v>42499.659722222219</v>
      </c>
      <c r="T2567" s="10">
        <f t="shared" si="242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3"/>
        <v>0</v>
      </c>
      <c r="Q2568" t="str">
        <f t="shared" si="244"/>
        <v>food</v>
      </c>
      <c r="R2568" t="str">
        <f t="shared" si="245"/>
        <v>food trucks</v>
      </c>
      <c r="S2568" s="10">
        <f t="shared" si="241"/>
        <v>41872.772546296292</v>
      </c>
      <c r="T2568" s="10">
        <f t="shared" si="242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3"/>
        <v>60</v>
      </c>
      <c r="Q2569" t="str">
        <f t="shared" si="244"/>
        <v>food</v>
      </c>
      <c r="R2569" t="str">
        <f t="shared" si="245"/>
        <v>food trucks</v>
      </c>
      <c r="S2569" s="10">
        <f t="shared" si="241"/>
        <v>42117.670578703699</v>
      </c>
      <c r="T2569" s="10">
        <f t="shared" si="242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</v>
      </c>
      <c r="P2570" s="6">
        <f t="shared" si="243"/>
        <v>50</v>
      </c>
      <c r="Q2570" t="str">
        <f t="shared" si="244"/>
        <v>food</v>
      </c>
      <c r="R2570" t="str">
        <f t="shared" si="245"/>
        <v>food trucks</v>
      </c>
      <c r="S2570" s="10">
        <f t="shared" si="241"/>
        <v>42614.45826388889</v>
      </c>
      <c r="T2570" s="10">
        <f t="shared" si="242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</v>
      </c>
      <c r="P2571" s="6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0">
        <f t="shared" si="241"/>
        <v>42263.897129629629</v>
      </c>
      <c r="T2571" s="10">
        <f t="shared" si="242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</v>
      </c>
      <c r="P2572" s="6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0">
        <f t="shared" si="241"/>
        <v>42774.694849537038</v>
      </c>
      <c r="T2572" s="10">
        <f t="shared" si="242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0">
        <f t="shared" si="241"/>
        <v>42509.133344907408</v>
      </c>
      <c r="T2573" s="10">
        <f t="shared" si="242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3"/>
        <v>0</v>
      </c>
      <c r="Q2574" t="str">
        <f t="shared" si="244"/>
        <v>food</v>
      </c>
      <c r="R2574" t="str">
        <f t="shared" si="245"/>
        <v>food trucks</v>
      </c>
      <c r="S2574" s="10">
        <f t="shared" si="241"/>
        <v>42106.911076388882</v>
      </c>
      <c r="T2574" s="10">
        <f t="shared" si="242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3"/>
        <v>0</v>
      </c>
      <c r="Q2575" t="str">
        <f t="shared" si="244"/>
        <v>food</v>
      </c>
      <c r="R2575" t="str">
        <f t="shared" si="245"/>
        <v>food trucks</v>
      </c>
      <c r="S2575" s="10">
        <f t="shared" si="241"/>
        <v>41874.383668981478</v>
      </c>
      <c r="T2575" s="10">
        <f t="shared" si="242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3"/>
        <v>0</v>
      </c>
      <c r="Q2576" t="str">
        <f t="shared" si="244"/>
        <v>food</v>
      </c>
      <c r="R2576" t="str">
        <f t="shared" si="245"/>
        <v>food trucks</v>
      </c>
      <c r="S2576" s="10">
        <f t="shared" si="241"/>
        <v>42508.617418981477</v>
      </c>
      <c r="T2576" s="10">
        <f t="shared" si="242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3"/>
        <v>0</v>
      </c>
      <c r="Q2577" t="str">
        <f t="shared" si="244"/>
        <v>food</v>
      </c>
      <c r="R2577" t="str">
        <f t="shared" si="245"/>
        <v>food trucks</v>
      </c>
      <c r="S2577" s="10">
        <f t="shared" si="241"/>
        <v>42015.900393518517</v>
      </c>
      <c r="T2577" s="10">
        <f t="shared" si="242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3"/>
        <v>0</v>
      </c>
      <c r="Q2578" t="str">
        <f t="shared" si="244"/>
        <v>food</v>
      </c>
      <c r="R2578" t="str">
        <f t="shared" si="245"/>
        <v>food trucks</v>
      </c>
      <c r="S2578" s="10">
        <f t="shared" si="241"/>
        <v>42104.759803240733</v>
      </c>
      <c r="T2578" s="10">
        <f t="shared" si="242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3"/>
        <v>0</v>
      </c>
      <c r="Q2579" t="str">
        <f t="shared" si="244"/>
        <v>food</v>
      </c>
      <c r="R2579" t="str">
        <f t="shared" si="245"/>
        <v>food trucks</v>
      </c>
      <c r="S2579" s="10">
        <f t="shared" si="241"/>
        <v>41855.612233796295</v>
      </c>
      <c r="T2579" s="10">
        <f t="shared" si="242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3"/>
        <v>0</v>
      </c>
      <c r="Q2580" t="str">
        <f t="shared" si="244"/>
        <v>food</v>
      </c>
      <c r="R2580" t="str">
        <f t="shared" si="245"/>
        <v>food trucks</v>
      </c>
      <c r="S2580" s="10">
        <f t="shared" si="241"/>
        <v>42286.499999999993</v>
      </c>
      <c r="T2580" s="10">
        <f t="shared" si="242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0">
        <f t="shared" si="241"/>
        <v>41897.621562499997</v>
      </c>
      <c r="T2581" s="10">
        <f t="shared" si="242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</v>
      </c>
      <c r="P2582" s="6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0">
        <f t="shared" si="241"/>
        <v>42139.916666666664</v>
      </c>
      <c r="T2582" s="10">
        <f t="shared" si="242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</v>
      </c>
      <c r="P2583" s="6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0">
        <f t="shared" si="241"/>
        <v>42324.461782407401</v>
      </c>
      <c r="T2583" s="10">
        <f t="shared" si="242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3"/>
        <v>1</v>
      </c>
      <c r="Q2584" t="str">
        <f t="shared" si="244"/>
        <v>food</v>
      </c>
      <c r="R2584" t="str">
        <f t="shared" si="245"/>
        <v>food trucks</v>
      </c>
      <c r="S2584" s="10">
        <f t="shared" si="241"/>
        <v>42672.780486111107</v>
      </c>
      <c r="T2584" s="10">
        <f t="shared" si="242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</v>
      </c>
      <c r="P2585" s="6">
        <f t="shared" si="243"/>
        <v>1</v>
      </c>
      <c r="Q2585" t="str">
        <f t="shared" si="244"/>
        <v>food</v>
      </c>
      <c r="R2585" t="str">
        <f t="shared" si="245"/>
        <v>food trucks</v>
      </c>
      <c r="S2585" s="10">
        <f t="shared" si="241"/>
        <v>42079.519444444442</v>
      </c>
      <c r="T2585" s="10">
        <f t="shared" si="242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3"/>
        <v>0</v>
      </c>
      <c r="Q2586" t="str">
        <f t="shared" si="244"/>
        <v>food</v>
      </c>
      <c r="R2586" t="str">
        <f t="shared" si="245"/>
        <v>food trucks</v>
      </c>
      <c r="S2586" s="10">
        <f t="shared" si="241"/>
        <v>42169.964918981474</v>
      </c>
      <c r="T2586" s="10">
        <f t="shared" si="242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3"/>
        <v>50</v>
      </c>
      <c r="Q2587" t="str">
        <f t="shared" si="244"/>
        <v>food</v>
      </c>
      <c r="R2587" t="str">
        <f t="shared" si="245"/>
        <v>food trucks</v>
      </c>
      <c r="S2587" s="10">
        <f t="shared" si="241"/>
        <v>41825.754999999997</v>
      </c>
      <c r="T2587" s="10">
        <f t="shared" si="242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3"/>
        <v>5</v>
      </c>
      <c r="Q2588" t="str">
        <f t="shared" si="244"/>
        <v>food</v>
      </c>
      <c r="R2588" t="str">
        <f t="shared" si="245"/>
        <v>food trucks</v>
      </c>
      <c r="S2588" s="10">
        <f t="shared" si="241"/>
        <v>42363.121944444443</v>
      </c>
      <c r="T2588" s="10">
        <f t="shared" si="242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</v>
      </c>
      <c r="P2589" s="6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0">
        <f t="shared" si="241"/>
        <v>42368.467048611106</v>
      </c>
      <c r="T2589" s="10">
        <f t="shared" si="242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</v>
      </c>
      <c r="P2590" s="6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0">
        <f t="shared" si="241"/>
        <v>42094.343055555553</v>
      </c>
      <c r="T2590" s="10">
        <f t="shared" si="242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3"/>
        <v>5</v>
      </c>
      <c r="Q2591" t="str">
        <f t="shared" si="244"/>
        <v>food</v>
      </c>
      <c r="R2591" t="str">
        <f t="shared" si="245"/>
        <v>food trucks</v>
      </c>
      <c r="S2591" s="10">
        <f t="shared" si="241"/>
        <v>42452.286192129628</v>
      </c>
      <c r="T2591" s="10">
        <f t="shared" si="242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3"/>
        <v>0</v>
      </c>
      <c r="Q2592" t="str">
        <f t="shared" si="244"/>
        <v>food</v>
      </c>
      <c r="R2592" t="str">
        <f t="shared" si="245"/>
        <v>food trucks</v>
      </c>
      <c r="S2592" s="10">
        <f t="shared" si="241"/>
        <v>42395.380752314813</v>
      </c>
      <c r="T2592" s="10">
        <f t="shared" si="242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</v>
      </c>
      <c r="P2593" s="6">
        <f t="shared" si="243"/>
        <v>13</v>
      </c>
      <c r="Q2593" t="str">
        <f t="shared" si="244"/>
        <v>food</v>
      </c>
      <c r="R2593" t="str">
        <f t="shared" si="245"/>
        <v>food trucks</v>
      </c>
      <c r="S2593" s="10">
        <f t="shared" si="241"/>
        <v>42442.656527777777</v>
      </c>
      <c r="T2593" s="10">
        <f t="shared" si="242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3"/>
        <v>50</v>
      </c>
      <c r="Q2594" t="str">
        <f t="shared" si="244"/>
        <v>food</v>
      </c>
      <c r="R2594" t="str">
        <f t="shared" si="245"/>
        <v>food trucks</v>
      </c>
      <c r="S2594" s="10">
        <f t="shared" si="241"/>
        <v>41917.592835648145</v>
      </c>
      <c r="T2594" s="10">
        <f t="shared" si="242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3"/>
        <v>0</v>
      </c>
      <c r="Q2595" t="str">
        <f t="shared" si="244"/>
        <v>food</v>
      </c>
      <c r="R2595" t="str">
        <f t="shared" si="245"/>
        <v>food trucks</v>
      </c>
      <c r="S2595" s="10">
        <f t="shared" si="241"/>
        <v>42119.636874999997</v>
      </c>
      <c r="T2595" s="10">
        <f t="shared" si="242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3"/>
        <v>1</v>
      </c>
      <c r="Q2596" t="str">
        <f t="shared" si="244"/>
        <v>food</v>
      </c>
      <c r="R2596" t="str">
        <f t="shared" si="245"/>
        <v>food trucks</v>
      </c>
      <c r="S2596" s="10">
        <f t="shared" si="241"/>
        <v>41858.759583333333</v>
      </c>
      <c r="T2596" s="10">
        <f t="shared" si="242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</v>
      </c>
      <c r="P2597" s="6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0">
        <f t="shared" si="241"/>
        <v>42790.035879629628</v>
      </c>
      <c r="T2597" s="10">
        <f t="shared" si="242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</v>
      </c>
      <c r="P2598" s="6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0">
        <f t="shared" si="241"/>
        <v>41858.45612268518</v>
      </c>
      <c r="T2598" s="10">
        <f t="shared" si="242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</v>
      </c>
      <c r="P2599" s="6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0">
        <f t="shared" si="241"/>
        <v>42540.133298611108</v>
      </c>
      <c r="T2599" s="10">
        <f t="shared" si="242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</v>
      </c>
      <c r="P2600" s="6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0">
        <f t="shared" si="241"/>
        <v>42270.631956018515</v>
      </c>
      <c r="T2600" s="10">
        <f t="shared" si="242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</v>
      </c>
      <c r="P2601" s="6">
        <f t="shared" si="243"/>
        <v>18</v>
      </c>
      <c r="Q2601" t="str">
        <f t="shared" si="244"/>
        <v>food</v>
      </c>
      <c r="R2601" t="str">
        <f t="shared" si="245"/>
        <v>food trucks</v>
      </c>
      <c r="S2601" s="10">
        <f t="shared" si="241"/>
        <v>41854.545682870368</v>
      </c>
      <c r="T2601" s="10">
        <f t="shared" si="242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0</v>
      </c>
      <c r="P2602" s="6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0">
        <f t="shared" si="241"/>
        <v>42454.650462962956</v>
      </c>
      <c r="T2602" s="10">
        <f t="shared" si="242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5.6139999999999999</v>
      </c>
      <c r="P2603" s="6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0">
        <f t="shared" si="241"/>
        <v>41164.957638888889</v>
      </c>
      <c r="T2603" s="10">
        <f t="shared" si="242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2.2609166666666667</v>
      </c>
      <c r="P2604" s="6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0">
        <f t="shared" si="241"/>
        <v>41955.680555555555</v>
      </c>
      <c r="T2604" s="10">
        <f t="shared" si="242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1.4857142857142902E-2</v>
      </c>
      <c r="P2605" s="6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0">
        <f t="shared" si="241"/>
        <v>41631.704328703701</v>
      </c>
      <c r="T2605" s="10">
        <f t="shared" si="242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4.2179999999999884E-2</v>
      </c>
      <c r="P2606" s="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0">
        <f t="shared" si="241"/>
        <v>41027.842858796292</v>
      </c>
      <c r="T2606" s="10">
        <f t="shared" si="242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7.4215700000000107E-2</v>
      </c>
      <c r="P2607" s="6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0">
        <f t="shared" si="241"/>
        <v>42538.33321759259</v>
      </c>
      <c r="T2607" s="10">
        <f t="shared" si="242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0.10054545454545449</v>
      </c>
      <c r="P2608" s="6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0">
        <f t="shared" si="241"/>
        <v>41758.504421296289</v>
      </c>
      <c r="T2608" s="10">
        <f t="shared" si="242"/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3.077</v>
      </c>
      <c r="P2609" s="6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0">
        <f t="shared" si="241"/>
        <v>42227.874999999993</v>
      </c>
      <c r="T2609" s="10">
        <f t="shared" si="242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1.2392500000000002</v>
      </c>
      <c r="P2610" s="6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0">
        <f t="shared" si="241"/>
        <v>42808.791666666664</v>
      </c>
      <c r="T2610" s="10">
        <f t="shared" si="242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2.038011142857143</v>
      </c>
      <c r="P2611" s="6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0">
        <f t="shared" si="241"/>
        <v>41105.02952546296</v>
      </c>
      <c r="T2611" s="10">
        <f t="shared" si="242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0.41325104326817486</v>
      </c>
      <c r="P2612" s="6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0">
        <f t="shared" si="241"/>
        <v>42604.082638888889</v>
      </c>
      <c r="T2612" s="10">
        <f t="shared" si="242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26.906363636363636</v>
      </c>
      <c r="P2613" s="6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0">
        <f t="shared" si="241"/>
        <v>42737.749305555553</v>
      </c>
      <c r="T2613" s="10">
        <f t="shared" si="242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0.71761300000000006</v>
      </c>
      <c r="P2614" s="6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0">
        <f t="shared" si="241"/>
        <v>42012.934837962959</v>
      </c>
      <c r="T2614" s="10">
        <f t="shared" si="242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1.0133333333333328E-2</v>
      </c>
      <c r="P2615" s="6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0">
        <f t="shared" si="241"/>
        <v>41173.609884259255</v>
      </c>
      <c r="T2615" s="10">
        <f t="shared" si="242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2.0000000000000018E-2</v>
      </c>
      <c r="P2616" s="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0">
        <f t="shared" si="241"/>
        <v>41759</v>
      </c>
      <c r="T2616" s="10">
        <f t="shared" si="242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0.69765117441279356</v>
      </c>
      <c r="P2617" s="6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0">
        <f t="shared" si="241"/>
        <v>42490.291666666664</v>
      </c>
      <c r="T2617" s="10">
        <f t="shared" si="242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0.14534000000000002</v>
      </c>
      <c r="P2618" s="6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0">
        <f t="shared" si="241"/>
        <v>42241.786215277774</v>
      </c>
      <c r="T2618" s="10">
        <f t="shared" si="242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7.7759999999999998</v>
      </c>
      <c r="P2619" s="6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0">
        <f t="shared" si="241"/>
        <v>41932.666099537033</v>
      </c>
      <c r="T2619" s="10">
        <f t="shared" si="242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5.3866666666666729E-2</v>
      </c>
      <c r="P2620" s="6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0">
        <f t="shared" si="241"/>
        <v>42339.625706018516</v>
      </c>
      <c r="T2620" s="10">
        <f t="shared" si="242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0.8839999999999999</v>
      </c>
      <c r="P2621" s="6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0">
        <f t="shared" si="241"/>
        <v>42300.249999999993</v>
      </c>
      <c r="T2621" s="10">
        <f t="shared" si="242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0.43652307692307701</v>
      </c>
      <c r="P2622" s="6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0">
        <f t="shared" si="241"/>
        <v>42287.833333333336</v>
      </c>
      <c r="T2622" s="10">
        <f t="shared" si="242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0.4588000000000001</v>
      </c>
      <c r="P2623" s="6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0">
        <f t="shared" si="241"/>
        <v>42145.539212962962</v>
      </c>
      <c r="T2623" s="10">
        <f t="shared" si="242"/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0.3118399999999999</v>
      </c>
      <c r="P2624" s="6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0">
        <f t="shared" si="241"/>
        <v>42734.534907407404</v>
      </c>
      <c r="T2624" s="10">
        <f t="shared" si="242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0.1399999999999999</v>
      </c>
      <c r="P2625" s="6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0">
        <f t="shared" si="241"/>
        <v>42706.048217592594</v>
      </c>
      <c r="T2625" s="10">
        <f t="shared" si="242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+MAX(E2626/D2626-1,0)</f>
        <v>12.794206249999998</v>
      </c>
      <c r="P2626" s="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0">
        <f t="shared" ref="S2626:S2689" si="247">+(I2626/86400)+25569+(-5/24)</f>
        <v>41165.213217592587</v>
      </c>
      <c r="T2626" s="10">
        <f t="shared" ref="T2626:T2689" si="248">+(J2626/86400)+25569+(-5/24)</f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8.56</v>
      </c>
      <c r="P2627" s="6">
        <f t="shared" ref="P2627:P2690" si="249">+IFERROR(E2627/L2627,0)</f>
        <v>27.576923076923077</v>
      </c>
      <c r="Q2627" t="str">
        <f t="shared" ref="Q2627:Q2690" si="250">+LEFT(N2627,(FIND("/",N2627)-1))</f>
        <v>technology</v>
      </c>
      <c r="R2627" t="str">
        <f t="shared" ref="R2627:R2690" si="251">+RIGHT(N2627,LEN(N2627)-(FIND("/",N2627)))</f>
        <v>space exploration</v>
      </c>
      <c r="S2627" s="10">
        <f t="shared" si="247"/>
        <v>42683.643611111103</v>
      </c>
      <c r="T2627" s="10">
        <f t="shared" si="248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0.12000000000000011</v>
      </c>
      <c r="P2628" s="6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0">
        <f t="shared" si="247"/>
        <v>42158.41978009259</v>
      </c>
      <c r="T2628" s="10">
        <f t="shared" si="248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5.4666666666666668</v>
      </c>
      <c r="P2629" s="6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0">
        <f t="shared" si="247"/>
        <v>42334.662743055553</v>
      </c>
      <c r="T2629" s="10">
        <f t="shared" si="248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0.10369487485101314</v>
      </c>
      <c r="P2630" s="6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0">
        <f t="shared" si="247"/>
        <v>41973.757719907408</v>
      </c>
      <c r="T2630" s="10">
        <f t="shared" si="248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0.27740000000000009</v>
      </c>
      <c r="P2631" s="6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0">
        <f t="shared" si="247"/>
        <v>42138.330115740733</v>
      </c>
      <c r="T2631" s="10">
        <f t="shared" si="248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0.57899999999999996</v>
      </c>
      <c r="P2632" s="6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0">
        <f t="shared" si="247"/>
        <v>42551.208333333336</v>
      </c>
      <c r="T2632" s="10">
        <f t="shared" si="248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0.14665250000000007</v>
      </c>
      <c r="P2633" s="6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0">
        <f t="shared" si="247"/>
        <v>42245.960960648146</v>
      </c>
      <c r="T2633" s="10">
        <f t="shared" si="248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0.37009345794392523</v>
      </c>
      <c r="P2634" s="6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0">
        <f t="shared" si="247"/>
        <v>42518.853460648148</v>
      </c>
      <c r="T2634" s="10">
        <f t="shared" si="248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2.5461999999999998</v>
      </c>
      <c r="P2635" s="6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0">
        <f t="shared" si="247"/>
        <v>41697.75</v>
      </c>
      <c r="T2635" s="10">
        <f t="shared" si="248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6.021505376344094E-2</v>
      </c>
      <c r="P2636" s="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0">
        <f t="shared" si="247"/>
        <v>42642.448159722218</v>
      </c>
      <c r="T2636" s="10">
        <f t="shared" si="248"/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0</v>
      </c>
      <c r="P2637" s="6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0">
        <f t="shared" si="247"/>
        <v>42072.700937499998</v>
      </c>
      <c r="T2637" s="10">
        <f t="shared" si="248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0.873</v>
      </c>
      <c r="P2638" s="6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0">
        <f t="shared" si="247"/>
        <v>42658.833333333336</v>
      </c>
      <c r="T2638" s="10">
        <f t="shared" si="248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0.66199999999999992</v>
      </c>
      <c r="P2639" s="6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0">
        <f t="shared" si="247"/>
        <v>42655.341145833336</v>
      </c>
      <c r="T2639" s="10">
        <f t="shared" si="248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1.7291066282420831E-2</v>
      </c>
      <c r="P2640" s="6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0">
        <f t="shared" si="247"/>
        <v>42019.70480324074</v>
      </c>
      <c r="T2640" s="10">
        <f t="shared" si="248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0.6399999999999999</v>
      </c>
      <c r="P2641" s="6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0">
        <f t="shared" si="247"/>
        <v>42054.656805555554</v>
      </c>
      <c r="T2641" s="10">
        <f t="shared" si="248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5.6666666666666643E-2</v>
      </c>
      <c r="P2642" s="6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0">
        <f t="shared" si="247"/>
        <v>42162.952245370368</v>
      </c>
      <c r="T2642" s="10">
        <f t="shared" si="248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</v>
      </c>
      <c r="P2643" s="6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0">
        <f t="shared" si="247"/>
        <v>41897.631249999999</v>
      </c>
      <c r="T2643" s="10">
        <f t="shared" si="248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10">
        <f t="shared" si="247"/>
        <v>42566.081249999996</v>
      </c>
      <c r="T2644" s="10">
        <f t="shared" si="248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</v>
      </c>
      <c r="P2645" s="6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0">
        <f t="shared" si="247"/>
        <v>42725.124305555553</v>
      </c>
      <c r="T2645" s="10">
        <f t="shared" si="248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</v>
      </c>
      <c r="P2646" s="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0">
        <f t="shared" si="247"/>
        <v>42804.583738425928</v>
      </c>
      <c r="T2646" s="10">
        <f t="shared" si="248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</v>
      </c>
      <c r="P2647" s="6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0">
        <f t="shared" si="247"/>
        <v>41951.675960648143</v>
      </c>
      <c r="T2647" s="10">
        <f t="shared" si="248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</v>
      </c>
      <c r="P2648" s="6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0">
        <f t="shared" si="247"/>
        <v>42256.10496527778</v>
      </c>
      <c r="T2648" s="10">
        <f t="shared" si="248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</v>
      </c>
      <c r="P2649" s="6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0">
        <f t="shared" si="247"/>
        <v>42230.053460648145</v>
      </c>
      <c r="T2649" s="10">
        <f t="shared" si="248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</v>
      </c>
      <c r="P2650" s="6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0">
        <f t="shared" si="247"/>
        <v>42438.506481481476</v>
      </c>
      <c r="T2650" s="10">
        <f t="shared" si="248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0">
        <f t="shared" si="247"/>
        <v>42401.788668981484</v>
      </c>
      <c r="T2651" s="10">
        <f t="shared" si="248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</v>
      </c>
      <c r="P2652" s="6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0">
        <f t="shared" si="247"/>
        <v>42725.416006944441</v>
      </c>
      <c r="T2652" s="10">
        <f t="shared" si="248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</v>
      </c>
      <c r="P2653" s="6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0">
        <f t="shared" si="247"/>
        <v>42355.597326388888</v>
      </c>
      <c r="T2653" s="10">
        <f t="shared" si="248"/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</v>
      </c>
      <c r="P2654" s="6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0">
        <f t="shared" si="247"/>
        <v>41982.950520833336</v>
      </c>
      <c r="T2654" s="10">
        <f t="shared" si="248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</v>
      </c>
      <c r="P2655" s="6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0">
        <f t="shared" si="247"/>
        <v>41802.958333333328</v>
      </c>
      <c r="T2655" s="10">
        <f t="shared" si="248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0">
        <f t="shared" si="247"/>
        <v>42115.350995370369</v>
      </c>
      <c r="T2656" s="10">
        <f t="shared" si="248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</v>
      </c>
      <c r="P2657" s="6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0">
        <f t="shared" si="247"/>
        <v>42409.624999999993</v>
      </c>
      <c r="T2657" s="10">
        <f t="shared" si="248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</v>
      </c>
      <c r="P2658" s="6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0">
        <f t="shared" si="247"/>
        <v>42806.583333333336</v>
      </c>
      <c r="T2658" s="10">
        <f t="shared" si="248"/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</v>
      </c>
      <c r="P2659" s="6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0">
        <f t="shared" si="247"/>
        <v>42584.854166666664</v>
      </c>
      <c r="T2659" s="10">
        <f t="shared" si="248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0">
        <f t="shared" si="247"/>
        <v>42581.675856481474</v>
      </c>
      <c r="T2660" s="10">
        <f t="shared" si="248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</v>
      </c>
      <c r="P2661" s="6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0">
        <f t="shared" si="247"/>
        <v>42111.861226851848</v>
      </c>
      <c r="T2661" s="10">
        <f t="shared" si="248"/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0">
        <f t="shared" si="247"/>
        <v>42332.546504629623</v>
      </c>
      <c r="T2662" s="10">
        <f t="shared" si="248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2.8999999999999915E-2</v>
      </c>
      <c r="P2663" s="6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0">
        <f t="shared" si="247"/>
        <v>41572.750115740739</v>
      </c>
      <c r="T2663" s="10">
        <f t="shared" si="248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6.800000000000006E-2</v>
      </c>
      <c r="P2664" s="6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0">
        <f t="shared" si="247"/>
        <v>42237.538344907407</v>
      </c>
      <c r="T2664" s="10">
        <f t="shared" si="248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4.5962499999999906E-2</v>
      </c>
      <c r="P2665" s="6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0">
        <f t="shared" si="247"/>
        <v>42251.416666666664</v>
      </c>
      <c r="T2665" s="10">
        <f t="shared" si="248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3.4285714285714253E-2</v>
      </c>
      <c r="P2666" s="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0">
        <f t="shared" si="247"/>
        <v>42347.082638888889</v>
      </c>
      <c r="T2666" s="10">
        <f t="shared" si="248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0.23142857142857154</v>
      </c>
      <c r="P2667" s="6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0">
        <f t="shared" si="247"/>
        <v>42128.687199074069</v>
      </c>
      <c r="T2667" s="10">
        <f t="shared" si="248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0.59295100000000001</v>
      </c>
      <c r="P2668" s="6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0">
        <f t="shared" si="247"/>
        <v>42272.666666666664</v>
      </c>
      <c r="T2668" s="10">
        <f t="shared" si="248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0.10666666666666669</v>
      </c>
      <c r="P2669" s="6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0">
        <f t="shared" si="247"/>
        <v>42410.717777777776</v>
      </c>
      <c r="T2669" s="10">
        <f t="shared" si="248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0.70700000000000007</v>
      </c>
      <c r="P2670" s="6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0">
        <f t="shared" si="247"/>
        <v>42317.397222222215</v>
      </c>
      <c r="T2670" s="10">
        <f t="shared" si="248"/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0.25124999999999997</v>
      </c>
      <c r="P2671" s="6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0">
        <f t="shared" si="247"/>
        <v>42378.827499999992</v>
      </c>
      <c r="T2671" s="10">
        <f t="shared" si="248"/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</v>
      </c>
      <c r="P2672" s="6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0">
        <f t="shared" si="247"/>
        <v>41848.812268518515</v>
      </c>
      <c r="T2672" s="10">
        <f t="shared" si="248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</v>
      </c>
      <c r="P2673" s="6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0">
        <f t="shared" si="247"/>
        <v>41992.609722222223</v>
      </c>
      <c r="T2673" s="10">
        <f t="shared" si="248"/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</v>
      </c>
      <c r="P2674" s="6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0">
        <f t="shared" si="247"/>
        <v>42366.041666666664</v>
      </c>
      <c r="T2674" s="10">
        <f t="shared" si="248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</v>
      </c>
      <c r="P2675" s="6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0">
        <f t="shared" si="247"/>
        <v>41941.739583333328</v>
      </c>
      <c r="T2675" s="10">
        <f t="shared" si="248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</v>
      </c>
      <c r="P2676" s="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0">
        <f t="shared" si="247"/>
        <v>42555.999305555553</v>
      </c>
      <c r="T2676" s="10">
        <f t="shared" si="248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</v>
      </c>
      <c r="P2677" s="6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0">
        <f t="shared" si="247"/>
        <v>41953.690844907404</v>
      </c>
      <c r="T2677" s="10">
        <f t="shared" si="248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</v>
      </c>
      <c r="P2678" s="6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0">
        <f t="shared" si="247"/>
        <v>42512.416365740741</v>
      </c>
      <c r="T2678" s="10">
        <f t="shared" si="248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</v>
      </c>
      <c r="P2679" s="6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0">
        <f t="shared" si="247"/>
        <v>41822.821099537039</v>
      </c>
      <c r="T2679" s="10">
        <f t="shared" si="248"/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0">
        <f t="shared" si="247"/>
        <v>42271.589872685181</v>
      </c>
      <c r="T2680" s="10">
        <f t="shared" si="248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0">
        <f t="shared" si="247"/>
        <v>42062.792754629627</v>
      </c>
      <c r="T2681" s="10">
        <f t="shared" si="248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</v>
      </c>
      <c r="P2682" s="6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0">
        <f t="shared" si="247"/>
        <v>42465.961701388886</v>
      </c>
      <c r="T2682" s="10">
        <f t="shared" si="248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</v>
      </c>
      <c r="P2683" s="6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0">
        <f t="shared" si="247"/>
        <v>41830.686921296292</v>
      </c>
      <c r="T2683" s="10">
        <f t="shared" si="248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</v>
      </c>
      <c r="P2684" s="6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0">
        <f t="shared" si="247"/>
        <v>41965.040972222218</v>
      </c>
      <c r="T2684" s="10">
        <f t="shared" si="248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9"/>
        <v>12</v>
      </c>
      <c r="Q2685" t="str">
        <f t="shared" si="250"/>
        <v>food</v>
      </c>
      <c r="R2685" t="str">
        <f t="shared" si="251"/>
        <v>food trucks</v>
      </c>
      <c r="S2685" s="10">
        <f t="shared" si="247"/>
        <v>42064.546759259254</v>
      </c>
      <c r="T2685" s="10">
        <f t="shared" si="248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</v>
      </c>
      <c r="P2686" s="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0">
        <f t="shared" si="247"/>
        <v>41860.706307870372</v>
      </c>
      <c r="T2686" s="10">
        <f t="shared" si="248"/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9"/>
        <v>10</v>
      </c>
      <c r="Q2687" t="str">
        <f t="shared" si="250"/>
        <v>food</v>
      </c>
      <c r="R2687" t="str">
        <f t="shared" si="251"/>
        <v>food trucks</v>
      </c>
      <c r="S2687" s="10">
        <f t="shared" si="247"/>
        <v>42121.44594907407</v>
      </c>
      <c r="T2687" s="10">
        <f t="shared" si="248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9"/>
        <v>0</v>
      </c>
      <c r="Q2688" t="str">
        <f t="shared" si="250"/>
        <v>food</v>
      </c>
      <c r="R2688" t="str">
        <f t="shared" si="251"/>
        <v>food trucks</v>
      </c>
      <c r="S2688" s="10">
        <f t="shared" si="247"/>
        <v>41912.766469907401</v>
      </c>
      <c r="T2688" s="10">
        <f t="shared" si="248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9"/>
        <v>0</v>
      </c>
      <c r="Q2689" t="str">
        <f t="shared" si="250"/>
        <v>food</v>
      </c>
      <c r="R2689" t="str">
        <f t="shared" si="251"/>
        <v>food trucks</v>
      </c>
      <c r="S2689" s="10">
        <f t="shared" si="247"/>
        <v>42184.431921296295</v>
      </c>
      <c r="T2689" s="10">
        <f t="shared" si="248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+MAX(E2690/D2690-1,0)</f>
        <v>0</v>
      </c>
      <c r="P2690" s="6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0">
        <f t="shared" ref="S2690:S2753" si="253">+(I2690/86400)+25569+(-5/24)</f>
        <v>42058.916666666664</v>
      </c>
      <c r="T2690" s="10">
        <f t="shared" ref="T2690:T2753" si="254">+(J2690/86400)+25569+(-5/24)</f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0</v>
      </c>
      <c r="P2691" s="6">
        <f t="shared" ref="P2691:P2754" si="255">+IFERROR(E2691/L2691,0)</f>
        <v>1</v>
      </c>
      <c r="Q2691" t="str">
        <f t="shared" ref="Q2691:Q2754" si="256">+LEFT(N2691,(FIND("/",N2691)-1))</f>
        <v>food</v>
      </c>
      <c r="R2691" t="str">
        <f t="shared" ref="R2691:R2754" si="257">+RIGHT(N2691,LEN(N2691)-(FIND("/",N2691)))</f>
        <v>food trucks</v>
      </c>
      <c r="S2691" s="10">
        <f t="shared" si="253"/>
        <v>42581.75335648148</v>
      </c>
      <c r="T2691" s="10">
        <f t="shared" si="254"/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</v>
      </c>
      <c r="P2692" s="6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0">
        <f t="shared" si="253"/>
        <v>42157.89671296296</v>
      </c>
      <c r="T2692" s="10">
        <f t="shared" si="254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0">
        <f t="shared" si="253"/>
        <v>42134.515706018516</v>
      </c>
      <c r="T2693" s="10">
        <f t="shared" si="254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</v>
      </c>
      <c r="P2694" s="6">
        <f t="shared" si="255"/>
        <v>25</v>
      </c>
      <c r="Q2694" t="str">
        <f t="shared" si="256"/>
        <v>food</v>
      </c>
      <c r="R2694" t="str">
        <f t="shared" si="257"/>
        <v>food trucks</v>
      </c>
      <c r="S2694" s="10">
        <f t="shared" si="253"/>
        <v>42088.084027777775</v>
      </c>
      <c r="T2694" s="10">
        <f t="shared" si="254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</v>
      </c>
      <c r="P2695" s="6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0">
        <f t="shared" si="253"/>
        <v>41863.930162037032</v>
      </c>
      <c r="T2695" s="10">
        <f t="shared" si="254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5"/>
        <v>1</v>
      </c>
      <c r="Q2696" t="str">
        <f t="shared" si="256"/>
        <v>food</v>
      </c>
      <c r="R2696" t="str">
        <f t="shared" si="257"/>
        <v>food trucks</v>
      </c>
      <c r="S2696" s="10">
        <f t="shared" si="253"/>
        <v>41907.932164351849</v>
      </c>
      <c r="T2696" s="10">
        <f t="shared" si="254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0">
        <f t="shared" si="253"/>
        <v>42107.931921296295</v>
      </c>
      <c r="T2697" s="10">
        <f t="shared" si="254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</v>
      </c>
      <c r="P2698" s="6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0">
        <f t="shared" si="253"/>
        <v>41998.636111111111</v>
      </c>
      <c r="T2698" s="10">
        <f t="shared" si="254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</v>
      </c>
      <c r="P2699" s="6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0">
        <f t="shared" si="253"/>
        <v>42218.708333333336</v>
      </c>
      <c r="T2699" s="10">
        <f t="shared" si="254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0">
        <f t="shared" si="253"/>
        <v>41817.689907407403</v>
      </c>
      <c r="T2700" s="10">
        <f t="shared" si="254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5"/>
        <v>0</v>
      </c>
      <c r="Q2701" t="str">
        <f t="shared" si="256"/>
        <v>food</v>
      </c>
      <c r="R2701" t="str">
        <f t="shared" si="257"/>
        <v>food trucks</v>
      </c>
      <c r="S2701" s="10">
        <f t="shared" si="253"/>
        <v>41859.688229166662</v>
      </c>
      <c r="T2701" s="10">
        <f t="shared" si="254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</v>
      </c>
      <c r="P2702" s="6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0">
        <f t="shared" si="253"/>
        <v>41900.666342592587</v>
      </c>
      <c r="T2702" s="10">
        <f t="shared" si="254"/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</v>
      </c>
      <c r="P2703" s="6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0">
        <f t="shared" si="253"/>
        <v>42832.524699074071</v>
      </c>
      <c r="T2703" s="10">
        <f t="shared" si="254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</v>
      </c>
      <c r="P2704" s="6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0">
        <f t="shared" si="253"/>
        <v>42830.551817129628</v>
      </c>
      <c r="T2704" s="10">
        <f t="shared" si="254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3.7500000000000089E-2</v>
      </c>
      <c r="P2705" s="6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0">
        <f t="shared" si="253"/>
        <v>42816.440162037034</v>
      </c>
      <c r="T2705" s="10">
        <f t="shared" si="254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</v>
      </c>
      <c r="P2706" s="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0">
        <f t="shared" si="253"/>
        <v>42830.61243055555</v>
      </c>
      <c r="T2706" s="10">
        <f t="shared" si="254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</v>
      </c>
      <c r="P2707" s="6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0">
        <f t="shared" si="253"/>
        <v>42818.666180555556</v>
      </c>
      <c r="T2707" s="10">
        <f t="shared" si="254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0.12297142857142851</v>
      </c>
      <c r="P2708" s="6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0">
        <f t="shared" si="253"/>
        <v>41928.082638888889</v>
      </c>
      <c r="T2708" s="10">
        <f t="shared" si="254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2.50844625</v>
      </c>
      <c r="P2709" s="6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0">
        <f t="shared" si="253"/>
        <v>41421.082638888889</v>
      </c>
      <c r="T2709" s="10">
        <f t="shared" si="254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1.3321535</v>
      </c>
      <c r="P2710" s="6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0">
        <f t="shared" si="253"/>
        <v>42572.489884259259</v>
      </c>
      <c r="T2710" s="10">
        <f t="shared" si="254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1.6059999999999963E-2</v>
      </c>
      <c r="P2711" s="6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0">
        <f t="shared" si="253"/>
        <v>42646.957638888889</v>
      </c>
      <c r="T2711" s="10">
        <f t="shared" si="254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0.53900350000000019</v>
      </c>
      <c r="P2712" s="6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0">
        <f t="shared" si="253"/>
        <v>41859.875</v>
      </c>
      <c r="T2712" s="10">
        <f t="shared" si="254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7.1611253196930402E-3</v>
      </c>
      <c r="P2713" s="6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0">
        <f t="shared" si="253"/>
        <v>41810.709027777775</v>
      </c>
      <c r="T2713" s="10">
        <f t="shared" si="254"/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0.31381818181818177</v>
      </c>
      <c r="P2714" s="6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0">
        <f t="shared" si="253"/>
        <v>41468.541666666664</v>
      </c>
      <c r="T2714" s="10">
        <f t="shared" si="254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2.2413333333333396E-2</v>
      </c>
      <c r="P2715" s="6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0">
        <f t="shared" si="253"/>
        <v>42362.445416666662</v>
      </c>
      <c r="T2715" s="10">
        <f t="shared" si="254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0.16355999999999993</v>
      </c>
      <c r="P2716" s="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0">
        <f t="shared" si="253"/>
        <v>42657.749999999993</v>
      </c>
      <c r="T2716" s="10">
        <f t="shared" si="254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1.6462241666666664</v>
      </c>
      <c r="P2717" s="6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0">
        <f t="shared" si="253"/>
        <v>42421.190138888887</v>
      </c>
      <c r="T2717" s="10">
        <f t="shared" si="254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0.19980100000000012</v>
      </c>
      <c r="P2718" s="6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0">
        <f t="shared" si="253"/>
        <v>42285.124918981477</v>
      </c>
      <c r="T2718" s="10">
        <f t="shared" si="254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0.20104000000000011</v>
      </c>
      <c r="P2719" s="6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0">
        <f t="shared" si="253"/>
        <v>41979.748252314814</v>
      </c>
      <c r="T2719" s="10">
        <f t="shared" si="254"/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3.5833333333333384E-2</v>
      </c>
      <c r="P2720" s="6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0">
        <f t="shared" si="253"/>
        <v>42493.749999999993</v>
      </c>
      <c r="T2720" s="10">
        <f t="shared" si="254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8.8333333333333375E-2</v>
      </c>
      <c r="P2721" s="6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0">
        <f t="shared" si="253"/>
        <v>42477.781180555554</v>
      </c>
      <c r="T2721" s="10">
        <f t="shared" si="254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0.18124000000000007</v>
      </c>
      <c r="P2722" s="6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0">
        <f t="shared" si="253"/>
        <v>42685.299224537033</v>
      </c>
      <c r="T2722" s="10">
        <f t="shared" si="254"/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13.62</v>
      </c>
      <c r="P2723" s="6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0">
        <f t="shared" si="253"/>
        <v>41523.583333333328</v>
      </c>
      <c r="T2723" s="10">
        <f t="shared" si="254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1.5253999999999999</v>
      </c>
      <c r="P2724" s="6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0">
        <f t="shared" si="253"/>
        <v>42764.64876157407</v>
      </c>
      <c r="T2724" s="10">
        <f t="shared" si="254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0.40050000000000008</v>
      </c>
      <c r="P2725" s="6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0">
        <f t="shared" si="253"/>
        <v>42004.672314814808</v>
      </c>
      <c r="T2725" s="10">
        <f t="shared" si="254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1.9687520259319289</v>
      </c>
      <c r="P2726" s="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0">
        <f t="shared" si="253"/>
        <v>42231.118738425925</v>
      </c>
      <c r="T2726" s="10">
        <f t="shared" si="254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0.44542499999999996</v>
      </c>
      <c r="P2727" s="6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0">
        <f t="shared" si="253"/>
        <v>42795.53628472222</v>
      </c>
      <c r="T2727" s="10">
        <f t="shared" si="254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5.7450000000000001E-2</v>
      </c>
      <c r="P2728" s="6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0">
        <f t="shared" si="253"/>
        <v>42482.371655092589</v>
      </c>
      <c r="T2728" s="10">
        <f t="shared" si="254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3.9321000000000002</v>
      </c>
      <c r="P2729" s="6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0">
        <f t="shared" si="253"/>
        <v>42223.468321759261</v>
      </c>
      <c r="T2729" s="10">
        <f t="shared" si="254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1.0182666666666669</v>
      </c>
      <c r="P2730" s="6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0">
        <f t="shared" si="253"/>
        <v>42368.391597222224</v>
      </c>
      <c r="T2730" s="10">
        <f t="shared" si="254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4.4399999999999995E-2</v>
      </c>
      <c r="P2731" s="6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0">
        <f t="shared" si="253"/>
        <v>42125.032372685186</v>
      </c>
      <c r="T2731" s="10">
        <f t="shared" si="254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0.70292629629629633</v>
      </c>
      <c r="P2732" s="6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0">
        <f t="shared" si="253"/>
        <v>41386.333043981482</v>
      </c>
      <c r="T2732" s="10">
        <f t="shared" si="254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4.3033333333333257E-2</v>
      </c>
      <c r="P2733" s="6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0">
        <f t="shared" si="253"/>
        <v>41929.958333333328</v>
      </c>
      <c r="T2733" s="10">
        <f t="shared" si="254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0.18250000000000011</v>
      </c>
      <c r="P2734" s="6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0">
        <f t="shared" si="253"/>
        <v>41421.791666666664</v>
      </c>
      <c r="T2734" s="10">
        <f t="shared" si="254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7.5380000000000003E-2</v>
      </c>
      <c r="P2735" s="6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0">
        <f t="shared" si="253"/>
        <v>42104.022847222215</v>
      </c>
      <c r="T2735" s="10">
        <f t="shared" si="254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22602</v>
      </c>
      <c r="P2736" s="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0">
        <f t="shared" si="253"/>
        <v>42656.707638888889</v>
      </c>
      <c r="T2736" s="10">
        <f t="shared" si="254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8.7813466666666677</v>
      </c>
      <c r="P2737" s="6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0">
        <f t="shared" si="253"/>
        <v>41346.625</v>
      </c>
      <c r="T2737" s="10">
        <f t="shared" si="254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0.22900000000000009</v>
      </c>
      <c r="P2738" s="6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0">
        <f t="shared" si="253"/>
        <v>41752.458020833328</v>
      </c>
      <c r="T2738" s="10">
        <f t="shared" si="254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1.4606080000000001</v>
      </c>
      <c r="P2739" s="6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0">
        <f t="shared" si="253"/>
        <v>41654.583333333328</v>
      </c>
      <c r="T2739" s="10">
        <f t="shared" si="254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0.47940000000000005</v>
      </c>
      <c r="P2740" s="6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0">
        <f t="shared" si="253"/>
        <v>42679.935231481482</v>
      </c>
      <c r="T2740" s="10">
        <f t="shared" si="254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2.8409090909090908</v>
      </c>
      <c r="P2741" s="6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0">
        <f t="shared" si="253"/>
        <v>41764.679594907408</v>
      </c>
      <c r="T2741" s="10">
        <f t="shared" si="254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3.3333333333333437E-2</v>
      </c>
      <c r="P2742" s="6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0">
        <f t="shared" si="253"/>
        <v>42074.781851851854</v>
      </c>
      <c r="T2742" s="10">
        <f t="shared" si="254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0">
        <f t="shared" si="253"/>
        <v>41931.879861111105</v>
      </c>
      <c r="T2743" s="10">
        <f t="shared" si="254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</v>
      </c>
      <c r="P2744" s="6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0">
        <f t="shared" si="253"/>
        <v>41044.511423611111</v>
      </c>
      <c r="T2744" s="10">
        <f t="shared" si="254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10">
        <f t="shared" si="253"/>
        <v>42662.120451388888</v>
      </c>
      <c r="T2745" s="10">
        <f t="shared" si="254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</v>
      </c>
      <c r="P2746" s="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0">
        <f t="shared" si="253"/>
        <v>40967.854143518518</v>
      </c>
      <c r="T2746" s="10">
        <f t="shared" si="254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</v>
      </c>
      <c r="P2747" s="6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0">
        <f t="shared" si="253"/>
        <v>41104.779722222222</v>
      </c>
      <c r="T2747" s="10">
        <f t="shared" si="254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</v>
      </c>
      <c r="P2748" s="6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0">
        <f t="shared" si="253"/>
        <v>41880.57304398148</v>
      </c>
      <c r="T2748" s="10">
        <f t="shared" si="254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</v>
      </c>
      <c r="P2749" s="6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0">
        <f t="shared" si="253"/>
        <v>41075.923611111109</v>
      </c>
      <c r="T2749" s="10">
        <f t="shared" si="254"/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</v>
      </c>
      <c r="P2750" s="6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0">
        <f t="shared" si="253"/>
        <v>42615.502337962964</v>
      </c>
      <c r="T2750" s="10">
        <f t="shared" si="254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</v>
      </c>
      <c r="P2751" s="6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0">
        <f t="shared" si="253"/>
        <v>42098.549039351848</v>
      </c>
      <c r="T2751" s="10">
        <f t="shared" si="254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10">
        <f t="shared" si="253"/>
        <v>41090.625</v>
      </c>
      <c r="T2752" s="10">
        <f t="shared" si="254"/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10">
        <f t="shared" si="253"/>
        <v>41807.678726851846</v>
      </c>
      <c r="T2753" s="10">
        <f t="shared" si="254"/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+MAX(E2754/D2754-1,0)</f>
        <v>0</v>
      </c>
      <c r="P2754" s="6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0">
        <f t="shared" ref="S2754:S2817" si="259">+(I2754/86400)+25569+(-5/24)</f>
        <v>40895.556759259256</v>
      </c>
      <c r="T2754" s="10">
        <f t="shared" ref="T2754:T2817" si="260">+(J2754/86400)+25569+(-5/24)</f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</v>
      </c>
      <c r="P2755" s="6">
        <f t="shared" ref="P2755:P2818" si="261">+IFERROR(E2755/L2755,0)</f>
        <v>47.5</v>
      </c>
      <c r="Q2755" t="str">
        <f t="shared" ref="Q2755:Q2818" si="262">+LEFT(N2755,(FIND("/",N2755)-1))</f>
        <v>publishing</v>
      </c>
      <c r="R2755" t="str">
        <f t="shared" ref="R2755:R2818" si="263">+RIGHT(N2755,LEN(N2755)-(FIND("/",N2755)))</f>
        <v>children's books</v>
      </c>
      <c r="S2755" s="10">
        <f t="shared" si="259"/>
        <v>41147.692395833328</v>
      </c>
      <c r="T2755" s="10">
        <f t="shared" si="260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10">
        <f t="shared" si="259"/>
        <v>41893.427673611106</v>
      </c>
      <c r="T2756" s="10">
        <f t="shared" si="260"/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</v>
      </c>
      <c r="P2757" s="6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0">
        <f t="shared" si="259"/>
        <v>42102.582488425927</v>
      </c>
      <c r="T2757" s="10">
        <f t="shared" si="260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</v>
      </c>
      <c r="P2758" s="6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0">
        <f t="shared" si="259"/>
        <v>41650.692141203697</v>
      </c>
      <c r="T2758" s="10">
        <f t="shared" si="260"/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</v>
      </c>
      <c r="P2759" s="6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0">
        <f t="shared" si="259"/>
        <v>42588.448287037034</v>
      </c>
      <c r="T2759" s="10">
        <f t="shared" si="260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</v>
      </c>
      <c r="P2760" s="6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0">
        <f t="shared" si="259"/>
        <v>42653.23359953703</v>
      </c>
      <c r="T2760" s="10">
        <f t="shared" si="260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</v>
      </c>
      <c r="P2761" s="6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0">
        <f t="shared" si="259"/>
        <v>42567.158171296294</v>
      </c>
      <c r="T2761" s="10">
        <f t="shared" si="260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10">
        <f t="shared" si="259"/>
        <v>41445.252986111111</v>
      </c>
      <c r="T2762" s="10">
        <f t="shared" si="260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</v>
      </c>
      <c r="P2763" s="6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0">
        <f t="shared" si="259"/>
        <v>41276.85524305555</v>
      </c>
      <c r="T2763" s="10">
        <f t="shared" si="260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</v>
      </c>
      <c r="P2764" s="6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0">
        <f t="shared" si="259"/>
        <v>40986.786979166667</v>
      </c>
      <c r="T2764" s="10">
        <f t="shared" si="260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0">
        <f t="shared" si="259"/>
        <v>41418.371342592589</v>
      </c>
      <c r="T2765" s="10">
        <f t="shared" si="260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</v>
      </c>
      <c r="P2766" s="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0">
        <f t="shared" si="259"/>
        <v>41059.583333333328</v>
      </c>
      <c r="T2766" s="10">
        <f t="shared" si="260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10">
        <f t="shared" si="259"/>
        <v>41210.370694444442</v>
      </c>
      <c r="T2767" s="10">
        <f t="shared" si="260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</v>
      </c>
      <c r="P2768" s="6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0">
        <f t="shared" si="259"/>
        <v>40766.459699074076</v>
      </c>
      <c r="T2768" s="10">
        <f t="shared" si="260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</v>
      </c>
      <c r="P2769" s="6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0">
        <f t="shared" si="259"/>
        <v>42232.750578703701</v>
      </c>
      <c r="T2769" s="10">
        <f t="shared" si="260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</v>
      </c>
      <c r="P2770" s="6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0">
        <f t="shared" si="259"/>
        <v>40997.364849537036</v>
      </c>
      <c r="T2770" s="10">
        <f t="shared" si="260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0">
        <f t="shared" si="259"/>
        <v>41795.617939814816</v>
      </c>
      <c r="T2771" s="10">
        <f t="shared" si="260"/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</v>
      </c>
      <c r="P2772" s="6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0">
        <f t="shared" si="259"/>
        <v>41716.455208333333</v>
      </c>
      <c r="T2772" s="10">
        <f t="shared" si="260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10">
        <f t="shared" si="259"/>
        <v>41306.5</v>
      </c>
      <c r="T2773" s="10">
        <f t="shared" si="260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10">
        <f t="shared" si="259"/>
        <v>41552.660810185182</v>
      </c>
      <c r="T2774" s="10">
        <f t="shared" si="260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0">
        <f t="shared" si="259"/>
        <v>42484.656493055554</v>
      </c>
      <c r="T2775" s="10">
        <f t="shared" si="260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</v>
      </c>
      <c r="P2776" s="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0">
        <f t="shared" si="259"/>
        <v>41340.918148148143</v>
      </c>
      <c r="T2776" s="10">
        <f t="shared" si="260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</v>
      </c>
      <c r="P2777" s="6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0">
        <f t="shared" si="259"/>
        <v>40892.805023148147</v>
      </c>
      <c r="T2777" s="10">
        <f t="shared" si="260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</v>
      </c>
      <c r="P2778" s="6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0">
        <f t="shared" si="259"/>
        <v>42167.088842592588</v>
      </c>
      <c r="T2778" s="10">
        <f t="shared" si="260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0">
        <f t="shared" si="259"/>
        <v>42202.460694444446</v>
      </c>
      <c r="T2779" s="10">
        <f t="shared" si="260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</v>
      </c>
      <c r="P2780" s="6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0">
        <f t="shared" si="259"/>
        <v>41876.769745370366</v>
      </c>
      <c r="T2780" s="10">
        <f t="shared" si="260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</v>
      </c>
      <c r="P2781" s="6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0">
        <f t="shared" si="259"/>
        <v>42330.419224537036</v>
      </c>
      <c r="T2781" s="10">
        <f t="shared" si="260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10">
        <f t="shared" si="259"/>
        <v>42804.239444444444</v>
      </c>
      <c r="T2782" s="10">
        <f t="shared" si="260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5.2799999999999958E-2</v>
      </c>
      <c r="P2783" s="6">
        <f t="shared" si="261"/>
        <v>47</v>
      </c>
      <c r="Q2783" t="str">
        <f t="shared" si="262"/>
        <v>theater</v>
      </c>
      <c r="R2783" t="str">
        <f t="shared" si="263"/>
        <v>plays</v>
      </c>
      <c r="S2783" s="10">
        <f t="shared" si="259"/>
        <v>42047.083333333336</v>
      </c>
      <c r="T2783" s="10">
        <f t="shared" si="260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0.19999999999999996</v>
      </c>
      <c r="P2784" s="6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0">
        <f t="shared" si="259"/>
        <v>42051.999305555553</v>
      </c>
      <c r="T2784" s="10">
        <f t="shared" si="260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0.14500000000000002</v>
      </c>
      <c r="P2785" s="6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0">
        <f t="shared" si="259"/>
        <v>42117.326921296299</v>
      </c>
      <c r="T2785" s="10">
        <f t="shared" si="260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0.18999999999999995</v>
      </c>
      <c r="P2786" s="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0">
        <f t="shared" si="259"/>
        <v>41941.579201388886</v>
      </c>
      <c r="T2786" s="10">
        <f t="shared" si="260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4.6799999999999953E-2</v>
      </c>
      <c r="P2787" s="6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0">
        <f t="shared" si="259"/>
        <v>42587.666666666664</v>
      </c>
      <c r="T2787" s="10">
        <f t="shared" si="260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0.17839999999999989</v>
      </c>
      <c r="P2788" s="6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0">
        <f t="shared" si="259"/>
        <v>41829.360879629625</v>
      </c>
      <c r="T2788" s="10">
        <f t="shared" si="260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0.19700000000000006</v>
      </c>
      <c r="P2789" s="6">
        <f t="shared" si="261"/>
        <v>31.5</v>
      </c>
      <c r="Q2789" t="str">
        <f t="shared" si="262"/>
        <v>theater</v>
      </c>
      <c r="R2789" t="str">
        <f t="shared" si="263"/>
        <v>plays</v>
      </c>
      <c r="S2789" s="10">
        <f t="shared" si="259"/>
        <v>41837.990185185183</v>
      </c>
      <c r="T2789" s="10">
        <f t="shared" si="260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2.4999999999999911E-2</v>
      </c>
      <c r="P2790" s="6">
        <f t="shared" si="261"/>
        <v>102.5</v>
      </c>
      <c r="Q2790" t="str">
        <f t="shared" si="262"/>
        <v>theater</v>
      </c>
      <c r="R2790" t="str">
        <f t="shared" si="263"/>
        <v>plays</v>
      </c>
      <c r="S2790" s="10">
        <f t="shared" si="259"/>
        <v>42580.49355324074</v>
      </c>
      <c r="T2790" s="10">
        <f t="shared" si="260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1.1666666666666714E-2</v>
      </c>
      <c r="P2791" s="6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0">
        <f t="shared" si="259"/>
        <v>42074.958333333336</v>
      </c>
      <c r="T2791" s="10">
        <f t="shared" si="260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5.3333333333333233E-2</v>
      </c>
      <c r="P2792" s="6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0">
        <f t="shared" si="259"/>
        <v>42046.730358796289</v>
      </c>
      <c r="T2792" s="10">
        <f t="shared" si="260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2.4999999999999911E-2</v>
      </c>
      <c r="P2793" s="6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0">
        <f t="shared" si="259"/>
        <v>42621.958333333336</v>
      </c>
      <c r="T2793" s="10">
        <f t="shared" si="260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7.6000000000000068E-2</v>
      </c>
      <c r="P2794" s="6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0">
        <f t="shared" si="259"/>
        <v>42228.022673611107</v>
      </c>
      <c r="T2794" s="10">
        <f t="shared" si="260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0.10567499999999996</v>
      </c>
      <c r="P2795" s="6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0">
        <f t="shared" si="259"/>
        <v>42206.210706018515</v>
      </c>
      <c r="T2795" s="10">
        <f t="shared" si="260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0.5</v>
      </c>
      <c r="P2796" s="6">
        <f t="shared" si="261"/>
        <v>25</v>
      </c>
      <c r="Q2796" t="str">
        <f t="shared" si="262"/>
        <v>theater</v>
      </c>
      <c r="R2796" t="str">
        <f t="shared" si="263"/>
        <v>plays</v>
      </c>
      <c r="S2796" s="10">
        <f t="shared" si="259"/>
        <v>42432.583333333336</v>
      </c>
      <c r="T2796" s="10">
        <f t="shared" si="260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4.2857142857142927E-2</v>
      </c>
      <c r="P2797" s="6">
        <f t="shared" si="261"/>
        <v>36.5</v>
      </c>
      <c r="Q2797" t="str">
        <f t="shared" si="262"/>
        <v>theater</v>
      </c>
      <c r="R2797" t="str">
        <f t="shared" si="263"/>
        <v>plays</v>
      </c>
      <c r="S2797" s="10">
        <f t="shared" si="259"/>
        <v>41796.75</v>
      </c>
      <c r="T2797" s="10">
        <f t="shared" si="260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0.15500000000000003</v>
      </c>
      <c r="P2798" s="6">
        <f t="shared" si="261"/>
        <v>44</v>
      </c>
      <c r="Q2798" t="str">
        <f t="shared" si="262"/>
        <v>theater</v>
      </c>
      <c r="R2798" t="str">
        <f t="shared" si="263"/>
        <v>plays</v>
      </c>
      <c r="S2798" s="10">
        <f t="shared" si="259"/>
        <v>41825.319768518515</v>
      </c>
      <c r="T2798" s="10">
        <f t="shared" si="260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2.6451250000000037E-2</v>
      </c>
      <c r="P2799" s="6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0">
        <f t="shared" si="259"/>
        <v>41828.731944444444</v>
      </c>
      <c r="T2799" s="10">
        <f t="shared" si="260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1.4000000000000012E-2</v>
      </c>
      <c r="P2800" s="6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0">
        <f t="shared" si="259"/>
        <v>42216.458333333336</v>
      </c>
      <c r="T2800" s="10">
        <f t="shared" si="260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0.16634799999999994</v>
      </c>
      <c r="P2801" s="6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0">
        <f t="shared" si="259"/>
        <v>42538.458333333336</v>
      </c>
      <c r="T2801" s="10">
        <f t="shared" si="260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0.33000000000000007</v>
      </c>
      <c r="P2802" s="6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0">
        <f t="shared" si="259"/>
        <v>42008.344513888886</v>
      </c>
      <c r="T2802" s="10">
        <f t="shared" si="260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0.33200000000000007</v>
      </c>
      <c r="P2803" s="6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0">
        <f t="shared" si="259"/>
        <v>41922.25</v>
      </c>
      <c r="T2803" s="10">
        <f t="shared" si="260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1.8333333333333313E-2</v>
      </c>
      <c r="P2804" s="6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0">
        <f t="shared" si="259"/>
        <v>42222.438738425924</v>
      </c>
      <c r="T2804" s="10">
        <f t="shared" si="260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0.27950000000000008</v>
      </c>
      <c r="P2805" s="6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0">
        <f t="shared" si="259"/>
        <v>42200.791666666664</v>
      </c>
      <c r="T2805" s="10">
        <f t="shared" si="260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0.14999999999999991</v>
      </c>
      <c r="P2806" s="6">
        <f t="shared" si="261"/>
        <v>50</v>
      </c>
      <c r="Q2806" t="str">
        <f t="shared" si="262"/>
        <v>theater</v>
      </c>
      <c r="R2806" t="str">
        <f t="shared" si="263"/>
        <v>plays</v>
      </c>
      <c r="S2806" s="10">
        <f t="shared" si="259"/>
        <v>41911.245254629626</v>
      </c>
      <c r="T2806" s="10">
        <f t="shared" si="260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0.10000000000000009</v>
      </c>
      <c r="P2807" s="6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0">
        <f t="shared" si="259"/>
        <v>42238.2971412037</v>
      </c>
      <c r="T2807" s="10">
        <f t="shared" si="260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0.121</v>
      </c>
      <c r="P2808" s="6">
        <f t="shared" si="261"/>
        <v>44.25</v>
      </c>
      <c r="Q2808" t="str">
        <f t="shared" si="262"/>
        <v>theater</v>
      </c>
      <c r="R2808" t="str">
        <f t="shared" si="263"/>
        <v>plays</v>
      </c>
      <c r="S2808" s="10">
        <f t="shared" si="259"/>
        <v>42221.249999999993</v>
      </c>
      <c r="T2808" s="10">
        <f t="shared" si="260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0.26</v>
      </c>
      <c r="P2809" s="6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0">
        <f t="shared" si="259"/>
        <v>42184.664791666662</v>
      </c>
      <c r="T2809" s="10">
        <f t="shared" si="260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2.4444444444444713E-3</v>
      </c>
      <c r="P2810" s="6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0">
        <f t="shared" si="259"/>
        <v>42238.638136574074</v>
      </c>
      <c r="T2810" s="10">
        <f t="shared" si="260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2.4000000000000021E-2</v>
      </c>
      <c r="P2811" s="6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0">
        <f t="shared" si="259"/>
        <v>42459.402083333327</v>
      </c>
      <c r="T2811" s="10">
        <f t="shared" si="260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8.2000000000000073E-2</v>
      </c>
      <c r="P2812" s="6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0">
        <f t="shared" si="259"/>
        <v>41790.957638888889</v>
      </c>
      <c r="T2812" s="10">
        <f t="shared" si="260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2.6999999999999247E-3</v>
      </c>
      <c r="P2813" s="6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0">
        <f t="shared" si="259"/>
        <v>42058.288229166668</v>
      </c>
      <c r="T2813" s="10">
        <f t="shared" si="260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0.13300000000000001</v>
      </c>
      <c r="P2814" s="6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0">
        <f t="shared" si="259"/>
        <v>42099.958333333336</v>
      </c>
      <c r="T2814" s="10">
        <f t="shared" si="260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0.27575714285714281</v>
      </c>
      <c r="P2815" s="6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0">
        <f t="shared" si="259"/>
        <v>42718.534270833326</v>
      </c>
      <c r="T2815" s="10">
        <f t="shared" si="260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7.7333333333333254E-2</v>
      </c>
      <c r="P2816" s="6">
        <f t="shared" si="261"/>
        <v>25.25</v>
      </c>
      <c r="Q2816" t="str">
        <f t="shared" si="262"/>
        <v>theater</v>
      </c>
      <c r="R2816" t="str">
        <f t="shared" si="263"/>
        <v>plays</v>
      </c>
      <c r="S2816" s="10">
        <f t="shared" si="259"/>
        <v>42133.191145833327</v>
      </c>
      <c r="T2816" s="10">
        <f t="shared" si="260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1.42</v>
      </c>
      <c r="P2817" s="6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0">
        <f t="shared" si="259"/>
        <v>42589.568391203698</v>
      </c>
      <c r="T2817" s="10">
        <f t="shared" si="260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+MAX(E2818/D2818-1,0)</f>
        <v>0.41566666666666663</v>
      </c>
      <c r="P2818" s="6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0">
        <f t="shared" ref="S2818:S2881" si="265">+(I2818/86400)+25569+(-5/24)</f>
        <v>42218.458333333336</v>
      </c>
      <c r="T2818" s="10">
        <f t="shared" ref="T2818:T2881" si="266">+(J2818/86400)+25569+(-5/24)</f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0.30000000000000004</v>
      </c>
      <c r="P2819" s="6">
        <f t="shared" ref="P2819:P2882" si="267">+IFERROR(E2819/L2819,0)</f>
        <v>23.636363636363637</v>
      </c>
      <c r="Q2819" t="str">
        <f t="shared" ref="Q2819:Q2882" si="268">+LEFT(N2819,(FIND("/",N2819)-1))</f>
        <v>theater</v>
      </c>
      <c r="R2819" t="str">
        <f t="shared" ref="R2819:R2882" si="269">+RIGHT(N2819,LEN(N2819)-(FIND("/",N2819)))</f>
        <v>plays</v>
      </c>
      <c r="S2819" s="10">
        <f t="shared" si="265"/>
        <v>42063.42664351852</v>
      </c>
      <c r="T2819" s="10">
        <f t="shared" si="266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6.030000000000002E-2</v>
      </c>
      <c r="P2820" s="6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0">
        <f t="shared" si="265"/>
        <v>42270.389884259253</v>
      </c>
      <c r="T2820" s="10">
        <f t="shared" si="266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4.8000000000000043E-2</v>
      </c>
      <c r="P2821" s="6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0">
        <f t="shared" si="265"/>
        <v>42169.317233796297</v>
      </c>
      <c r="T2821" s="10">
        <f t="shared" si="266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0.3600000000000001</v>
      </c>
      <c r="P2822" s="6">
        <f t="shared" si="267"/>
        <v>13.6</v>
      </c>
      <c r="Q2822" t="str">
        <f t="shared" si="268"/>
        <v>theater</v>
      </c>
      <c r="R2822" t="str">
        <f t="shared" si="269"/>
        <v>plays</v>
      </c>
      <c r="S2822" s="10">
        <f t="shared" si="265"/>
        <v>42425.791666666664</v>
      </c>
      <c r="T2822" s="10">
        <f t="shared" si="266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0</v>
      </c>
      <c r="P2823" s="6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0">
        <f t="shared" si="265"/>
        <v>41905.714525462965</v>
      </c>
      <c r="T2823" s="10">
        <f t="shared" si="266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0</v>
      </c>
      <c r="P2824" s="6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0">
        <f t="shared" si="265"/>
        <v>42090.433935185181</v>
      </c>
      <c r="T2824" s="10">
        <f t="shared" si="266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0.24</v>
      </c>
      <c r="P2825" s="6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0">
        <f t="shared" si="265"/>
        <v>42094.749305555553</v>
      </c>
      <c r="T2825" s="10">
        <f t="shared" si="266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0.1692307692307693</v>
      </c>
      <c r="P2826" s="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0">
        <f t="shared" si="265"/>
        <v>42167.863194444442</v>
      </c>
      <c r="T2826" s="10">
        <f t="shared" si="266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3.3333333333333437E-2</v>
      </c>
      <c r="P2827" s="6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0">
        <f t="shared" si="265"/>
        <v>42342.584328703706</v>
      </c>
      <c r="T2827" s="10">
        <f t="shared" si="266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7.7499999999999902E-2</v>
      </c>
      <c r="P2828" s="6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0">
        <f t="shared" si="265"/>
        <v>42195.083333333336</v>
      </c>
      <c r="T2828" s="10">
        <f t="shared" si="266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0.2024999999999999</v>
      </c>
      <c r="P2829" s="6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0">
        <f t="shared" si="265"/>
        <v>42524.479166666664</v>
      </c>
      <c r="T2829" s="10">
        <f t="shared" si="266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3.7894736842105647E-3</v>
      </c>
      <c r="P2830" s="6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0">
        <f t="shared" si="265"/>
        <v>42279.749999999993</v>
      </c>
      <c r="T2830" s="10">
        <f t="shared" si="266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6.5199999999999925E-2</v>
      </c>
      <c r="P2831" s="6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0">
        <f t="shared" si="265"/>
        <v>42523.225902777776</v>
      </c>
      <c r="T2831" s="10">
        <f t="shared" si="266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0</v>
      </c>
      <c r="P2832" s="6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0">
        <f t="shared" si="265"/>
        <v>41770.957638888889</v>
      </c>
      <c r="T2832" s="10">
        <f t="shared" si="266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0.10666666666666669</v>
      </c>
      <c r="P2833" s="6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0">
        <f t="shared" si="265"/>
        <v>42201.616550925923</v>
      </c>
      <c r="T2833" s="10">
        <f t="shared" si="266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0.14719599999999988</v>
      </c>
      <c r="P2834" s="6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0">
        <f t="shared" si="265"/>
        <v>41966.708333333336</v>
      </c>
      <c r="T2834" s="10">
        <f t="shared" si="266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8.2592592592592551E-2</v>
      </c>
      <c r="P2835" s="6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0">
        <f t="shared" si="265"/>
        <v>42287.874999999993</v>
      </c>
      <c r="T2835" s="10">
        <f t="shared" si="266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0.7</v>
      </c>
      <c r="P2836" s="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0">
        <f t="shared" si="265"/>
        <v>42034.751504629625</v>
      </c>
      <c r="T2836" s="10">
        <f t="shared" si="266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0.87098999999999993</v>
      </c>
      <c r="P2837" s="6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0">
        <f t="shared" si="265"/>
        <v>42342.791666666664</v>
      </c>
      <c r="T2837" s="10">
        <f t="shared" si="266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7.7777777777777724E-2</v>
      </c>
      <c r="P2838" s="6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0">
        <f t="shared" si="265"/>
        <v>42783.999305555553</v>
      </c>
      <c r="T2838" s="10">
        <f t="shared" si="266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0</v>
      </c>
      <c r="P2839" s="6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0">
        <f t="shared" si="265"/>
        <v>42347.741712962961</v>
      </c>
      <c r="T2839" s="10">
        <f t="shared" si="266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0.2024999999999999</v>
      </c>
      <c r="P2840" s="6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0">
        <f t="shared" si="265"/>
        <v>41864.708333333328</v>
      </c>
      <c r="T2840" s="10">
        <f t="shared" si="266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0.11428571428571432</v>
      </c>
      <c r="P2841" s="6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0">
        <f t="shared" si="265"/>
        <v>41875.999305555553</v>
      </c>
      <c r="T2841" s="10">
        <f t="shared" si="266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4.0000000000000036E-2</v>
      </c>
      <c r="P2842" s="6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0">
        <f t="shared" si="265"/>
        <v>42081.499999999993</v>
      </c>
      <c r="T2842" s="10">
        <f t="shared" si="266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</v>
      </c>
      <c r="P2843" s="6">
        <f t="shared" si="267"/>
        <v>10</v>
      </c>
      <c r="Q2843" t="str">
        <f t="shared" si="268"/>
        <v>theater</v>
      </c>
      <c r="R2843" t="str">
        <f t="shared" si="269"/>
        <v>plays</v>
      </c>
      <c r="S2843" s="10">
        <f t="shared" si="265"/>
        <v>42351.572881944441</v>
      </c>
      <c r="T2843" s="10">
        <f t="shared" si="266"/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7"/>
        <v>0</v>
      </c>
      <c r="Q2844" t="str">
        <f t="shared" si="268"/>
        <v>theater</v>
      </c>
      <c r="R2844" t="str">
        <f t="shared" si="269"/>
        <v>plays</v>
      </c>
      <c r="S2844" s="10">
        <f t="shared" si="265"/>
        <v>41811.25</v>
      </c>
      <c r="T2844" s="10">
        <f t="shared" si="266"/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7"/>
        <v>0</v>
      </c>
      <c r="Q2845" t="str">
        <f t="shared" si="268"/>
        <v>theater</v>
      </c>
      <c r="R2845" t="str">
        <f t="shared" si="269"/>
        <v>plays</v>
      </c>
      <c r="S2845" s="10">
        <f t="shared" si="265"/>
        <v>42533.958333333336</v>
      </c>
      <c r="T2845" s="10">
        <f t="shared" si="266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</v>
      </c>
      <c r="P2846" s="6">
        <f t="shared" si="267"/>
        <v>30</v>
      </c>
      <c r="Q2846" t="str">
        <f t="shared" si="268"/>
        <v>theater</v>
      </c>
      <c r="R2846" t="str">
        <f t="shared" si="269"/>
        <v>plays</v>
      </c>
      <c r="S2846" s="10">
        <f t="shared" si="265"/>
        <v>42739.337731481479</v>
      </c>
      <c r="T2846" s="10">
        <f t="shared" si="266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</v>
      </c>
      <c r="P2847" s="6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0">
        <f t="shared" si="265"/>
        <v>42162.808252314811</v>
      </c>
      <c r="T2847" s="10">
        <f t="shared" si="266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7"/>
        <v>0</v>
      </c>
      <c r="Q2848" t="str">
        <f t="shared" si="268"/>
        <v>theater</v>
      </c>
      <c r="R2848" t="str">
        <f t="shared" si="269"/>
        <v>plays</v>
      </c>
      <c r="S2848" s="10">
        <f t="shared" si="265"/>
        <v>42153.483726851853</v>
      </c>
      <c r="T2848" s="10">
        <f t="shared" si="266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7"/>
        <v>0</v>
      </c>
      <c r="Q2849" t="str">
        <f t="shared" si="268"/>
        <v>theater</v>
      </c>
      <c r="R2849" t="str">
        <f t="shared" si="269"/>
        <v>plays</v>
      </c>
      <c r="S2849" s="10">
        <f t="shared" si="265"/>
        <v>42513.597974537035</v>
      </c>
      <c r="T2849" s="10">
        <f t="shared" si="266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0">
        <f t="shared" si="265"/>
        <v>42153.440497685187</v>
      </c>
      <c r="T2850" s="10">
        <f t="shared" si="266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</v>
      </c>
      <c r="P2851" s="6">
        <f t="shared" si="267"/>
        <v>5</v>
      </c>
      <c r="Q2851" t="str">
        <f t="shared" si="268"/>
        <v>theater</v>
      </c>
      <c r="R2851" t="str">
        <f t="shared" si="269"/>
        <v>plays</v>
      </c>
      <c r="S2851" s="10">
        <f t="shared" si="265"/>
        <v>42483.219907407409</v>
      </c>
      <c r="T2851" s="10">
        <f t="shared" si="266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</v>
      </c>
      <c r="P2852" s="6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0">
        <f t="shared" si="265"/>
        <v>41887.798738425925</v>
      </c>
      <c r="T2852" s="10">
        <f t="shared" si="266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7"/>
        <v>0</v>
      </c>
      <c r="Q2853" t="str">
        <f t="shared" si="268"/>
        <v>theater</v>
      </c>
      <c r="R2853" t="str">
        <f t="shared" si="269"/>
        <v>plays</v>
      </c>
      <c r="S2853" s="10">
        <f t="shared" si="265"/>
        <v>42398.761805555558</v>
      </c>
      <c r="T2853" s="10">
        <f t="shared" si="266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</v>
      </c>
      <c r="P2854" s="6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0">
        <f t="shared" si="265"/>
        <v>41810.836840277778</v>
      </c>
      <c r="T2854" s="10">
        <f t="shared" si="266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7"/>
        <v>0</v>
      </c>
      <c r="Q2855" t="str">
        <f t="shared" si="268"/>
        <v>theater</v>
      </c>
      <c r="R2855" t="str">
        <f t="shared" si="269"/>
        <v>plays</v>
      </c>
      <c r="S2855" s="10">
        <f t="shared" si="265"/>
        <v>41895.98260416666</v>
      </c>
      <c r="T2855" s="10">
        <f t="shared" si="266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</v>
      </c>
      <c r="P2856" s="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0">
        <f t="shared" si="265"/>
        <v>42131.508321759255</v>
      </c>
      <c r="T2856" s="10">
        <f t="shared" si="266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</v>
      </c>
      <c r="P2857" s="6">
        <f t="shared" si="267"/>
        <v>60</v>
      </c>
      <c r="Q2857" t="str">
        <f t="shared" si="268"/>
        <v>theater</v>
      </c>
      <c r="R2857" t="str">
        <f t="shared" si="269"/>
        <v>plays</v>
      </c>
      <c r="S2857" s="10">
        <f t="shared" si="265"/>
        <v>42398.773611111108</v>
      </c>
      <c r="T2857" s="10">
        <f t="shared" si="266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</v>
      </c>
      <c r="P2858" s="6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0">
        <f t="shared" si="265"/>
        <v>42224.69027777778</v>
      </c>
      <c r="T2858" s="10">
        <f t="shared" si="266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</v>
      </c>
      <c r="P2859" s="6">
        <f t="shared" si="267"/>
        <v>500</v>
      </c>
      <c r="Q2859" t="str">
        <f t="shared" si="268"/>
        <v>theater</v>
      </c>
      <c r="R2859" t="str">
        <f t="shared" si="269"/>
        <v>plays</v>
      </c>
      <c r="S2859" s="10">
        <f t="shared" si="265"/>
        <v>42786.541666666664</v>
      </c>
      <c r="T2859" s="10">
        <f t="shared" si="266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7"/>
        <v>0</v>
      </c>
      <c r="Q2860" t="str">
        <f t="shared" si="268"/>
        <v>theater</v>
      </c>
      <c r="R2860" t="str">
        <f t="shared" si="269"/>
        <v>plays</v>
      </c>
      <c r="S2860" s="10">
        <f t="shared" si="265"/>
        <v>41978.269444444442</v>
      </c>
      <c r="T2860" s="10">
        <f t="shared" si="266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</v>
      </c>
      <c r="P2861" s="6">
        <f t="shared" si="267"/>
        <v>35</v>
      </c>
      <c r="Q2861" t="str">
        <f t="shared" si="268"/>
        <v>theater</v>
      </c>
      <c r="R2861" t="str">
        <f t="shared" si="269"/>
        <v>plays</v>
      </c>
      <c r="S2861" s="10">
        <f t="shared" si="265"/>
        <v>42293.153981481482</v>
      </c>
      <c r="T2861" s="10">
        <f t="shared" si="266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0</v>
      </c>
      <c r="P2862" s="6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0">
        <f t="shared" si="265"/>
        <v>42540.592314814814</v>
      </c>
      <c r="T2862" s="10">
        <f t="shared" si="266"/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</v>
      </c>
      <c r="P2863" s="6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0">
        <f t="shared" si="265"/>
        <v>42271.3825</v>
      </c>
      <c r="T2863" s="10">
        <f t="shared" si="266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0">
        <f t="shared" si="265"/>
        <v>41814.581354166665</v>
      </c>
      <c r="T2864" s="10">
        <f t="shared" si="266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7"/>
        <v>20</v>
      </c>
      <c r="Q2865" t="str">
        <f t="shared" si="268"/>
        <v>theater</v>
      </c>
      <c r="R2865" t="str">
        <f t="shared" si="269"/>
        <v>plays</v>
      </c>
      <c r="S2865" s="10">
        <f t="shared" si="265"/>
        <v>41891.46670138889</v>
      </c>
      <c r="T2865" s="10">
        <f t="shared" si="266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</v>
      </c>
      <c r="P2866" s="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0">
        <f t="shared" si="265"/>
        <v>42202.345833333333</v>
      </c>
      <c r="T2866" s="10">
        <f t="shared" si="266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7"/>
        <v>0</v>
      </c>
      <c r="Q2867" t="str">
        <f t="shared" si="268"/>
        <v>theater</v>
      </c>
      <c r="R2867" t="str">
        <f t="shared" si="269"/>
        <v>plays</v>
      </c>
      <c r="S2867" s="10">
        <f t="shared" si="265"/>
        <v>42009.905775462961</v>
      </c>
      <c r="T2867" s="10">
        <f t="shared" si="266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</v>
      </c>
      <c r="P2868" s="6">
        <f t="shared" si="267"/>
        <v>22.5</v>
      </c>
      <c r="Q2868" t="str">
        <f t="shared" si="268"/>
        <v>theater</v>
      </c>
      <c r="R2868" t="str">
        <f t="shared" si="269"/>
        <v>plays</v>
      </c>
      <c r="S2868" s="10">
        <f t="shared" si="265"/>
        <v>42657.708333333336</v>
      </c>
      <c r="T2868" s="10">
        <f t="shared" si="266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</v>
      </c>
      <c r="P2869" s="6">
        <f t="shared" si="267"/>
        <v>50.4</v>
      </c>
      <c r="Q2869" t="str">
        <f t="shared" si="268"/>
        <v>theater</v>
      </c>
      <c r="R2869" t="str">
        <f t="shared" si="269"/>
        <v>plays</v>
      </c>
      <c r="S2869" s="10">
        <f t="shared" si="265"/>
        <v>42554.958333333336</v>
      </c>
      <c r="T2869" s="10">
        <f t="shared" si="266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</v>
      </c>
      <c r="P2870" s="6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0">
        <f t="shared" si="265"/>
        <v>42648.618680555555</v>
      </c>
      <c r="T2870" s="10">
        <f t="shared" si="266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</v>
      </c>
      <c r="P2871" s="6">
        <f t="shared" si="267"/>
        <v>35.4</v>
      </c>
      <c r="Q2871" t="str">
        <f t="shared" si="268"/>
        <v>theater</v>
      </c>
      <c r="R2871" t="str">
        <f t="shared" si="269"/>
        <v>plays</v>
      </c>
      <c r="S2871" s="10">
        <f t="shared" si="265"/>
        <v>42570.385196759256</v>
      </c>
      <c r="T2871" s="10">
        <f t="shared" si="266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</v>
      </c>
      <c r="P2872" s="6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0">
        <f t="shared" si="265"/>
        <v>41775.981076388889</v>
      </c>
      <c r="T2872" s="10">
        <f t="shared" si="266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</v>
      </c>
      <c r="P2873" s="6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0">
        <f t="shared" si="265"/>
        <v>41994.530243055553</v>
      </c>
      <c r="T2873" s="10">
        <f t="shared" si="266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7"/>
        <v>0</v>
      </c>
      <c r="Q2874" t="str">
        <f t="shared" si="268"/>
        <v>theater</v>
      </c>
      <c r="R2874" t="str">
        <f t="shared" si="269"/>
        <v>plays</v>
      </c>
      <c r="S2874" s="10">
        <f t="shared" si="265"/>
        <v>42174.907847222225</v>
      </c>
      <c r="T2874" s="10">
        <f t="shared" si="266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</v>
      </c>
      <c r="P2875" s="6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0">
        <f t="shared" si="265"/>
        <v>42032.609155092585</v>
      </c>
      <c r="T2875" s="10">
        <f t="shared" si="266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</v>
      </c>
      <c r="P2876" s="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0">
        <f t="shared" si="265"/>
        <v>42752.636412037034</v>
      </c>
      <c r="T2876" s="10">
        <f t="shared" si="266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0">
        <f t="shared" si="265"/>
        <v>42494.920057870368</v>
      </c>
      <c r="T2877" s="10">
        <f t="shared" si="266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7"/>
        <v>0</v>
      </c>
      <c r="Q2878" t="str">
        <f t="shared" si="268"/>
        <v>theater</v>
      </c>
      <c r="R2878" t="str">
        <f t="shared" si="269"/>
        <v>plays</v>
      </c>
      <c r="S2878" s="10">
        <f t="shared" si="265"/>
        <v>42201.535636574066</v>
      </c>
      <c r="T2878" s="10">
        <f t="shared" si="266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</v>
      </c>
      <c r="P2879" s="6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0">
        <f t="shared" si="265"/>
        <v>42704.499999999993</v>
      </c>
      <c r="T2879" s="10">
        <f t="shared" si="266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</v>
      </c>
      <c r="P2880" s="6">
        <f t="shared" si="267"/>
        <v>15.75</v>
      </c>
      <c r="Q2880" t="str">
        <f t="shared" si="268"/>
        <v>theater</v>
      </c>
      <c r="R2880" t="str">
        <f t="shared" si="269"/>
        <v>plays</v>
      </c>
      <c r="S2880" s="10">
        <f t="shared" si="265"/>
        <v>42188.407349537032</v>
      </c>
      <c r="T2880" s="10">
        <f t="shared" si="266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7"/>
        <v>29</v>
      </c>
      <c r="Q2881" t="str">
        <f t="shared" si="268"/>
        <v>theater</v>
      </c>
      <c r="R2881" t="str">
        <f t="shared" si="269"/>
        <v>plays</v>
      </c>
      <c r="S2881" s="10">
        <f t="shared" si="265"/>
        <v>42389.516909722217</v>
      </c>
      <c r="T2881" s="10">
        <f t="shared" si="266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+MAX(E2882/D2882-1,0)</f>
        <v>0</v>
      </c>
      <c r="P2882" s="6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0">
        <f t="shared" ref="S2882:S2945" si="271">+(I2882/86400)+25569+(-5/24)</f>
        <v>42236.503472222219</v>
      </c>
      <c r="T2882" s="10">
        <f t="shared" ref="T2882:T2945" si="272">+(J2882/86400)+25569+(-5/24)</f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>
        <f t="shared" ref="P2883:P2946" si="273">+IFERROR(E2883/L2883,0)</f>
        <v>0</v>
      </c>
      <c r="Q2883" t="str">
        <f t="shared" ref="Q2883:Q2946" si="274">+LEFT(N2883,(FIND("/",N2883)-1))</f>
        <v>theater</v>
      </c>
      <c r="R2883" t="str">
        <f t="shared" ref="R2883:R2946" si="275">+RIGHT(N2883,LEN(N2883)-(FIND("/",N2883)))</f>
        <v>plays</v>
      </c>
      <c r="S2883" s="10">
        <f t="shared" si="271"/>
        <v>41976.430972222217</v>
      </c>
      <c r="T2883" s="10">
        <f t="shared" si="272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</v>
      </c>
      <c r="P2884" s="6">
        <f t="shared" si="273"/>
        <v>63</v>
      </c>
      <c r="Q2884" t="str">
        <f t="shared" si="274"/>
        <v>theater</v>
      </c>
      <c r="R2884" t="str">
        <f t="shared" si="275"/>
        <v>plays</v>
      </c>
      <c r="S2884" s="10">
        <f t="shared" si="271"/>
        <v>42491.387939814813</v>
      </c>
      <c r="T2884" s="10">
        <f t="shared" si="272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</v>
      </c>
      <c r="P2885" s="6">
        <f t="shared" si="273"/>
        <v>381.6</v>
      </c>
      <c r="Q2885" t="str">
        <f t="shared" si="274"/>
        <v>theater</v>
      </c>
      <c r="R2885" t="str">
        <f t="shared" si="275"/>
        <v>plays</v>
      </c>
      <c r="S2885" s="10">
        <f t="shared" si="271"/>
        <v>42405.999305555553</v>
      </c>
      <c r="T2885" s="10">
        <f t="shared" si="272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3"/>
        <v>46.25</v>
      </c>
      <c r="Q2886" t="str">
        <f t="shared" si="274"/>
        <v>theater</v>
      </c>
      <c r="R2886" t="str">
        <f t="shared" si="275"/>
        <v>plays</v>
      </c>
      <c r="S2886" s="10">
        <f t="shared" si="271"/>
        <v>41978.518923611111</v>
      </c>
      <c r="T2886" s="10">
        <f t="shared" si="272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</v>
      </c>
      <c r="P2887" s="6">
        <f t="shared" si="273"/>
        <v>26</v>
      </c>
      <c r="Q2887" t="str">
        <f t="shared" si="274"/>
        <v>theater</v>
      </c>
      <c r="R2887" t="str">
        <f t="shared" si="275"/>
        <v>plays</v>
      </c>
      <c r="S2887" s="10">
        <f t="shared" si="271"/>
        <v>42076.82640046296</v>
      </c>
      <c r="T2887" s="10">
        <f t="shared" si="272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</v>
      </c>
      <c r="P2888" s="6">
        <f t="shared" si="273"/>
        <v>10</v>
      </c>
      <c r="Q2888" t="str">
        <f t="shared" si="274"/>
        <v>theater</v>
      </c>
      <c r="R2888" t="str">
        <f t="shared" si="275"/>
        <v>plays</v>
      </c>
      <c r="S2888" s="10">
        <f t="shared" si="271"/>
        <v>42265.957638888889</v>
      </c>
      <c r="T2888" s="10">
        <f t="shared" si="272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3"/>
        <v>5</v>
      </c>
      <c r="Q2889" t="str">
        <f t="shared" si="274"/>
        <v>theater</v>
      </c>
      <c r="R2889" t="str">
        <f t="shared" si="275"/>
        <v>plays</v>
      </c>
      <c r="S2889" s="10">
        <f t="shared" si="271"/>
        <v>42015.219027777777</v>
      </c>
      <c r="T2889" s="10">
        <f t="shared" si="272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3"/>
        <v>0</v>
      </c>
      <c r="Q2890" t="str">
        <f t="shared" si="274"/>
        <v>theater</v>
      </c>
      <c r="R2890" t="str">
        <f t="shared" si="275"/>
        <v>plays</v>
      </c>
      <c r="S2890" s="10">
        <f t="shared" si="271"/>
        <v>41929.999305555553</v>
      </c>
      <c r="T2890" s="10">
        <f t="shared" si="272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</v>
      </c>
      <c r="P2891" s="6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0">
        <f t="shared" si="271"/>
        <v>41880.654918981476</v>
      </c>
      <c r="T2891" s="10">
        <f t="shared" si="272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</v>
      </c>
      <c r="P2892" s="6">
        <f t="shared" si="273"/>
        <v>7</v>
      </c>
      <c r="Q2892" t="str">
        <f t="shared" si="274"/>
        <v>theater</v>
      </c>
      <c r="R2892" t="str">
        <f t="shared" si="275"/>
        <v>plays</v>
      </c>
      <c r="S2892" s="10">
        <f t="shared" si="271"/>
        <v>41859.916666666664</v>
      </c>
      <c r="T2892" s="10">
        <f t="shared" si="272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</v>
      </c>
      <c r="P2893" s="6">
        <f t="shared" si="273"/>
        <v>27.3</v>
      </c>
      <c r="Q2893" t="str">
        <f t="shared" si="274"/>
        <v>theater</v>
      </c>
      <c r="R2893" t="str">
        <f t="shared" si="275"/>
        <v>plays</v>
      </c>
      <c r="S2893" s="10">
        <f t="shared" si="271"/>
        <v>42475.633425925924</v>
      </c>
      <c r="T2893" s="10">
        <f t="shared" si="272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</v>
      </c>
      <c r="P2894" s="6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0">
        <f t="shared" si="271"/>
        <v>41876.666666666664</v>
      </c>
      <c r="T2894" s="10">
        <f t="shared" si="272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</v>
      </c>
      <c r="P2895" s="6">
        <f t="shared" si="273"/>
        <v>12.5</v>
      </c>
      <c r="Q2895" t="str">
        <f t="shared" si="274"/>
        <v>theater</v>
      </c>
      <c r="R2895" t="str">
        <f t="shared" si="275"/>
        <v>plays</v>
      </c>
      <c r="S2895" s="10">
        <f t="shared" si="271"/>
        <v>42012.874999999993</v>
      </c>
      <c r="T2895" s="10">
        <f t="shared" si="272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3"/>
        <v>0</v>
      </c>
      <c r="Q2896" t="str">
        <f t="shared" si="274"/>
        <v>theater</v>
      </c>
      <c r="R2896" t="str">
        <f t="shared" si="275"/>
        <v>plays</v>
      </c>
      <c r="S2896" s="10">
        <f t="shared" si="271"/>
        <v>42097.736284722218</v>
      </c>
      <c r="T2896" s="10">
        <f t="shared" si="272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</v>
      </c>
      <c r="P2897" s="6">
        <f t="shared" si="273"/>
        <v>5.75</v>
      </c>
      <c r="Q2897" t="str">
        <f t="shared" si="274"/>
        <v>theater</v>
      </c>
      <c r="R2897" t="str">
        <f t="shared" si="275"/>
        <v>plays</v>
      </c>
      <c r="S2897" s="10">
        <f t="shared" si="271"/>
        <v>41812.666666666664</v>
      </c>
      <c r="T2897" s="10">
        <f t="shared" si="272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</v>
      </c>
      <c r="P2898" s="6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0">
        <f t="shared" si="271"/>
        <v>42716.041666666664</v>
      </c>
      <c r="T2898" s="10">
        <f t="shared" si="272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</v>
      </c>
      <c r="P2899" s="6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0">
        <f t="shared" si="271"/>
        <v>42288.436863425923</v>
      </c>
      <c r="T2899" s="10">
        <f t="shared" si="272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</v>
      </c>
      <c r="P2900" s="6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0">
        <f t="shared" si="271"/>
        <v>42308.456631944442</v>
      </c>
      <c r="T2900" s="10">
        <f t="shared" si="272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3"/>
        <v>0</v>
      </c>
      <c r="Q2901" t="str">
        <f t="shared" si="274"/>
        <v>theater</v>
      </c>
      <c r="R2901" t="str">
        <f t="shared" si="275"/>
        <v>plays</v>
      </c>
      <c r="S2901" s="10">
        <f t="shared" si="271"/>
        <v>42574.869884259257</v>
      </c>
      <c r="T2901" s="10">
        <f t="shared" si="272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</v>
      </c>
      <c r="P2902" s="6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0">
        <f t="shared" si="271"/>
        <v>41860.025833333333</v>
      </c>
      <c r="T2902" s="10">
        <f t="shared" si="272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</v>
      </c>
      <c r="P2903" s="6">
        <f t="shared" si="273"/>
        <v>3</v>
      </c>
      <c r="Q2903" t="str">
        <f t="shared" si="274"/>
        <v>theater</v>
      </c>
      <c r="R2903" t="str">
        <f t="shared" si="275"/>
        <v>plays</v>
      </c>
      <c r="S2903" s="10">
        <f t="shared" si="271"/>
        <v>42042.696053240739</v>
      </c>
      <c r="T2903" s="10">
        <f t="shared" si="272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3"/>
        <v>25</v>
      </c>
      <c r="Q2904" t="str">
        <f t="shared" si="274"/>
        <v>theater</v>
      </c>
      <c r="R2904" t="str">
        <f t="shared" si="275"/>
        <v>plays</v>
      </c>
      <c r="S2904" s="10">
        <f t="shared" si="271"/>
        <v>42240.231435185182</v>
      </c>
      <c r="T2904" s="10">
        <f t="shared" si="272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</v>
      </c>
      <c r="P2905" s="6">
        <f t="shared" si="273"/>
        <v>9.75</v>
      </c>
      <c r="Q2905" t="str">
        <f t="shared" si="274"/>
        <v>theater</v>
      </c>
      <c r="R2905" t="str">
        <f t="shared" si="275"/>
        <v>plays</v>
      </c>
      <c r="S2905" s="10">
        <f t="shared" si="271"/>
        <v>42255.95854166666</v>
      </c>
      <c r="T2905" s="10">
        <f t="shared" si="272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</v>
      </c>
      <c r="P2906" s="6">
        <f t="shared" si="273"/>
        <v>18.75</v>
      </c>
      <c r="Q2906" t="str">
        <f t="shared" si="274"/>
        <v>theater</v>
      </c>
      <c r="R2906" t="str">
        <f t="shared" si="275"/>
        <v>plays</v>
      </c>
      <c r="S2906" s="10">
        <f t="shared" si="271"/>
        <v>41952.291666666664</v>
      </c>
      <c r="T2906" s="10">
        <f t="shared" si="272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</v>
      </c>
      <c r="P2907" s="6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0">
        <f t="shared" si="271"/>
        <v>42619.848530092589</v>
      </c>
      <c r="T2907" s="10">
        <f t="shared" si="272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</v>
      </c>
      <c r="P2908" s="6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0">
        <f t="shared" si="271"/>
        <v>42216.833333333336</v>
      </c>
      <c r="T2908" s="10">
        <f t="shared" si="272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3"/>
        <v>1</v>
      </c>
      <c r="Q2909" t="str">
        <f t="shared" si="274"/>
        <v>theater</v>
      </c>
      <c r="R2909" t="str">
        <f t="shared" si="275"/>
        <v>plays</v>
      </c>
      <c r="S2909" s="10">
        <f t="shared" si="271"/>
        <v>42504.669409722221</v>
      </c>
      <c r="T2909" s="10">
        <f t="shared" si="272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</v>
      </c>
      <c r="P2910" s="6">
        <f t="shared" si="273"/>
        <v>52.8</v>
      </c>
      <c r="Q2910" t="str">
        <f t="shared" si="274"/>
        <v>theater</v>
      </c>
      <c r="R2910" t="str">
        <f t="shared" si="275"/>
        <v>plays</v>
      </c>
      <c r="S2910" s="10">
        <f t="shared" si="271"/>
        <v>42529.523368055554</v>
      </c>
      <c r="T2910" s="10">
        <f t="shared" si="272"/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3"/>
        <v>20</v>
      </c>
      <c r="Q2911" t="str">
        <f t="shared" si="274"/>
        <v>theater</v>
      </c>
      <c r="R2911" t="str">
        <f t="shared" si="275"/>
        <v>plays</v>
      </c>
      <c r="S2911" s="10">
        <f t="shared" si="271"/>
        <v>41968.615277777775</v>
      </c>
      <c r="T2911" s="10">
        <f t="shared" si="272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3"/>
        <v>1</v>
      </c>
      <c r="Q2912" t="str">
        <f t="shared" si="274"/>
        <v>theater</v>
      </c>
      <c r="R2912" t="str">
        <f t="shared" si="275"/>
        <v>plays</v>
      </c>
      <c r="S2912" s="10">
        <f t="shared" si="271"/>
        <v>42167.632951388885</v>
      </c>
      <c r="T2912" s="10">
        <f t="shared" si="272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</v>
      </c>
      <c r="P2913" s="6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0">
        <f t="shared" si="271"/>
        <v>42182.560486111113</v>
      </c>
      <c r="T2913" s="10">
        <f t="shared" si="272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</v>
      </c>
      <c r="P2914" s="6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0">
        <f t="shared" si="271"/>
        <v>42383.923310185179</v>
      </c>
      <c r="T2914" s="10">
        <f t="shared" si="272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3"/>
        <v>1</v>
      </c>
      <c r="Q2915" t="str">
        <f t="shared" si="274"/>
        <v>theater</v>
      </c>
      <c r="R2915" t="str">
        <f t="shared" si="275"/>
        <v>plays</v>
      </c>
      <c r="S2915" s="10">
        <f t="shared" si="271"/>
        <v>41888.714571759258</v>
      </c>
      <c r="T2915" s="10">
        <f t="shared" si="272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3"/>
        <v>1</v>
      </c>
      <c r="Q2916" t="str">
        <f t="shared" si="274"/>
        <v>theater</v>
      </c>
      <c r="R2916" t="str">
        <f t="shared" si="275"/>
        <v>plays</v>
      </c>
      <c r="S2916" s="10">
        <f t="shared" si="271"/>
        <v>42077.657337962963</v>
      </c>
      <c r="T2916" s="10">
        <f t="shared" si="272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</v>
      </c>
      <c r="P2917" s="6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0">
        <f t="shared" si="271"/>
        <v>42445.1480324074</v>
      </c>
      <c r="T2917" s="10">
        <f t="shared" si="272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</v>
      </c>
      <c r="P2918" s="6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0">
        <f t="shared" si="271"/>
        <v>41778.268391203703</v>
      </c>
      <c r="T2918" s="10">
        <f t="shared" si="272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</v>
      </c>
      <c r="P2919" s="6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0">
        <f t="shared" si="271"/>
        <v>42263.026006944441</v>
      </c>
      <c r="T2919" s="10">
        <f t="shared" si="272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</v>
      </c>
      <c r="P2920" s="6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0">
        <f t="shared" si="271"/>
        <v>42306.421377314815</v>
      </c>
      <c r="T2920" s="10">
        <f t="shared" si="272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</v>
      </c>
      <c r="P2921" s="6">
        <f t="shared" si="273"/>
        <v>8.5</v>
      </c>
      <c r="Q2921" t="str">
        <f t="shared" si="274"/>
        <v>theater</v>
      </c>
      <c r="R2921" t="str">
        <f t="shared" si="275"/>
        <v>plays</v>
      </c>
      <c r="S2921" s="10">
        <f t="shared" si="271"/>
        <v>41856.411215277774</v>
      </c>
      <c r="T2921" s="10">
        <f t="shared" si="272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</v>
      </c>
      <c r="P2922" s="6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0">
        <f t="shared" si="271"/>
        <v>42088.54247685185</v>
      </c>
      <c r="T2922" s="10">
        <f t="shared" si="272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0.29000000000000004</v>
      </c>
      <c r="P2923" s="6">
        <f t="shared" si="273"/>
        <v>43</v>
      </c>
      <c r="Q2923" t="str">
        <f t="shared" si="274"/>
        <v>theater</v>
      </c>
      <c r="R2923" t="str">
        <f t="shared" si="275"/>
        <v>musical</v>
      </c>
      <c r="S2923" s="10">
        <f t="shared" si="271"/>
        <v>41907.678287037037</v>
      </c>
      <c r="T2923" s="10">
        <f t="shared" si="272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0</v>
      </c>
      <c r="P2924" s="6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0">
        <f t="shared" si="271"/>
        <v>42142.665821759256</v>
      </c>
      <c r="T2924" s="10">
        <f t="shared" si="272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0</v>
      </c>
      <c r="P2925" s="6">
        <f t="shared" si="273"/>
        <v>30</v>
      </c>
      <c r="Q2925" t="str">
        <f t="shared" si="274"/>
        <v>theater</v>
      </c>
      <c r="R2925" t="str">
        <f t="shared" si="275"/>
        <v>musical</v>
      </c>
      <c r="S2925" s="10">
        <f t="shared" si="271"/>
        <v>42027.916666666664</v>
      </c>
      <c r="T2925" s="10">
        <f t="shared" si="272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3.2000000000000028E-2</v>
      </c>
      <c r="P2926" s="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0">
        <f t="shared" si="271"/>
        <v>42132.957638888889</v>
      </c>
      <c r="T2926" s="10">
        <f t="shared" si="272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2.4459777777777747E-2</v>
      </c>
      <c r="P2927" s="6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0">
        <f t="shared" si="271"/>
        <v>41893.375787037039</v>
      </c>
      <c r="T2927" s="10">
        <f t="shared" si="272"/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0.25</v>
      </c>
      <c r="P2928" s="6">
        <f t="shared" si="273"/>
        <v>75</v>
      </c>
      <c r="Q2928" t="str">
        <f t="shared" si="274"/>
        <v>theater</v>
      </c>
      <c r="R2928" t="str">
        <f t="shared" si="275"/>
        <v>musical</v>
      </c>
      <c r="S2928" s="10">
        <f t="shared" si="271"/>
        <v>42058.557627314811</v>
      </c>
      <c r="T2928" s="10">
        <f t="shared" si="272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0.30833333333333335</v>
      </c>
      <c r="P2929" s="6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0">
        <f t="shared" si="271"/>
        <v>41835</v>
      </c>
      <c r="T2929" s="10">
        <f t="shared" si="272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0</v>
      </c>
      <c r="P2930" s="6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0">
        <f t="shared" si="271"/>
        <v>42433.789884259262</v>
      </c>
      <c r="T2930" s="10">
        <f t="shared" si="272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2.0693749999999955E-2</v>
      </c>
      <c r="P2931" s="6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0">
        <f t="shared" si="271"/>
        <v>41784.355995370366</v>
      </c>
      <c r="T2931" s="10">
        <f t="shared" si="272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9.200000000000097E-3</v>
      </c>
      <c r="P2932" s="6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0">
        <f t="shared" si="271"/>
        <v>42131.375740740739</v>
      </c>
      <c r="T2932" s="10">
        <f t="shared" si="272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6.0000000000000053E-2</v>
      </c>
      <c r="P2933" s="6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0">
        <f t="shared" si="271"/>
        <v>41897.047222222223</v>
      </c>
      <c r="T2933" s="10">
        <f t="shared" si="272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5.0967741935483923E-2</v>
      </c>
      <c r="P2934" s="6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0">
        <f t="shared" si="271"/>
        <v>42056.249999999993</v>
      </c>
      <c r="T2934" s="10">
        <f t="shared" si="272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2.7600000000000069E-2</v>
      </c>
      <c r="P2935" s="6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0">
        <f t="shared" si="271"/>
        <v>42525.748298611106</v>
      </c>
      <c r="T2935" s="10">
        <f t="shared" si="272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8.0000000000000071E-2</v>
      </c>
      <c r="P2936" s="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0">
        <f t="shared" si="271"/>
        <v>41805.427824074075</v>
      </c>
      <c r="T2936" s="10">
        <f t="shared" si="272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8.8571428571428967E-3</v>
      </c>
      <c r="P2937" s="6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0">
        <f t="shared" si="271"/>
        <v>42611.499999999993</v>
      </c>
      <c r="T2937" s="10">
        <f t="shared" si="272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0.28000000000000003</v>
      </c>
      <c r="P2938" s="6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0">
        <f t="shared" si="271"/>
        <v>41924.999305555553</v>
      </c>
      <c r="T2938" s="10">
        <f t="shared" si="272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0.33333333333333326</v>
      </c>
      <c r="P2939" s="6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0">
        <f t="shared" si="271"/>
        <v>41833.248993055553</v>
      </c>
      <c r="T2939" s="10">
        <f t="shared" si="272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1.3749999999999929E-2</v>
      </c>
      <c r="P2940" s="6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0">
        <f t="shared" si="271"/>
        <v>42034.495532407404</v>
      </c>
      <c r="T2940" s="10">
        <f t="shared" si="272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2.8750000000000053E-2</v>
      </c>
      <c r="P2941" s="6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0">
        <f t="shared" si="271"/>
        <v>41878.833333333328</v>
      </c>
      <c r="T2941" s="10">
        <f t="shared" si="272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7.240000000000002E-2</v>
      </c>
      <c r="P2942" s="6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0">
        <f t="shared" si="271"/>
        <v>42022.565023148149</v>
      </c>
      <c r="T2942" s="10">
        <f t="shared" si="272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3"/>
        <v>1</v>
      </c>
      <c r="Q2943" t="str">
        <f t="shared" si="274"/>
        <v>theater</v>
      </c>
      <c r="R2943" t="str">
        <f t="shared" si="275"/>
        <v>spaces</v>
      </c>
      <c r="S2943" s="10">
        <f t="shared" si="271"/>
        <v>42064.751793981479</v>
      </c>
      <c r="T2943" s="10">
        <f t="shared" si="272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</v>
      </c>
      <c r="P2944" s="6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0">
        <f t="shared" si="271"/>
        <v>42354.637499999997</v>
      </c>
      <c r="T2944" s="10">
        <f t="shared" si="272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3"/>
        <v>0</v>
      </c>
      <c r="Q2945" t="str">
        <f t="shared" si="274"/>
        <v>theater</v>
      </c>
      <c r="R2945" t="str">
        <f t="shared" si="275"/>
        <v>spaces</v>
      </c>
      <c r="S2945" s="10">
        <f t="shared" si="271"/>
        <v>42106.921064814807</v>
      </c>
      <c r="T2945" s="10">
        <f t="shared" si="272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+MAX(E2946/D2946-1,0)</f>
        <v>0</v>
      </c>
      <c r="P2946" s="6">
        <f t="shared" si="273"/>
        <v>100</v>
      </c>
      <c r="Q2946" t="str">
        <f t="shared" si="274"/>
        <v>theater</v>
      </c>
      <c r="R2946" t="str">
        <f t="shared" si="275"/>
        <v>spaces</v>
      </c>
      <c r="S2946" s="10">
        <f t="shared" ref="S2946:S3009" si="277">+(I2946/86400)+25569+(-5/24)</f>
        <v>42162.705995370365</v>
      </c>
      <c r="T2946" s="10">
        <f t="shared" ref="T2946:T3009" si="278">+(J2946/86400)+25569+(-5/24)</f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>
        <f t="shared" ref="P2947:P3010" si="279">+IFERROR(E2947/L2947,0)</f>
        <v>0</v>
      </c>
      <c r="Q2947" t="str">
        <f t="shared" ref="Q2947:Q3010" si="280">+LEFT(N2947,(FIND("/",N2947)-1))</f>
        <v>theater</v>
      </c>
      <c r="R2947" t="str">
        <f t="shared" ref="R2947:R3010" si="281">+RIGHT(N2947,LEN(N2947)-(FIND("/",N2947)))</f>
        <v>spaces</v>
      </c>
      <c r="S2947" s="10">
        <f t="shared" si="277"/>
        <v>42147.931250000001</v>
      </c>
      <c r="T2947" s="10">
        <f t="shared" si="278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9"/>
        <v>1</v>
      </c>
      <c r="Q2948" t="str">
        <f t="shared" si="280"/>
        <v>theater</v>
      </c>
      <c r="R2948" t="str">
        <f t="shared" si="281"/>
        <v>spaces</v>
      </c>
      <c r="S2948" s="10">
        <f t="shared" si="277"/>
        <v>42597.322824074072</v>
      </c>
      <c r="T2948" s="10">
        <f t="shared" si="278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</v>
      </c>
      <c r="P2949" s="6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0">
        <f t="shared" si="277"/>
        <v>42698.507638888885</v>
      </c>
      <c r="T2949" s="10">
        <f t="shared" si="278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0">
        <f t="shared" si="277"/>
        <v>42157.440891203696</v>
      </c>
      <c r="T2950" s="10">
        <f t="shared" si="278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</v>
      </c>
      <c r="P2951" s="6">
        <f t="shared" si="279"/>
        <v>12.5</v>
      </c>
      <c r="Q2951" t="str">
        <f t="shared" si="280"/>
        <v>theater</v>
      </c>
      <c r="R2951" t="str">
        <f t="shared" si="281"/>
        <v>spaces</v>
      </c>
      <c r="S2951" s="10">
        <f t="shared" si="277"/>
        <v>42327.656446759262</v>
      </c>
      <c r="T2951" s="10">
        <f t="shared" si="278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9"/>
        <v>0</v>
      </c>
      <c r="Q2952" t="str">
        <f t="shared" si="280"/>
        <v>theater</v>
      </c>
      <c r="R2952" t="str">
        <f t="shared" si="281"/>
        <v>spaces</v>
      </c>
      <c r="S2952" s="10">
        <f t="shared" si="277"/>
        <v>42392.156851851854</v>
      </c>
      <c r="T2952" s="10">
        <f t="shared" si="278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</v>
      </c>
      <c r="P2953" s="6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0">
        <f t="shared" si="277"/>
        <v>41917.594594907401</v>
      </c>
      <c r="T2953" s="10">
        <f t="shared" si="278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</v>
      </c>
      <c r="P2954" s="6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0">
        <f t="shared" si="277"/>
        <v>42659.958333333336</v>
      </c>
      <c r="T2954" s="10">
        <f t="shared" si="278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0">
        <f t="shared" si="277"/>
        <v>42285.583576388883</v>
      </c>
      <c r="T2955" s="10">
        <f t="shared" si="278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9"/>
        <v>0</v>
      </c>
      <c r="Q2956" t="str">
        <f t="shared" si="280"/>
        <v>theater</v>
      </c>
      <c r="R2956" t="str">
        <f t="shared" si="281"/>
        <v>spaces</v>
      </c>
      <c r="S2956" s="10">
        <f t="shared" si="277"/>
        <v>42810.333368055552</v>
      </c>
      <c r="T2956" s="10">
        <f t="shared" si="278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</v>
      </c>
      <c r="P2957" s="6">
        <f t="shared" si="279"/>
        <v>65</v>
      </c>
      <c r="Q2957" t="str">
        <f t="shared" si="280"/>
        <v>theater</v>
      </c>
      <c r="R2957" t="str">
        <f t="shared" si="281"/>
        <v>spaces</v>
      </c>
      <c r="S2957" s="10">
        <f t="shared" si="277"/>
        <v>42171.532974537033</v>
      </c>
      <c r="T2957" s="10">
        <f t="shared" si="278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</v>
      </c>
      <c r="P2958" s="6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0">
        <f t="shared" si="277"/>
        <v>42494.750578703701</v>
      </c>
      <c r="T2958" s="10">
        <f t="shared" si="278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</v>
      </c>
      <c r="P2959" s="6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0">
        <f t="shared" si="277"/>
        <v>42090.761249999996</v>
      </c>
      <c r="T2959" s="10">
        <f t="shared" si="278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9"/>
        <v>0</v>
      </c>
      <c r="Q2960" t="str">
        <f t="shared" si="280"/>
        <v>theater</v>
      </c>
      <c r="R2960" t="str">
        <f t="shared" si="281"/>
        <v>spaces</v>
      </c>
      <c r="S2960" s="10">
        <f t="shared" si="277"/>
        <v>42498.529131944444</v>
      </c>
      <c r="T2960" s="10">
        <f t="shared" si="278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9"/>
        <v>0</v>
      </c>
      <c r="Q2961" t="str">
        <f t="shared" si="280"/>
        <v>theater</v>
      </c>
      <c r="R2961" t="str">
        <f t="shared" si="281"/>
        <v>spaces</v>
      </c>
      <c r="S2961" s="10">
        <f t="shared" si="277"/>
        <v>42527.800057870372</v>
      </c>
      <c r="T2961" s="10">
        <f t="shared" si="278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9"/>
        <v>0</v>
      </c>
      <c r="Q2962" t="str">
        <f t="shared" si="280"/>
        <v>theater</v>
      </c>
      <c r="R2962" t="str">
        <f t="shared" si="281"/>
        <v>spaces</v>
      </c>
      <c r="S2962" s="10">
        <f t="shared" si="277"/>
        <v>41893.54887731481</v>
      </c>
      <c r="T2962" s="10">
        <f t="shared" si="278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9.6200000000000063E-2</v>
      </c>
      <c r="P2963" s="6">
        <f t="shared" si="279"/>
        <v>50.75</v>
      </c>
      <c r="Q2963" t="str">
        <f t="shared" si="280"/>
        <v>theater</v>
      </c>
      <c r="R2963" t="str">
        <f t="shared" si="281"/>
        <v>plays</v>
      </c>
      <c r="S2963" s="10">
        <f t="shared" si="277"/>
        <v>42088.958333333336</v>
      </c>
      <c r="T2963" s="10">
        <f t="shared" si="278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0.21799999999999997</v>
      </c>
      <c r="P2964" s="6">
        <f t="shared" si="279"/>
        <v>60.9</v>
      </c>
      <c r="Q2964" t="str">
        <f t="shared" si="280"/>
        <v>theater</v>
      </c>
      <c r="R2964" t="str">
        <f t="shared" si="281"/>
        <v>plays</v>
      </c>
      <c r="S2964" s="10">
        <f t="shared" si="277"/>
        <v>42064.082638888889</v>
      </c>
      <c r="T2964" s="10">
        <f t="shared" si="278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6.8500000000000005E-2</v>
      </c>
      <c r="P2965" s="6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0">
        <f t="shared" si="277"/>
        <v>42187.26185185185</v>
      </c>
      <c r="T2965" s="10">
        <f t="shared" si="278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7.1379999999998667E-3</v>
      </c>
      <c r="P2966" s="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0">
        <f t="shared" si="277"/>
        <v>41857.688888888886</v>
      </c>
      <c r="T2966" s="10">
        <f t="shared" si="278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9.000000000000008E-2</v>
      </c>
      <c r="P2967" s="6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0">
        <f t="shared" si="277"/>
        <v>42192.521215277775</v>
      </c>
      <c r="T2967" s="10">
        <f t="shared" si="278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0.13630000000000009</v>
      </c>
      <c r="P2968" s="6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0">
        <f t="shared" si="277"/>
        <v>42263.530231481483</v>
      </c>
      <c r="T2968" s="10">
        <f t="shared" si="278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0.13919999999999999</v>
      </c>
      <c r="P2969" s="6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0">
        <f t="shared" si="277"/>
        <v>42071.947824074072</v>
      </c>
      <c r="T2969" s="10">
        <f t="shared" si="278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6.0000000000000053E-2</v>
      </c>
      <c r="P2970" s="6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0">
        <f t="shared" si="277"/>
        <v>42598.957638888889</v>
      </c>
      <c r="T2970" s="10">
        <f t="shared" si="278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0.625</v>
      </c>
      <c r="P2971" s="6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0">
        <f t="shared" si="277"/>
        <v>42127.743750000001</v>
      </c>
      <c r="T2971" s="10">
        <f t="shared" si="278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6.0000000000000053E-2</v>
      </c>
      <c r="P2972" s="6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0">
        <f t="shared" si="277"/>
        <v>41838.461238425924</v>
      </c>
      <c r="T2972" s="10">
        <f t="shared" si="278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1.5624999999999112E-3</v>
      </c>
      <c r="P2973" s="6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0">
        <f t="shared" si="277"/>
        <v>41882.449976851851</v>
      </c>
      <c r="T2973" s="10">
        <f t="shared" si="278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5.3500000000000103E-2</v>
      </c>
      <c r="P2974" s="6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0">
        <f t="shared" si="277"/>
        <v>42708.833333333336</v>
      </c>
      <c r="T2974" s="10">
        <f t="shared" si="278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0.748</v>
      </c>
      <c r="P2975" s="6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0">
        <f t="shared" si="277"/>
        <v>42369.958333333336</v>
      </c>
      <c r="T2975" s="10">
        <f t="shared" si="278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2.0000000000000018E-2</v>
      </c>
      <c r="P2976" s="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0">
        <f t="shared" si="277"/>
        <v>41907.857638888883</v>
      </c>
      <c r="T2976" s="10">
        <f t="shared" si="278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1.2499999999999734E-3</v>
      </c>
      <c r="P2977" s="6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0">
        <f t="shared" si="277"/>
        <v>41969.916666666664</v>
      </c>
      <c r="T2977" s="10">
        <f t="shared" si="278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0.71428571428571419</v>
      </c>
      <c r="P2978" s="6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0">
        <f t="shared" si="277"/>
        <v>42442.291666666664</v>
      </c>
      <c r="T2978" s="10">
        <f t="shared" si="278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0.1356666666666666</v>
      </c>
      <c r="P2979" s="6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0">
        <f t="shared" si="277"/>
        <v>42085.884722222218</v>
      </c>
      <c r="T2979" s="10">
        <f t="shared" si="278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0.29466666666666663</v>
      </c>
      <c r="P2980" s="6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0">
        <f t="shared" si="277"/>
        <v>41932.040972222218</v>
      </c>
      <c r="T2980" s="10">
        <f t="shared" si="278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1.4000000000000012E-2</v>
      </c>
      <c r="P2981" s="6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0">
        <f t="shared" si="277"/>
        <v>42010.041666666664</v>
      </c>
      <c r="T2981" s="10">
        <f t="shared" si="278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9.1666666666666563E-2</v>
      </c>
      <c r="P2982" s="6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0">
        <f t="shared" si="277"/>
        <v>42239.874999999993</v>
      </c>
      <c r="T2982" s="10">
        <f t="shared" si="278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0.28925000000000001</v>
      </c>
      <c r="P2983" s="6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0">
        <f t="shared" si="277"/>
        <v>42270.351342592585</v>
      </c>
      <c r="T2983" s="10">
        <f t="shared" si="278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2.0599999999999952E-2</v>
      </c>
      <c r="P2984" s="6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0">
        <f t="shared" si="277"/>
        <v>42411.478506944441</v>
      </c>
      <c r="T2984" s="10">
        <f t="shared" si="278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0.46539577586206904</v>
      </c>
      <c r="P2985" s="6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0">
        <f t="shared" si="277"/>
        <v>41954.465694444443</v>
      </c>
      <c r="T2985" s="10">
        <f t="shared" si="278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3.5199999999999676E-3</v>
      </c>
      <c r="P2986" s="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0">
        <f t="shared" si="277"/>
        <v>42606.070381944439</v>
      </c>
      <c r="T2986" s="10">
        <f t="shared" si="278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0.21649999999999991</v>
      </c>
      <c r="P2987" s="6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0">
        <f t="shared" si="277"/>
        <v>42673.958333333336</v>
      </c>
      <c r="T2987" s="10">
        <f t="shared" si="278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5.4999999999999938E-2</v>
      </c>
      <c r="P2988" s="6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0">
        <f t="shared" si="277"/>
        <v>42491.250069444439</v>
      </c>
      <c r="T2988" s="10">
        <f t="shared" si="278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0.1040080000000001</v>
      </c>
      <c r="P2989" s="6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0">
        <f t="shared" si="277"/>
        <v>42655.791666666664</v>
      </c>
      <c r="T2989" s="10">
        <f t="shared" si="278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0</v>
      </c>
      <c r="P2990" s="6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0">
        <f t="shared" si="277"/>
        <v>42541.153715277775</v>
      </c>
      <c r="T2990" s="10">
        <f t="shared" si="278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0.76534999999999997</v>
      </c>
      <c r="P2991" s="6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0">
        <f t="shared" si="277"/>
        <v>42358.999305555553</v>
      </c>
      <c r="T2991" s="10">
        <f t="shared" si="278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0</v>
      </c>
      <c r="P2992" s="6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0">
        <f t="shared" si="277"/>
        <v>42376.365972222215</v>
      </c>
      <c r="T2992" s="10">
        <f t="shared" si="278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3.2941176470588251E-2</v>
      </c>
      <c r="P2993" s="6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0">
        <f t="shared" si="277"/>
        <v>42762.628819444442</v>
      </c>
      <c r="T2993" s="10">
        <f t="shared" si="278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4.4999999999999929E-2</v>
      </c>
      <c r="P2994" s="6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0">
        <f t="shared" si="277"/>
        <v>42652.559143518512</v>
      </c>
      <c r="T2994" s="10">
        <f t="shared" si="278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2.9999999999998916E-3</v>
      </c>
      <c r="P2995" s="6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0">
        <f t="shared" si="277"/>
        <v>42420.63040509259</v>
      </c>
      <c r="T2995" s="10">
        <f t="shared" si="278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3.577466666666667</v>
      </c>
      <c r="P2996" s="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0">
        <f t="shared" si="277"/>
        <v>41915.270509259259</v>
      </c>
      <c r="T2996" s="10">
        <f t="shared" si="278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4.9600000000000088E-2</v>
      </c>
      <c r="P2997" s="6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0">
        <f t="shared" si="277"/>
        <v>42754.456840277773</v>
      </c>
      <c r="T2997" s="10">
        <f t="shared" si="278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0.71942857142857153</v>
      </c>
      <c r="P2998" s="6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0">
        <f t="shared" si="277"/>
        <v>42150.704166666663</v>
      </c>
      <c r="T2998" s="10">
        <f t="shared" si="278"/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3.7300000000000111E-2</v>
      </c>
      <c r="P2999" s="6">
        <f t="shared" si="279"/>
        <v>90.2</v>
      </c>
      <c r="Q2999" t="str">
        <f t="shared" si="280"/>
        <v>theater</v>
      </c>
      <c r="R2999" t="str">
        <f t="shared" si="281"/>
        <v>spaces</v>
      </c>
      <c r="S2999" s="10">
        <f t="shared" si="277"/>
        <v>42792.999305555553</v>
      </c>
      <c r="T2999" s="10">
        <f t="shared" si="278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3.0289999999999928E-2</v>
      </c>
      <c r="P3000" s="6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0">
        <f t="shared" si="277"/>
        <v>41805.975694444445</v>
      </c>
      <c r="T3000" s="10">
        <f t="shared" si="278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0.18888888888888888</v>
      </c>
      <c r="P3001" s="6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0">
        <f t="shared" si="277"/>
        <v>42794.874999999993</v>
      </c>
      <c r="T3001" s="10">
        <f t="shared" si="278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0</v>
      </c>
      <c r="P3002" s="6">
        <f t="shared" si="279"/>
        <v>62.5</v>
      </c>
      <c r="Q3002" t="str">
        <f t="shared" si="280"/>
        <v>theater</v>
      </c>
      <c r="R3002" t="str">
        <f t="shared" si="281"/>
        <v>spaces</v>
      </c>
      <c r="S3002" s="10">
        <f t="shared" si="277"/>
        <v>42766.541666666664</v>
      </c>
      <c r="T3002" s="10">
        <f t="shared" si="278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2.1869988910451896</v>
      </c>
      <c r="P3003" s="6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0">
        <f t="shared" si="277"/>
        <v>42564.687291666669</v>
      </c>
      <c r="T3003" s="10">
        <f t="shared" si="278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8.5061428571428621E-2</v>
      </c>
      <c r="P3004" s="6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0">
        <f t="shared" si="277"/>
        <v>41269.627916666665</v>
      </c>
      <c r="T3004" s="10">
        <f t="shared" si="278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1.1666666666666714E-2</v>
      </c>
      <c r="P3005" s="6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0">
        <f t="shared" si="277"/>
        <v>42430.040972222218</v>
      </c>
      <c r="T3005" s="10">
        <f t="shared" si="278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0.12814999999999999</v>
      </c>
      <c r="P3006" s="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0">
        <f t="shared" si="277"/>
        <v>41958.714398148142</v>
      </c>
      <c r="T3006" s="10">
        <f t="shared" si="278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0.20496226415094343</v>
      </c>
      <c r="P3007" s="6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0">
        <f t="shared" si="277"/>
        <v>41918.466493055552</v>
      </c>
      <c r="T3007" s="10">
        <f t="shared" si="278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7.7499999999999902E-2</v>
      </c>
      <c r="P3008" s="6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0">
        <f t="shared" si="277"/>
        <v>41987.54850694444</v>
      </c>
      <c r="T3008" s="10">
        <f t="shared" si="278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0.8</v>
      </c>
      <c r="P3009" s="6">
        <f t="shared" si="279"/>
        <v>54</v>
      </c>
      <c r="Q3009" t="str">
        <f t="shared" si="280"/>
        <v>theater</v>
      </c>
      <c r="R3009" t="str">
        <f t="shared" si="281"/>
        <v>spaces</v>
      </c>
      <c r="S3009" s="10">
        <f t="shared" si="277"/>
        <v>42119.007905092592</v>
      </c>
      <c r="T3009" s="10">
        <f t="shared" si="278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+MAX(E3010/D3010-1,0)</f>
        <v>1.1666666666666714E-2</v>
      </c>
      <c r="P3010" s="6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0">
        <f t="shared" ref="S3010:S3073" si="283">+(I3010/86400)+25569+(-5/24)</f>
        <v>42390.003692129627</v>
      </c>
      <c r="T3010" s="10">
        <f t="shared" ref="T3010:T3073" si="284">+(J3010/86400)+25569+(-5/24)</f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0.19755999999999996</v>
      </c>
      <c r="P3011" s="6">
        <f t="shared" ref="P3011:P3074" si="285">+IFERROR(E3011/L3011,0)</f>
        <v>233.8984375</v>
      </c>
      <c r="Q3011" t="str">
        <f t="shared" ref="Q3011:Q3074" si="286">+LEFT(N3011,(FIND("/",N3011)-1))</f>
        <v>theater</v>
      </c>
      <c r="R3011" t="str">
        <f t="shared" ref="R3011:R3074" si="287">+RIGHT(N3011,LEN(N3011)-(FIND("/",N3011)))</f>
        <v>spaces</v>
      </c>
      <c r="S3011" s="10">
        <f t="shared" si="283"/>
        <v>41969.403240740743</v>
      </c>
      <c r="T3011" s="10">
        <f t="shared" si="284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0.58000000000000007</v>
      </c>
      <c r="P3012" s="6">
        <f t="shared" si="285"/>
        <v>158</v>
      </c>
      <c r="Q3012" t="str">
        <f t="shared" si="286"/>
        <v>theater</v>
      </c>
      <c r="R3012" t="str">
        <f t="shared" si="287"/>
        <v>spaces</v>
      </c>
      <c r="S3012" s="10">
        <f t="shared" si="283"/>
        <v>42056.624062499999</v>
      </c>
      <c r="T3012" s="10">
        <f t="shared" si="284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0.23666666666666658</v>
      </c>
      <c r="P3013" s="6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0">
        <f t="shared" si="283"/>
        <v>42361.749305555553</v>
      </c>
      <c r="T3013" s="10">
        <f t="shared" si="284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0.1712499999999999</v>
      </c>
      <c r="P3014" s="6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0">
        <f t="shared" si="283"/>
        <v>42045.494560185187</v>
      </c>
      <c r="T3014" s="10">
        <f t="shared" si="284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0.56960000000000011</v>
      </c>
      <c r="P3015" s="6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0">
        <f t="shared" si="283"/>
        <v>42176.627881944441</v>
      </c>
      <c r="T3015" s="10">
        <f t="shared" si="284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0.13104000000000005</v>
      </c>
      <c r="P3016" s="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0">
        <f t="shared" si="283"/>
        <v>41948</v>
      </c>
      <c r="T3016" s="10">
        <f t="shared" si="284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3.1764705882352917E-2</v>
      </c>
      <c r="P3017" s="6">
        <f t="shared" si="285"/>
        <v>87.7</v>
      </c>
      <c r="Q3017" t="str">
        <f t="shared" si="286"/>
        <v>theater</v>
      </c>
      <c r="R3017" t="str">
        <f t="shared" si="287"/>
        <v>spaces</v>
      </c>
      <c r="S3017" s="10">
        <f t="shared" si="283"/>
        <v>41800.958333333328</v>
      </c>
      <c r="T3017" s="10">
        <f t="shared" si="284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2.6117647058823579E-2</v>
      </c>
      <c r="P3018" s="6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0">
        <f t="shared" si="283"/>
        <v>41838.339722222219</v>
      </c>
      <c r="T3018" s="10">
        <f t="shared" si="284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5.8409090909090855E-2</v>
      </c>
      <c r="P3019" s="6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0">
        <f t="shared" si="283"/>
        <v>41871.641701388886</v>
      </c>
      <c r="T3019" s="10">
        <f t="shared" si="284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7.1428571428571175E-3</v>
      </c>
      <c r="P3020" s="6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0">
        <f t="shared" si="283"/>
        <v>42205.708333333336</v>
      </c>
      <c r="T3020" s="10">
        <f t="shared" si="284"/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0.21233333333333326</v>
      </c>
      <c r="P3021" s="6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0">
        <f t="shared" si="283"/>
        <v>41785.916666666664</v>
      </c>
      <c r="T3021" s="10">
        <f t="shared" si="284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5.7142857142857828E-3</v>
      </c>
      <c r="P3022" s="6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0">
        <f t="shared" si="283"/>
        <v>42230.638113425921</v>
      </c>
      <c r="T3022" s="10">
        <f t="shared" si="284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0.16022222222222227</v>
      </c>
      <c r="P3023" s="6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0">
        <f t="shared" si="283"/>
        <v>42696.040972222218</v>
      </c>
      <c r="T3023" s="10">
        <f t="shared" si="284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8.799999999999919E-3</v>
      </c>
      <c r="P3024" s="6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0">
        <f t="shared" si="283"/>
        <v>42609.745474537034</v>
      </c>
      <c r="T3024" s="10">
        <f t="shared" si="284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3.0000000000000027E-2</v>
      </c>
      <c r="P3025" s="6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0">
        <f t="shared" si="283"/>
        <v>42166.467430555553</v>
      </c>
      <c r="T3025" s="10">
        <f t="shared" si="284"/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1.4641999999999999</v>
      </c>
      <c r="P3026" s="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0">
        <f t="shared" si="283"/>
        <v>41188.785590277774</v>
      </c>
      <c r="T3026" s="10">
        <f t="shared" si="284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2.0219999999999998</v>
      </c>
      <c r="P3027" s="6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0">
        <f t="shared" si="283"/>
        <v>41789.458333333328</v>
      </c>
      <c r="T3027" s="10">
        <f t="shared" si="284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0.43333333333333335</v>
      </c>
      <c r="P3028" s="6">
        <f t="shared" si="285"/>
        <v>51.6</v>
      </c>
      <c r="Q3028" t="str">
        <f t="shared" si="286"/>
        <v>theater</v>
      </c>
      <c r="R3028" t="str">
        <f t="shared" si="287"/>
        <v>spaces</v>
      </c>
      <c r="S3028" s="10">
        <f t="shared" si="283"/>
        <v>42797.251064814809</v>
      </c>
      <c r="T3028" s="10">
        <f t="shared" si="284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0.31440000000000001</v>
      </c>
      <c r="P3029" s="6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0">
        <f t="shared" si="283"/>
        <v>42083.454293981478</v>
      </c>
      <c r="T3029" s="10">
        <f t="shared" si="284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0.68019999999999992</v>
      </c>
      <c r="P3030" s="6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0">
        <f t="shared" si="283"/>
        <v>42597.055844907409</v>
      </c>
      <c r="T3030" s="10">
        <f t="shared" si="284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9.6766666666666667E-2</v>
      </c>
      <c r="P3031" s="6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0">
        <f t="shared" si="283"/>
        <v>41960.982638888883</v>
      </c>
      <c r="T3031" s="10">
        <f t="shared" si="284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6.6857142857142948E-2</v>
      </c>
      <c r="P3032" s="6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0">
        <f t="shared" si="283"/>
        <v>42263.5390162037</v>
      </c>
      <c r="T3032" s="10">
        <f t="shared" si="284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0</v>
      </c>
      <c r="P3033" s="6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0">
        <f t="shared" si="283"/>
        <v>42657.674155092587</v>
      </c>
      <c r="T3033" s="10">
        <f t="shared" si="284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0.27200000000000002</v>
      </c>
      <c r="P3034" s="6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0">
        <f t="shared" si="283"/>
        <v>42257.836331018516</v>
      </c>
      <c r="T3034" s="10">
        <f t="shared" si="284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0.46533333333333338</v>
      </c>
      <c r="P3035" s="6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0">
        <f t="shared" si="283"/>
        <v>42599.901909722219</v>
      </c>
      <c r="T3035" s="10">
        <f t="shared" si="284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0.12535999999999992</v>
      </c>
      <c r="P3036" s="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0">
        <f t="shared" si="283"/>
        <v>42674.957638888889</v>
      </c>
      <c r="T3036" s="10">
        <f t="shared" si="284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8.7868400000000069E-2</v>
      </c>
      <c r="P3037" s="6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0">
        <f t="shared" si="283"/>
        <v>41398.351956018516</v>
      </c>
      <c r="T3037" s="10">
        <f t="shared" si="284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0.26732</v>
      </c>
      <c r="P3038" s="6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0">
        <f t="shared" si="283"/>
        <v>41502.290972222218</v>
      </c>
      <c r="T3038" s="10">
        <f t="shared" si="284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1.1320000000000001</v>
      </c>
      <c r="P3039" s="6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0">
        <f t="shared" si="283"/>
        <v>40452.999305555553</v>
      </c>
      <c r="T3039" s="10">
        <f t="shared" si="284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4.9999999999998934E-3</v>
      </c>
      <c r="P3040" s="6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0">
        <f t="shared" si="283"/>
        <v>42433.043946759259</v>
      </c>
      <c r="T3040" s="10">
        <f t="shared" si="284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8.7138999999999855E-2</v>
      </c>
      <c r="P3041" s="6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0">
        <f t="shared" si="283"/>
        <v>41637.124305555553</v>
      </c>
      <c r="T3041" s="10">
        <f t="shared" si="284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7.4999999999999956E-2</v>
      </c>
      <c r="P3042" s="6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0">
        <f t="shared" si="283"/>
        <v>42181.749999999993</v>
      </c>
      <c r="T3042" s="10">
        <f t="shared" si="284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0.10481927710843375</v>
      </c>
      <c r="P3043" s="6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0">
        <f t="shared" si="283"/>
        <v>42389.660277777781</v>
      </c>
      <c r="T3043" s="10">
        <f t="shared" si="284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0.28000000000000003</v>
      </c>
      <c r="P3044" s="6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0">
        <f t="shared" si="283"/>
        <v>42283.479710648149</v>
      </c>
      <c r="T3044" s="10">
        <f t="shared" si="284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0.10006666666666675</v>
      </c>
      <c r="P3045" s="6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0">
        <f t="shared" si="283"/>
        <v>42109.909722222219</v>
      </c>
      <c r="T3045" s="10">
        <f t="shared" si="284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9.3416666666666703E-2</v>
      </c>
      <c r="P3046" s="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0">
        <f t="shared" si="283"/>
        <v>42402.518495370365</v>
      </c>
      <c r="T3046" s="10">
        <f t="shared" si="284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0.32706500000000016</v>
      </c>
      <c r="P3047" s="6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0">
        <f t="shared" si="283"/>
        <v>41872.947395833333</v>
      </c>
      <c r="T3047" s="10">
        <f t="shared" si="284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0.90848101265822789</v>
      </c>
      <c r="P3048" s="6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0">
        <f t="shared" si="283"/>
        <v>41891.994444444441</v>
      </c>
      <c r="T3048" s="10">
        <f t="shared" si="284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0.49</v>
      </c>
      <c r="P3049" s="6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0">
        <f t="shared" si="283"/>
        <v>42487.344444444439</v>
      </c>
      <c r="T3049" s="10">
        <f t="shared" si="284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0.66399999999999992</v>
      </c>
      <c r="P3050" s="6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0">
        <f t="shared" si="283"/>
        <v>42004.681944444441</v>
      </c>
      <c r="T3050" s="10">
        <f t="shared" si="284"/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6.6666666666666652E-2</v>
      </c>
      <c r="P3051" s="6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0">
        <f t="shared" si="283"/>
        <v>42168.806192129625</v>
      </c>
      <c r="T3051" s="10">
        <f t="shared" si="284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6.0000000000000053E-2</v>
      </c>
      <c r="P3052" s="6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0">
        <f t="shared" si="283"/>
        <v>42494.960185185184</v>
      </c>
      <c r="T3052" s="10">
        <f t="shared" si="284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</v>
      </c>
      <c r="P3053" s="6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0">
        <f t="shared" si="283"/>
        <v>42774.207696759258</v>
      </c>
      <c r="T3053" s="10">
        <f t="shared" si="284"/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5"/>
        <v>37.5</v>
      </c>
      <c r="Q3054" t="str">
        <f t="shared" si="286"/>
        <v>theater</v>
      </c>
      <c r="R3054" t="str">
        <f t="shared" si="287"/>
        <v>spaces</v>
      </c>
      <c r="S3054" s="10">
        <f t="shared" si="283"/>
        <v>42152.457638888889</v>
      </c>
      <c r="T3054" s="10">
        <f t="shared" si="284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0">
        <f t="shared" si="283"/>
        <v>41913.957638888889</v>
      </c>
      <c r="T3055" s="10">
        <f t="shared" si="284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5"/>
        <v>0</v>
      </c>
      <c r="Q3056" t="str">
        <f t="shared" si="286"/>
        <v>theater</v>
      </c>
      <c r="R3056" t="str">
        <f t="shared" si="287"/>
        <v>spaces</v>
      </c>
      <c r="S3056" s="10">
        <f t="shared" si="283"/>
        <v>42064.836111111108</v>
      </c>
      <c r="T3056" s="10">
        <f t="shared" si="284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5"/>
        <v>1</v>
      </c>
      <c r="Q3057" t="str">
        <f t="shared" si="286"/>
        <v>theater</v>
      </c>
      <c r="R3057" t="str">
        <f t="shared" si="287"/>
        <v>spaces</v>
      </c>
      <c r="S3057" s="10">
        <f t="shared" si="283"/>
        <v>42013.749884259254</v>
      </c>
      <c r="T3057" s="10">
        <f t="shared" si="284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5"/>
        <v>0</v>
      </c>
      <c r="Q3058" t="str">
        <f t="shared" si="286"/>
        <v>theater</v>
      </c>
      <c r="R3058" t="str">
        <f t="shared" si="287"/>
        <v>spaces</v>
      </c>
      <c r="S3058" s="10">
        <f t="shared" si="283"/>
        <v>41911.428055555552</v>
      </c>
      <c r="T3058" s="10">
        <f t="shared" si="284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5"/>
        <v>0</v>
      </c>
      <c r="Q3059" t="str">
        <f t="shared" si="286"/>
        <v>theater</v>
      </c>
      <c r="R3059" t="str">
        <f t="shared" si="287"/>
        <v>spaces</v>
      </c>
      <c r="S3059" s="10">
        <f t="shared" si="283"/>
        <v>42463.400590277779</v>
      </c>
      <c r="T3059" s="10">
        <f t="shared" si="284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5"/>
        <v>1</v>
      </c>
      <c r="Q3060" t="str">
        <f t="shared" si="286"/>
        <v>theater</v>
      </c>
      <c r="R3060" t="str">
        <f t="shared" si="287"/>
        <v>spaces</v>
      </c>
      <c r="S3060" s="10">
        <f t="shared" si="283"/>
        <v>42510.165972222218</v>
      </c>
      <c r="T3060" s="10">
        <f t="shared" si="284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</v>
      </c>
      <c r="P3061" s="6">
        <f t="shared" si="285"/>
        <v>41</v>
      </c>
      <c r="Q3061" t="str">
        <f t="shared" si="286"/>
        <v>theater</v>
      </c>
      <c r="R3061" t="str">
        <f t="shared" si="287"/>
        <v>spaces</v>
      </c>
      <c r="S3061" s="10">
        <f t="shared" si="283"/>
        <v>41859.727384259255</v>
      </c>
      <c r="T3061" s="10">
        <f t="shared" si="284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0">
        <f t="shared" si="283"/>
        <v>42275.066365740735</v>
      </c>
      <c r="T3062" s="10">
        <f t="shared" si="284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5"/>
        <v>0</v>
      </c>
      <c r="Q3063" t="str">
        <f t="shared" si="286"/>
        <v>theater</v>
      </c>
      <c r="R3063" t="str">
        <f t="shared" si="287"/>
        <v>spaces</v>
      </c>
      <c r="S3063" s="10">
        <f t="shared" si="283"/>
        <v>41864.575787037036</v>
      </c>
      <c r="T3063" s="10">
        <f t="shared" si="284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</v>
      </c>
      <c r="P3064" s="6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0">
        <f t="shared" si="283"/>
        <v>42277.541666666664</v>
      </c>
      <c r="T3064" s="10">
        <f t="shared" si="284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</v>
      </c>
      <c r="P3065" s="6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0">
        <f t="shared" si="283"/>
        <v>42665.714560185188</v>
      </c>
      <c r="T3065" s="10">
        <f t="shared" si="284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</v>
      </c>
      <c r="P3066" s="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0">
        <f t="shared" si="283"/>
        <v>42330.082638888889</v>
      </c>
      <c r="T3066" s="10">
        <f t="shared" si="284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5"/>
        <v>5</v>
      </c>
      <c r="Q3067" t="str">
        <f t="shared" si="286"/>
        <v>theater</v>
      </c>
      <c r="R3067" t="str">
        <f t="shared" si="287"/>
        <v>spaces</v>
      </c>
      <c r="S3067" s="10">
        <f t="shared" si="283"/>
        <v>41849.846898148149</v>
      </c>
      <c r="T3067" s="10">
        <f t="shared" si="284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</v>
      </c>
      <c r="P3068" s="6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0">
        <f t="shared" si="283"/>
        <v>42561.020104166666</v>
      </c>
      <c r="T3068" s="10">
        <f t="shared" si="284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</v>
      </c>
      <c r="P3069" s="6">
        <f t="shared" si="285"/>
        <v>200</v>
      </c>
      <c r="Q3069" t="str">
        <f t="shared" si="286"/>
        <v>theater</v>
      </c>
      <c r="R3069" t="str">
        <f t="shared" si="287"/>
        <v>spaces</v>
      </c>
      <c r="S3069" s="10">
        <f t="shared" si="283"/>
        <v>42256.730081018519</v>
      </c>
      <c r="T3069" s="10">
        <f t="shared" si="284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5"/>
        <v>87.5</v>
      </c>
      <c r="Q3070" t="str">
        <f t="shared" si="286"/>
        <v>theater</v>
      </c>
      <c r="R3070" t="str">
        <f t="shared" si="287"/>
        <v>spaces</v>
      </c>
      <c r="S3070" s="10">
        <f t="shared" si="283"/>
        <v>42293.483240740738</v>
      </c>
      <c r="T3070" s="10">
        <f t="shared" si="284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</v>
      </c>
      <c r="P3071" s="6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0">
        <f t="shared" si="283"/>
        <v>41987.625393518516</v>
      </c>
      <c r="T3071" s="10">
        <f t="shared" si="284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</v>
      </c>
      <c r="P3072" s="6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0">
        <f t="shared" si="283"/>
        <v>42711.525104166663</v>
      </c>
      <c r="T3072" s="10">
        <f t="shared" si="284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</v>
      </c>
      <c r="P3073" s="6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0">
        <f t="shared" si="283"/>
        <v>42115.040972222218</v>
      </c>
      <c r="T3073" s="10">
        <f t="shared" si="284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+MAX(E3074/D3074-1,0)</f>
        <v>0</v>
      </c>
      <c r="P3074" s="6">
        <f t="shared" si="285"/>
        <v>1</v>
      </c>
      <c r="Q3074" t="str">
        <f t="shared" si="286"/>
        <v>theater</v>
      </c>
      <c r="R3074" t="str">
        <f t="shared" si="287"/>
        <v>spaces</v>
      </c>
      <c r="S3074" s="10">
        <f t="shared" ref="S3074:S3137" si="289">+(I3074/86400)+25569+(-5/24)</f>
        <v>42672.865277777775</v>
      </c>
      <c r="T3074" s="10">
        <f t="shared" ref="T3074:T3137" si="290">+(J3074/86400)+25569+(-5/24)</f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0</v>
      </c>
      <c r="P3075" s="6">
        <f t="shared" ref="P3075:P3138" si="291">+IFERROR(E3075/L3075,0)</f>
        <v>92.142857142857139</v>
      </c>
      <c r="Q3075" t="str">
        <f t="shared" ref="Q3075:Q3138" si="292">+LEFT(N3075,(FIND("/",N3075)-1))</f>
        <v>theater</v>
      </c>
      <c r="R3075" t="str">
        <f t="shared" ref="R3075:R3138" si="293">+RIGHT(N3075,LEN(N3075)-(FIND("/",N3075)))</f>
        <v>spaces</v>
      </c>
      <c r="S3075" s="10">
        <f t="shared" si="289"/>
        <v>42169.59652777778</v>
      </c>
      <c r="T3075" s="10">
        <f t="shared" si="290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0">
        <f t="shared" si="289"/>
        <v>42439.362951388888</v>
      </c>
      <c r="T3076" s="10">
        <f t="shared" si="290"/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</v>
      </c>
      <c r="P3077" s="6">
        <f t="shared" si="291"/>
        <v>64.8</v>
      </c>
      <c r="Q3077" t="str">
        <f t="shared" si="292"/>
        <v>theater</v>
      </c>
      <c r="R3077" t="str">
        <f t="shared" si="293"/>
        <v>spaces</v>
      </c>
      <c r="S3077" s="10">
        <f t="shared" si="289"/>
        <v>42600.89398148148</v>
      </c>
      <c r="T3077" s="10">
        <f t="shared" si="290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</v>
      </c>
      <c r="P3078" s="6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0">
        <f t="shared" si="289"/>
        <v>42286.443553240737</v>
      </c>
      <c r="T3078" s="10">
        <f t="shared" si="290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91"/>
        <v>52.5</v>
      </c>
      <c r="Q3079" t="str">
        <f t="shared" si="292"/>
        <v>theater</v>
      </c>
      <c r="R3079" t="str">
        <f t="shared" si="293"/>
        <v>spaces</v>
      </c>
      <c r="S3079" s="10">
        <f t="shared" si="289"/>
        <v>42796.74858796296</v>
      </c>
      <c r="T3079" s="10">
        <f t="shared" si="290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0">
        <f t="shared" si="289"/>
        <v>42060.930497685178</v>
      </c>
      <c r="T3080" s="10">
        <f t="shared" si="290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</v>
      </c>
      <c r="P3081" s="6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0">
        <f t="shared" si="289"/>
        <v>42085.463368055549</v>
      </c>
      <c r="T3081" s="10">
        <f t="shared" si="290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0">
        <f t="shared" si="289"/>
        <v>41999.861620370364</v>
      </c>
      <c r="T3082" s="10">
        <f t="shared" si="290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0">
        <f t="shared" si="289"/>
        <v>42266.973275462959</v>
      </c>
      <c r="T3083" s="10">
        <f t="shared" si="290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91"/>
        <v>0</v>
      </c>
      <c r="Q3084" t="str">
        <f t="shared" si="292"/>
        <v>theater</v>
      </c>
      <c r="R3084" t="str">
        <f t="shared" si="293"/>
        <v>spaces</v>
      </c>
      <c r="S3084" s="10">
        <f t="shared" si="289"/>
        <v>42323.756319444445</v>
      </c>
      <c r="T3084" s="10">
        <f t="shared" si="290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0">
        <f t="shared" si="289"/>
        <v>41883</v>
      </c>
      <c r="T3085" s="10">
        <f t="shared" si="290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</v>
      </c>
      <c r="P3086" s="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0">
        <f t="shared" si="289"/>
        <v>42129.574999999997</v>
      </c>
      <c r="T3086" s="10">
        <f t="shared" si="290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</v>
      </c>
      <c r="P3087" s="6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0">
        <f t="shared" si="289"/>
        <v>42276.675451388888</v>
      </c>
      <c r="T3087" s="10">
        <f t="shared" si="290"/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0">
        <f t="shared" si="289"/>
        <v>42233.462488425925</v>
      </c>
      <c r="T3088" s="10">
        <f t="shared" si="290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</v>
      </c>
      <c r="P3089" s="6">
        <f t="shared" si="291"/>
        <v>62.5</v>
      </c>
      <c r="Q3089" t="str">
        <f t="shared" si="292"/>
        <v>theater</v>
      </c>
      <c r="R3089" t="str">
        <f t="shared" si="293"/>
        <v>spaces</v>
      </c>
      <c r="S3089" s="10">
        <f t="shared" si="289"/>
        <v>42724.983680555553</v>
      </c>
      <c r="T3089" s="10">
        <f t="shared" si="290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91"/>
        <v>42</v>
      </c>
      <c r="Q3090" t="str">
        <f t="shared" si="292"/>
        <v>theater</v>
      </c>
      <c r="R3090" t="str">
        <f t="shared" si="293"/>
        <v>spaces</v>
      </c>
      <c r="S3090" s="10">
        <f t="shared" si="289"/>
        <v>42012.361805555549</v>
      </c>
      <c r="T3090" s="10">
        <f t="shared" si="290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</v>
      </c>
      <c r="P3091" s="6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0">
        <f t="shared" si="289"/>
        <v>42559.874305555553</v>
      </c>
      <c r="T3091" s="10">
        <f t="shared" si="290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</v>
      </c>
      <c r="P3092" s="6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0">
        <f t="shared" si="289"/>
        <v>42125.568807870368</v>
      </c>
      <c r="T3092" s="10">
        <f t="shared" si="290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</v>
      </c>
      <c r="P3093" s="6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0">
        <f t="shared" si="289"/>
        <v>42596.740081018514</v>
      </c>
      <c r="T3093" s="10">
        <f t="shared" si="290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</v>
      </c>
      <c r="P3094" s="6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0">
        <f t="shared" si="289"/>
        <v>42292.708333333336</v>
      </c>
      <c r="T3094" s="10">
        <f t="shared" si="290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</v>
      </c>
      <c r="P3095" s="6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0">
        <f t="shared" si="289"/>
        <v>41790.957638888889</v>
      </c>
      <c r="T3095" s="10">
        <f t="shared" si="290"/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91"/>
        <v>25</v>
      </c>
      <c r="Q3096" t="str">
        <f t="shared" si="292"/>
        <v>theater</v>
      </c>
      <c r="R3096" t="str">
        <f t="shared" si="293"/>
        <v>spaces</v>
      </c>
      <c r="S3096" s="10">
        <f t="shared" si="289"/>
        <v>42267.587453703702</v>
      </c>
      <c r="T3096" s="10">
        <f t="shared" si="290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91"/>
        <v>50</v>
      </c>
      <c r="Q3097" t="str">
        <f t="shared" si="292"/>
        <v>theater</v>
      </c>
      <c r="R3097" t="str">
        <f t="shared" si="293"/>
        <v>spaces</v>
      </c>
      <c r="S3097" s="10">
        <f t="shared" si="289"/>
        <v>42582.81689814815</v>
      </c>
      <c r="T3097" s="10">
        <f t="shared" si="290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</v>
      </c>
      <c r="P3098" s="6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0">
        <f t="shared" si="289"/>
        <v>42144.617199074077</v>
      </c>
      <c r="T3098" s="10">
        <f t="shared" si="290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</v>
      </c>
      <c r="P3099" s="6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0">
        <f t="shared" si="289"/>
        <v>42650.374999999993</v>
      </c>
      <c r="T3099" s="10">
        <f t="shared" si="290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</v>
      </c>
      <c r="P3100" s="6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0">
        <f t="shared" si="289"/>
        <v>42407.803472222215</v>
      </c>
      <c r="T3100" s="10">
        <f t="shared" si="290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</v>
      </c>
      <c r="P3101" s="6">
        <f t="shared" si="291"/>
        <v>55.6</v>
      </c>
      <c r="Q3101" t="str">
        <f t="shared" si="292"/>
        <v>theater</v>
      </c>
      <c r="R3101" t="str">
        <f t="shared" si="293"/>
        <v>spaces</v>
      </c>
      <c r="S3101" s="10">
        <f t="shared" si="289"/>
        <v>42411.981377314813</v>
      </c>
      <c r="T3101" s="10">
        <f t="shared" si="290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</v>
      </c>
      <c r="P3102" s="6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0">
        <f t="shared" si="289"/>
        <v>41932.4140625</v>
      </c>
      <c r="T3102" s="10">
        <f t="shared" si="290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</v>
      </c>
      <c r="P3103" s="6">
        <f t="shared" si="291"/>
        <v>25</v>
      </c>
      <c r="Q3103" t="str">
        <f t="shared" si="292"/>
        <v>theater</v>
      </c>
      <c r="R3103" t="str">
        <f t="shared" si="293"/>
        <v>spaces</v>
      </c>
      <c r="S3103" s="10">
        <f t="shared" si="289"/>
        <v>42201.12222222222</v>
      </c>
      <c r="T3103" s="10">
        <f t="shared" si="290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</v>
      </c>
      <c r="P3104" s="6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0">
        <f t="shared" si="289"/>
        <v>42605.132152777776</v>
      </c>
      <c r="T3104" s="10">
        <f t="shared" si="290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91"/>
        <v>5.5</v>
      </c>
      <c r="Q3105" t="str">
        <f t="shared" si="292"/>
        <v>theater</v>
      </c>
      <c r="R3105" t="str">
        <f t="shared" si="293"/>
        <v>spaces</v>
      </c>
      <c r="S3105" s="10">
        <f t="shared" si="289"/>
        <v>42166.94798611111</v>
      </c>
      <c r="T3105" s="10">
        <f t="shared" si="290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</v>
      </c>
      <c r="P3106" s="6">
        <f t="shared" si="291"/>
        <v>237</v>
      </c>
      <c r="Q3106" t="str">
        <f t="shared" si="292"/>
        <v>theater</v>
      </c>
      <c r="R3106" t="str">
        <f t="shared" si="293"/>
        <v>spaces</v>
      </c>
      <c r="S3106" s="10">
        <f t="shared" si="289"/>
        <v>42037.874999999993</v>
      </c>
      <c r="T3106" s="10">
        <f t="shared" si="290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</v>
      </c>
      <c r="P3107" s="6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0">
        <f t="shared" si="289"/>
        <v>41931</v>
      </c>
      <c r="T3107" s="10">
        <f t="shared" si="290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</v>
      </c>
      <c r="P3108" s="6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0">
        <f t="shared" si="289"/>
        <v>42263.708333333336</v>
      </c>
      <c r="T3108" s="10">
        <f t="shared" si="290"/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</v>
      </c>
      <c r="P3109" s="6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0">
        <f t="shared" si="289"/>
        <v>42135.605914351851</v>
      </c>
      <c r="T3109" s="10">
        <f t="shared" si="290"/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91"/>
        <v>13</v>
      </c>
      <c r="Q3110" t="str">
        <f t="shared" si="292"/>
        <v>theater</v>
      </c>
      <c r="R3110" t="str">
        <f t="shared" si="293"/>
        <v>spaces</v>
      </c>
      <c r="S3110" s="10">
        <f t="shared" si="289"/>
        <v>42122.430486111109</v>
      </c>
      <c r="T3110" s="10">
        <f t="shared" si="290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</v>
      </c>
      <c r="P3111" s="6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0">
        <f t="shared" si="289"/>
        <v>41878.916782407403</v>
      </c>
      <c r="T3111" s="10">
        <f t="shared" si="290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91"/>
        <v>10</v>
      </c>
      <c r="Q3112" t="str">
        <f t="shared" si="292"/>
        <v>theater</v>
      </c>
      <c r="R3112" t="str">
        <f t="shared" si="293"/>
        <v>spaces</v>
      </c>
      <c r="S3112" s="10">
        <f t="shared" si="289"/>
        <v>42784.823136574072</v>
      </c>
      <c r="T3112" s="10">
        <f t="shared" si="290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</v>
      </c>
      <c r="P3113" s="6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0">
        <f t="shared" si="289"/>
        <v>41916.386805555558</v>
      </c>
      <c r="T3113" s="10">
        <f t="shared" si="290"/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</v>
      </c>
      <c r="P3114" s="6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0">
        <f t="shared" si="289"/>
        <v>42674.913587962961</v>
      </c>
      <c r="T3114" s="10">
        <f t="shared" si="290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</v>
      </c>
      <c r="P3115" s="6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0">
        <f t="shared" si="289"/>
        <v>42111.522939814815</v>
      </c>
      <c r="T3115" s="10">
        <f t="shared" si="290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91"/>
        <v>0</v>
      </c>
      <c r="Q3116" t="str">
        <f t="shared" si="292"/>
        <v>theater</v>
      </c>
      <c r="R3116" t="str">
        <f t="shared" si="293"/>
        <v>spaces</v>
      </c>
      <c r="S3116" s="10">
        <f t="shared" si="289"/>
        <v>41903.42418981481</v>
      </c>
      <c r="T3116" s="10">
        <f t="shared" si="290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</v>
      </c>
      <c r="P3117" s="6">
        <f t="shared" si="291"/>
        <v>300</v>
      </c>
      <c r="Q3117" t="str">
        <f t="shared" si="292"/>
        <v>theater</v>
      </c>
      <c r="R3117" t="str">
        <f t="shared" si="293"/>
        <v>spaces</v>
      </c>
      <c r="S3117" s="10">
        <f t="shared" si="289"/>
        <v>42526.238738425927</v>
      </c>
      <c r="T3117" s="10">
        <f t="shared" si="290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</v>
      </c>
      <c r="P3118" s="6">
        <f t="shared" si="291"/>
        <v>43</v>
      </c>
      <c r="Q3118" t="str">
        <f t="shared" si="292"/>
        <v>theater</v>
      </c>
      <c r="R3118" t="str">
        <f t="shared" si="293"/>
        <v>spaces</v>
      </c>
      <c r="S3118" s="10">
        <f t="shared" si="289"/>
        <v>42095.30700231481</v>
      </c>
      <c r="T3118" s="10">
        <f t="shared" si="290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91"/>
        <v>1</v>
      </c>
      <c r="Q3119" t="str">
        <f t="shared" si="292"/>
        <v>theater</v>
      </c>
      <c r="R3119" t="str">
        <f t="shared" si="293"/>
        <v>spaces</v>
      </c>
      <c r="S3119" s="10">
        <f t="shared" si="289"/>
        <v>42517.341666666667</v>
      </c>
      <c r="T3119" s="10">
        <f t="shared" si="290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91"/>
        <v>775</v>
      </c>
      <c r="Q3120" t="str">
        <f t="shared" si="292"/>
        <v>theater</v>
      </c>
      <c r="R3120" t="str">
        <f t="shared" si="293"/>
        <v>spaces</v>
      </c>
      <c r="S3120" s="10">
        <f t="shared" si="289"/>
        <v>42553.441238425927</v>
      </c>
      <c r="T3120" s="10">
        <f t="shared" si="290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91"/>
        <v>5</v>
      </c>
      <c r="Q3121" t="str">
        <f t="shared" si="292"/>
        <v>theater</v>
      </c>
      <c r="R3121" t="str">
        <f t="shared" si="293"/>
        <v>spaces</v>
      </c>
      <c r="S3121" s="10">
        <f t="shared" si="289"/>
        <v>42089.795509259253</v>
      </c>
      <c r="T3121" s="10">
        <f t="shared" si="290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91"/>
        <v>12.8</v>
      </c>
      <c r="Q3122" t="str">
        <f t="shared" si="292"/>
        <v>theater</v>
      </c>
      <c r="R3122" t="str">
        <f t="shared" si="293"/>
        <v>spaces</v>
      </c>
      <c r="S3122" s="10">
        <f t="shared" si="289"/>
        <v>42495.692083333335</v>
      </c>
      <c r="T3122" s="10">
        <f t="shared" si="290"/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</v>
      </c>
      <c r="P3123" s="6">
        <f t="shared" si="291"/>
        <v>10</v>
      </c>
      <c r="Q3123" t="str">
        <f t="shared" si="292"/>
        <v>theater</v>
      </c>
      <c r="R3123" t="str">
        <f t="shared" si="293"/>
        <v>spaces</v>
      </c>
      <c r="S3123" s="10">
        <f t="shared" si="289"/>
        <v>41908.471469907403</v>
      </c>
      <c r="T3123" s="10">
        <f t="shared" si="290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</v>
      </c>
      <c r="P3124" s="6">
        <f t="shared" si="291"/>
        <v>58</v>
      </c>
      <c r="Q3124" t="str">
        <f t="shared" si="292"/>
        <v>theater</v>
      </c>
      <c r="R3124" t="str">
        <f t="shared" si="293"/>
        <v>spaces</v>
      </c>
      <c r="S3124" s="10">
        <f t="shared" si="289"/>
        <v>42683.765416666669</v>
      </c>
      <c r="T3124" s="10">
        <f t="shared" si="290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</v>
      </c>
      <c r="P3125" s="6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0">
        <f t="shared" si="289"/>
        <v>42560.784699074073</v>
      </c>
      <c r="T3125" s="10">
        <f t="shared" si="290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91"/>
        <v>6.5</v>
      </c>
      <c r="Q3126" t="str">
        <f t="shared" si="292"/>
        <v>theater</v>
      </c>
      <c r="R3126" t="str">
        <f t="shared" si="293"/>
        <v>spaces</v>
      </c>
      <c r="S3126" s="10">
        <f t="shared" si="289"/>
        <v>42037.571770833332</v>
      </c>
      <c r="T3126" s="10">
        <f t="shared" si="290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91"/>
        <v>0</v>
      </c>
      <c r="Q3127" t="str">
        <f t="shared" si="292"/>
        <v>theater</v>
      </c>
      <c r="R3127" t="str">
        <f t="shared" si="293"/>
        <v>spaces</v>
      </c>
      <c r="S3127" s="10">
        <f t="shared" si="289"/>
        <v>42375.998518518514</v>
      </c>
      <c r="T3127" s="10">
        <f t="shared" si="290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</v>
      </c>
      <c r="P3128" s="6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0">
        <f t="shared" si="289"/>
        <v>42456.768078703702</v>
      </c>
      <c r="T3128" s="10">
        <f t="shared" si="290"/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91"/>
        <v>0</v>
      </c>
      <c r="Q3129" t="str">
        <f t="shared" si="292"/>
        <v>theater</v>
      </c>
      <c r="R3129" t="str">
        <f t="shared" si="293"/>
        <v>spaces</v>
      </c>
      <c r="S3129" s="10">
        <f t="shared" si="289"/>
        <v>42064.648483796293</v>
      </c>
      <c r="T3129" s="10">
        <f t="shared" si="290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8.6066666666666736E-2</v>
      </c>
      <c r="P3130" s="6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0">
        <f t="shared" si="289"/>
        <v>42810.575706018521</v>
      </c>
      <c r="T3130" s="10">
        <f t="shared" si="290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</v>
      </c>
      <c r="P3131" s="6">
        <f t="shared" si="291"/>
        <v>10</v>
      </c>
      <c r="Q3131" t="str">
        <f t="shared" si="292"/>
        <v>theater</v>
      </c>
      <c r="R3131" t="str">
        <f t="shared" si="293"/>
        <v>plays</v>
      </c>
      <c r="S3131" s="10">
        <f t="shared" si="289"/>
        <v>42843.592812499999</v>
      </c>
      <c r="T3131" s="10">
        <f t="shared" si="290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</v>
      </c>
      <c r="P3132" s="6">
        <f t="shared" si="291"/>
        <v>93.75</v>
      </c>
      <c r="Q3132" t="str">
        <f t="shared" si="292"/>
        <v>theater</v>
      </c>
      <c r="R3132" t="str">
        <f t="shared" si="293"/>
        <v>plays</v>
      </c>
      <c r="S3132" s="10">
        <f t="shared" si="289"/>
        <v>42838.999305555553</v>
      </c>
      <c r="T3132" s="10">
        <f t="shared" si="290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</v>
      </c>
      <c r="P3133" s="6">
        <f t="shared" si="291"/>
        <v>53.75</v>
      </c>
      <c r="Q3133" t="str">
        <f t="shared" si="292"/>
        <v>theater</v>
      </c>
      <c r="R3133" t="str">
        <f t="shared" si="293"/>
        <v>plays</v>
      </c>
      <c r="S3133" s="10">
        <f t="shared" si="289"/>
        <v>42833.329224537032</v>
      </c>
      <c r="T3133" s="10">
        <f t="shared" si="290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91"/>
        <v>10</v>
      </c>
      <c r="Q3134" t="str">
        <f t="shared" si="292"/>
        <v>theater</v>
      </c>
      <c r="R3134" t="str">
        <f t="shared" si="293"/>
        <v>plays</v>
      </c>
      <c r="S3134" s="10">
        <f t="shared" si="289"/>
        <v>42846.100231481476</v>
      </c>
      <c r="T3134" s="10">
        <f t="shared" si="290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8.0000000000000071E-2</v>
      </c>
      <c r="P3135" s="6">
        <f t="shared" si="291"/>
        <v>33.75</v>
      </c>
      <c r="Q3135" t="str">
        <f t="shared" si="292"/>
        <v>theater</v>
      </c>
      <c r="R3135" t="str">
        <f t="shared" si="293"/>
        <v>plays</v>
      </c>
      <c r="S3135" s="10">
        <f t="shared" si="289"/>
        <v>42818.315208333333</v>
      </c>
      <c r="T3135" s="10">
        <f t="shared" si="290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</v>
      </c>
      <c r="P3136" s="6">
        <f t="shared" si="291"/>
        <v>18.75</v>
      </c>
      <c r="Q3136" t="str">
        <f t="shared" si="292"/>
        <v>theater</v>
      </c>
      <c r="R3136" t="str">
        <f t="shared" si="293"/>
        <v>plays</v>
      </c>
      <c r="S3136" s="10">
        <f t="shared" si="289"/>
        <v>42821.470127314817</v>
      </c>
      <c r="T3136" s="10">
        <f t="shared" si="290"/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</v>
      </c>
      <c r="P3137" s="6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0">
        <f t="shared" si="289"/>
        <v>42828.943530092591</v>
      </c>
      <c r="T3137" s="10">
        <f t="shared" si="290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+MAX(E3138/D3138-1,0)</f>
        <v>0.27800000000000002</v>
      </c>
      <c r="P3138" s="6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0">
        <f t="shared" ref="S3138:S3201" si="295">+(I3138/86400)+25569+(-5/24)</f>
        <v>42825.749305555553</v>
      </c>
      <c r="T3138" s="10">
        <f t="shared" ref="T3138:T3201" si="296">+(J3138/86400)+25569+(-5/24)</f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0</v>
      </c>
      <c r="P3139" s="6">
        <f t="shared" ref="P3139:P3202" si="297">+IFERROR(E3139/L3139,0)</f>
        <v>50</v>
      </c>
      <c r="Q3139" t="str">
        <f t="shared" ref="Q3139:Q3202" si="298">+LEFT(N3139,(FIND("/",N3139)-1))</f>
        <v>theater</v>
      </c>
      <c r="R3139" t="str">
        <f t="shared" ref="R3139:R3202" si="299">+RIGHT(N3139,LEN(N3139)-(FIND("/",N3139)))</f>
        <v>plays</v>
      </c>
      <c r="S3139" s="10">
        <f t="shared" si="295"/>
        <v>42858.591666666667</v>
      </c>
      <c r="T3139" s="10">
        <f t="shared" si="296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7"/>
        <v>0</v>
      </c>
      <c r="Q3140" t="str">
        <f t="shared" si="298"/>
        <v>theater</v>
      </c>
      <c r="R3140" t="str">
        <f t="shared" si="299"/>
        <v>plays</v>
      </c>
      <c r="S3140" s="10">
        <f t="shared" si="295"/>
        <v>42828.437581018516</v>
      </c>
      <c r="T3140" s="10">
        <f t="shared" si="296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</v>
      </c>
      <c r="P3141" s="6">
        <f t="shared" si="297"/>
        <v>450</v>
      </c>
      <c r="Q3141" t="str">
        <f t="shared" si="298"/>
        <v>theater</v>
      </c>
      <c r="R3141" t="str">
        <f t="shared" si="299"/>
        <v>plays</v>
      </c>
      <c r="S3141" s="10">
        <f t="shared" si="295"/>
        <v>42818.981249999997</v>
      </c>
      <c r="T3141" s="10">
        <f t="shared" si="296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</v>
      </c>
      <c r="P3142" s="6">
        <f t="shared" si="297"/>
        <v>24</v>
      </c>
      <c r="Q3142" t="str">
        <f t="shared" si="298"/>
        <v>theater</v>
      </c>
      <c r="R3142" t="str">
        <f t="shared" si="299"/>
        <v>plays</v>
      </c>
      <c r="S3142" s="10">
        <f t="shared" si="295"/>
        <v>42832.468784722216</v>
      </c>
      <c r="T3142" s="10">
        <f t="shared" si="296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</v>
      </c>
      <c r="P3143" s="6">
        <f t="shared" si="297"/>
        <v>32.25</v>
      </c>
      <c r="Q3143" t="str">
        <f t="shared" si="298"/>
        <v>theater</v>
      </c>
      <c r="R3143" t="str">
        <f t="shared" si="299"/>
        <v>plays</v>
      </c>
      <c r="S3143" s="10">
        <f t="shared" si="295"/>
        <v>42841.624999999993</v>
      </c>
      <c r="T3143" s="10">
        <f t="shared" si="296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</v>
      </c>
      <c r="P3144" s="6">
        <f t="shared" si="297"/>
        <v>15</v>
      </c>
      <c r="Q3144" t="str">
        <f t="shared" si="298"/>
        <v>theater</v>
      </c>
      <c r="R3144" t="str">
        <f t="shared" si="299"/>
        <v>plays</v>
      </c>
      <c r="S3144" s="10">
        <f t="shared" si="295"/>
        <v>42813.263182870367</v>
      </c>
      <c r="T3144" s="10">
        <f t="shared" si="296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7"/>
        <v>0</v>
      </c>
      <c r="Q3145" t="str">
        <f t="shared" si="298"/>
        <v>theater</v>
      </c>
      <c r="R3145" t="str">
        <f t="shared" si="299"/>
        <v>plays</v>
      </c>
      <c r="S3145" s="10">
        <f t="shared" si="295"/>
        <v>42834.149953703702</v>
      </c>
      <c r="T3145" s="10">
        <f t="shared" si="296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</v>
      </c>
      <c r="P3146" s="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0">
        <f t="shared" si="295"/>
        <v>42813.041666666664</v>
      </c>
      <c r="T3146" s="10">
        <f t="shared" si="296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7"/>
        <v>0</v>
      </c>
      <c r="Q3147" t="str">
        <f t="shared" si="298"/>
        <v>theater</v>
      </c>
      <c r="R3147" t="str">
        <f t="shared" si="299"/>
        <v>plays</v>
      </c>
      <c r="S3147" s="10">
        <f t="shared" si="295"/>
        <v>42821.790902777771</v>
      </c>
      <c r="T3147" s="10">
        <f t="shared" si="296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</v>
      </c>
      <c r="P3148" s="6">
        <f t="shared" si="297"/>
        <v>437.5</v>
      </c>
      <c r="Q3148" t="str">
        <f t="shared" si="298"/>
        <v>theater</v>
      </c>
      <c r="R3148" t="str">
        <f t="shared" si="299"/>
        <v>plays</v>
      </c>
      <c r="S3148" s="10">
        <f t="shared" si="295"/>
        <v>42841.432476851849</v>
      </c>
      <c r="T3148" s="10">
        <f t="shared" si="296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0.17524999999999991</v>
      </c>
      <c r="P3149" s="6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0">
        <f t="shared" si="295"/>
        <v>41949.802719907406</v>
      </c>
      <c r="T3149" s="10">
        <f t="shared" si="296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0.31166666666666676</v>
      </c>
      <c r="P3150" s="6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0">
        <f t="shared" si="295"/>
        <v>41912.958333333328</v>
      </c>
      <c r="T3150" s="10">
        <f t="shared" si="296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4.0000000000000036E-2</v>
      </c>
      <c r="P3151" s="6">
        <f t="shared" si="297"/>
        <v>52</v>
      </c>
      <c r="Q3151" t="str">
        <f t="shared" si="298"/>
        <v>theater</v>
      </c>
      <c r="R3151" t="str">
        <f t="shared" si="299"/>
        <v>plays</v>
      </c>
      <c r="S3151" s="10">
        <f t="shared" si="295"/>
        <v>41249.875</v>
      </c>
      <c r="T3151" s="10">
        <f t="shared" si="296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1.0000000000000009E-2</v>
      </c>
      <c r="P3152" s="6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0">
        <f t="shared" si="295"/>
        <v>40567.958333333328</v>
      </c>
      <c r="T3152" s="10">
        <f t="shared" si="296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4.0000000000000036E-3</v>
      </c>
      <c r="P3153" s="6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0">
        <f t="shared" si="295"/>
        <v>41892.631643518514</v>
      </c>
      <c r="T3153" s="10">
        <f t="shared" si="296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5.9545454545454568E-2</v>
      </c>
      <c r="P3154" s="6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0">
        <f t="shared" si="295"/>
        <v>41580.659340277773</v>
      </c>
      <c r="T3154" s="10">
        <f t="shared" si="296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2.3558333333333334</v>
      </c>
      <c r="P3155" s="6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0">
        <f t="shared" si="295"/>
        <v>40663.999305555553</v>
      </c>
      <c r="T3155" s="10">
        <f t="shared" si="296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0.12928571428571423</v>
      </c>
      <c r="P3156" s="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0">
        <f t="shared" si="295"/>
        <v>41000.625671296293</v>
      </c>
      <c r="T3156" s="10">
        <f t="shared" si="296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0.885046</v>
      </c>
      <c r="P3157" s="6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0">
        <f t="shared" si="295"/>
        <v>41263.290798611109</v>
      </c>
      <c r="T3157" s="10">
        <f t="shared" si="296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1.8181818181818077E-2</v>
      </c>
      <c r="P3158" s="6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0">
        <f t="shared" si="295"/>
        <v>41061.744722222218</v>
      </c>
      <c r="T3158" s="10">
        <f t="shared" si="296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1.0000000000000009E-2</v>
      </c>
      <c r="P3159" s="6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0">
        <f t="shared" si="295"/>
        <v>41839</v>
      </c>
      <c r="T3159" s="10">
        <f t="shared" si="296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0.1399999999999999</v>
      </c>
      <c r="P3160" s="6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0">
        <f t="shared" si="295"/>
        <v>41477.631388888891</v>
      </c>
      <c r="T3160" s="10">
        <f t="shared" si="296"/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0.33481333333333341</v>
      </c>
      <c r="P3161" s="6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0">
        <f t="shared" si="295"/>
        <v>40926.75</v>
      </c>
      <c r="T3161" s="10">
        <f t="shared" si="296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1.5333333333333421E-2</v>
      </c>
      <c r="P3162" s="6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0">
        <f t="shared" si="295"/>
        <v>41863.999305555553</v>
      </c>
      <c r="T3162" s="10">
        <f t="shared" si="296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5.0999999999999934E-2</v>
      </c>
      <c r="P3163" s="6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0">
        <f t="shared" si="295"/>
        <v>41927.327800925923</v>
      </c>
      <c r="T3163" s="10">
        <f t="shared" si="296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0.27150000000000007</v>
      </c>
      <c r="P3164" s="6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0">
        <f t="shared" si="295"/>
        <v>41826.875</v>
      </c>
      <c r="T3164" s="10">
        <f t="shared" si="296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0.11153846153846159</v>
      </c>
      <c r="P3165" s="6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0">
        <f t="shared" si="295"/>
        <v>41805.545428240737</v>
      </c>
      <c r="T3165" s="10">
        <f t="shared" si="296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6.7600000000000104E-2</v>
      </c>
      <c r="P3166" s="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0">
        <f t="shared" si="295"/>
        <v>41799.597395833327</v>
      </c>
      <c r="T3166" s="10">
        <f t="shared" si="296"/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0.62666666666666671</v>
      </c>
      <c r="P3167" s="6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0">
        <f t="shared" si="295"/>
        <v>40665.957638888889</v>
      </c>
      <c r="T3167" s="10">
        <f t="shared" si="296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0.60228085714285728</v>
      </c>
      <c r="P3168" s="6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0">
        <f t="shared" si="295"/>
        <v>41969.124305555553</v>
      </c>
      <c r="T3168" s="10">
        <f t="shared" si="296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0.16166666666666663</v>
      </c>
      <c r="P3169" s="6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0">
        <f t="shared" si="295"/>
        <v>41852.967372685183</v>
      </c>
      <c r="T3169" s="10">
        <f t="shared" si="296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0.24199999999999999</v>
      </c>
      <c r="P3170" s="6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0">
        <f t="shared" si="295"/>
        <v>41803.708333333328</v>
      </c>
      <c r="T3170" s="10">
        <f t="shared" si="296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3.0124999999999957E-2</v>
      </c>
      <c r="P3171" s="6">
        <f t="shared" si="297"/>
        <v>100.5</v>
      </c>
      <c r="Q3171" t="str">
        <f t="shared" si="298"/>
        <v>theater</v>
      </c>
      <c r="R3171" t="str">
        <f t="shared" si="299"/>
        <v>plays</v>
      </c>
      <c r="S3171" s="10">
        <f t="shared" si="295"/>
        <v>41620.999305555553</v>
      </c>
      <c r="T3171" s="10">
        <f t="shared" si="296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0.12250000000000005</v>
      </c>
      <c r="P3172" s="6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0">
        <f t="shared" si="295"/>
        <v>41821.958333333328</v>
      </c>
      <c r="T3172" s="10">
        <f t="shared" si="296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8.8142857142857078E-2</v>
      </c>
      <c r="P3173" s="6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0">
        <f t="shared" si="295"/>
        <v>42496.399976851848</v>
      </c>
      <c r="T3173" s="10">
        <f t="shared" si="296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0.14999999999999991</v>
      </c>
      <c r="P3174" s="6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0">
        <f t="shared" si="295"/>
        <v>40953.521620370368</v>
      </c>
      <c r="T3174" s="10">
        <f t="shared" si="296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3.0000000000000027E-2</v>
      </c>
      <c r="P3175" s="6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0">
        <f t="shared" si="295"/>
        <v>41908.670046296298</v>
      </c>
      <c r="T3175" s="10">
        <f t="shared" si="296"/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1.1333333333333417E-2</v>
      </c>
      <c r="P3176" s="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0">
        <f t="shared" si="295"/>
        <v>41876.656342592592</v>
      </c>
      <c r="T3176" s="10">
        <f t="shared" si="296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9.5599999999999907E-2</v>
      </c>
      <c r="P3177" s="6">
        <f t="shared" si="297"/>
        <v>91.3</v>
      </c>
      <c r="Q3177" t="str">
        <f t="shared" si="298"/>
        <v>theater</v>
      </c>
      <c r="R3177" t="str">
        <f t="shared" si="299"/>
        <v>plays</v>
      </c>
      <c r="S3177" s="10">
        <f t="shared" si="295"/>
        <v>40591.678553240738</v>
      </c>
      <c r="T3177" s="10">
        <f t="shared" si="296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0.14842105263157901</v>
      </c>
      <c r="P3178" s="6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0">
        <f t="shared" si="295"/>
        <v>41504.416666666664</v>
      </c>
      <c r="T3178" s="10">
        <f t="shared" si="296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0.17399999999999993</v>
      </c>
      <c r="P3179" s="6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0">
        <f t="shared" si="295"/>
        <v>41811.458437499998</v>
      </c>
      <c r="T3179" s="10">
        <f t="shared" si="296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0.71733333333333338</v>
      </c>
      <c r="P3180" s="6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0">
        <f t="shared" si="295"/>
        <v>41836.396701388883</v>
      </c>
      <c r="T3180" s="10">
        <f t="shared" si="296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0.14162380952380937</v>
      </c>
      <c r="P3181" s="6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0">
        <f t="shared" si="295"/>
        <v>41400.49387731481</v>
      </c>
      <c r="T3181" s="10">
        <f t="shared" si="296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0.19750000000000001</v>
      </c>
      <c r="P3182" s="6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0">
        <f t="shared" si="295"/>
        <v>41810.204270833332</v>
      </c>
      <c r="T3182" s="10">
        <f t="shared" si="296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9.000000000000008E-2</v>
      </c>
      <c r="P3183" s="6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0">
        <f t="shared" si="295"/>
        <v>41805.458333333328</v>
      </c>
      <c r="T3183" s="10">
        <f t="shared" si="296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8.8571428571428967E-3</v>
      </c>
      <c r="P3184" s="6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0">
        <f t="shared" si="295"/>
        <v>40939.5</v>
      </c>
      <c r="T3184" s="10">
        <f t="shared" si="296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9.000000000000008E-2</v>
      </c>
      <c r="P3185" s="6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0">
        <f t="shared" si="295"/>
        <v>41509.586446759255</v>
      </c>
      <c r="T3185" s="10">
        <f t="shared" si="296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7.2093023255813904E-2</v>
      </c>
      <c r="P3186" s="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0">
        <f t="shared" si="295"/>
        <v>41821.785081018512</v>
      </c>
      <c r="T3186" s="10">
        <f t="shared" si="296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0</v>
      </c>
      <c r="P3187" s="6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0">
        <f t="shared" si="295"/>
        <v>41836.768993055557</v>
      </c>
      <c r="T3187" s="10">
        <f t="shared" si="296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2.1875000000000089E-2</v>
      </c>
      <c r="P3188" s="6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0">
        <f t="shared" si="295"/>
        <v>41898.666666666664</v>
      </c>
      <c r="T3188" s="10">
        <f t="shared" si="296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0.16293333333333337</v>
      </c>
      <c r="P3189" s="6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0">
        <f t="shared" si="295"/>
        <v>41855.458020833328</v>
      </c>
      <c r="T3189" s="10">
        <f t="shared" si="296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</v>
      </c>
      <c r="P3190" s="6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0">
        <f t="shared" si="295"/>
        <v>42165.207199074073</v>
      </c>
      <c r="T3190" s="10">
        <f t="shared" si="296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</v>
      </c>
      <c r="P3191" s="6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0">
        <f t="shared" si="295"/>
        <v>42148.138101851851</v>
      </c>
      <c r="T3191" s="10">
        <f t="shared" si="296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7"/>
        <v>0</v>
      </c>
      <c r="Q3192" t="str">
        <f t="shared" si="298"/>
        <v>theater</v>
      </c>
      <c r="R3192" t="str">
        <f t="shared" si="299"/>
        <v>musical</v>
      </c>
      <c r="S3192" s="10">
        <f t="shared" si="295"/>
        <v>42712.984664351847</v>
      </c>
      <c r="T3192" s="10">
        <f t="shared" si="296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</v>
      </c>
      <c r="P3193" s="6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0">
        <f t="shared" si="295"/>
        <v>42598.547094907401</v>
      </c>
      <c r="T3193" s="10">
        <f t="shared" si="296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</v>
      </c>
      <c r="P3194" s="6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0">
        <f t="shared" si="295"/>
        <v>42063.708333333336</v>
      </c>
      <c r="T3194" s="10">
        <f t="shared" si="296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</v>
      </c>
      <c r="P3195" s="6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0">
        <f t="shared" si="295"/>
        <v>42055.759907407402</v>
      </c>
      <c r="T3195" s="10">
        <f t="shared" si="296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7"/>
        <v>0</v>
      </c>
      <c r="Q3196" t="str">
        <f t="shared" si="298"/>
        <v>theater</v>
      </c>
      <c r="R3196" t="str">
        <f t="shared" si="299"/>
        <v>musical</v>
      </c>
      <c r="S3196" s="10">
        <f t="shared" si="295"/>
        <v>42211.854143518511</v>
      </c>
      <c r="T3196" s="10">
        <f t="shared" si="296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</v>
      </c>
      <c r="P3197" s="6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0">
        <f t="shared" si="295"/>
        <v>42047.385902777773</v>
      </c>
      <c r="T3197" s="10">
        <f t="shared" si="296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7"/>
        <v>300</v>
      </c>
      <c r="Q3198" t="str">
        <f t="shared" si="298"/>
        <v>theater</v>
      </c>
      <c r="R3198" t="str">
        <f t="shared" si="299"/>
        <v>musical</v>
      </c>
      <c r="S3198" s="10">
        <f t="shared" si="295"/>
        <v>42217.374999999993</v>
      </c>
      <c r="T3198" s="10">
        <f t="shared" si="296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</v>
      </c>
      <c r="P3199" s="6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0">
        <f t="shared" si="295"/>
        <v>42039.28493055555</v>
      </c>
      <c r="T3199" s="10">
        <f t="shared" si="296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0">
        <f t="shared" si="295"/>
        <v>42051.216168981475</v>
      </c>
      <c r="T3200" s="10">
        <f t="shared" si="296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</v>
      </c>
      <c r="P3201" s="6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0">
        <f t="shared" si="295"/>
        <v>41888.666666666664</v>
      </c>
      <c r="T3201" s="10">
        <f t="shared" si="296"/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+MAX(E3202/D3202-1,0)</f>
        <v>0</v>
      </c>
      <c r="P3202" s="6">
        <f t="shared" si="297"/>
        <v>1</v>
      </c>
      <c r="Q3202" t="str">
        <f t="shared" si="298"/>
        <v>theater</v>
      </c>
      <c r="R3202" t="str">
        <f t="shared" si="299"/>
        <v>musical</v>
      </c>
      <c r="S3202" s="10">
        <f t="shared" ref="S3202:S3265" si="301">+(I3202/86400)+25569+(-5/24)</f>
        <v>42490.023611111108</v>
      </c>
      <c r="T3202" s="10">
        <f t="shared" ref="T3202:T3265" si="302">+(J3202/86400)+25569+(-5/24)</f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0</v>
      </c>
      <c r="P3203" s="6">
        <f t="shared" ref="P3203:P3266" si="303">+IFERROR(E3203/L3203,0)</f>
        <v>12.5</v>
      </c>
      <c r="Q3203" t="str">
        <f t="shared" ref="Q3203:Q3266" si="304">+LEFT(N3203,(FIND("/",N3203)-1))</f>
        <v>theater</v>
      </c>
      <c r="R3203" t="str">
        <f t="shared" ref="R3203:R3266" si="305">+RIGHT(N3203,LEN(N3203)-(FIND("/",N3203)))</f>
        <v>musical</v>
      </c>
      <c r="S3203" s="10">
        <f t="shared" si="301"/>
        <v>41882.558761574073</v>
      </c>
      <c r="T3203" s="10">
        <f t="shared" si="302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</v>
      </c>
      <c r="P3204" s="6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0">
        <f t="shared" si="301"/>
        <v>42352.040972222218</v>
      </c>
      <c r="T3204" s="10">
        <f t="shared" si="302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</v>
      </c>
      <c r="P3205" s="6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0">
        <f t="shared" si="301"/>
        <v>42272.780347222222</v>
      </c>
      <c r="T3205" s="10">
        <f t="shared" si="302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3"/>
        <v>0</v>
      </c>
      <c r="Q3206" t="str">
        <f t="shared" si="304"/>
        <v>theater</v>
      </c>
      <c r="R3206" t="str">
        <f t="shared" si="305"/>
        <v>musical</v>
      </c>
      <c r="S3206" s="10">
        <f t="shared" si="301"/>
        <v>42202.468055555553</v>
      </c>
      <c r="T3206" s="10">
        <f t="shared" si="302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</v>
      </c>
      <c r="P3207" s="6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0">
        <f t="shared" si="301"/>
        <v>42125.166342592587</v>
      </c>
      <c r="T3207" s="10">
        <f t="shared" si="302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3"/>
        <v>0</v>
      </c>
      <c r="Q3208" t="str">
        <f t="shared" si="304"/>
        <v>theater</v>
      </c>
      <c r="R3208" t="str">
        <f t="shared" si="305"/>
        <v>musical</v>
      </c>
      <c r="S3208" s="10">
        <f t="shared" si="301"/>
        <v>42266.067719907405</v>
      </c>
      <c r="T3208" s="10">
        <f t="shared" si="302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</v>
      </c>
      <c r="P3209" s="6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0">
        <f t="shared" si="301"/>
        <v>42117.027858796289</v>
      </c>
      <c r="T3209" s="10">
        <f t="shared" si="302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3.499999999999992E-2</v>
      </c>
      <c r="P3210" s="6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0">
        <f t="shared" si="301"/>
        <v>41848.396724537037</v>
      </c>
      <c r="T3210" s="10">
        <f t="shared" si="302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0.19323157894736842</v>
      </c>
      <c r="P3211" s="6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0">
        <f t="shared" si="301"/>
        <v>41810.75</v>
      </c>
      <c r="T3211" s="10">
        <f t="shared" si="302"/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0.25766666666666671</v>
      </c>
      <c r="P3212" s="6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0">
        <f t="shared" si="301"/>
        <v>41060.957638888889</v>
      </c>
      <c r="T3212" s="10">
        <f t="shared" si="302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0.19743478260869574</v>
      </c>
      <c r="P3213" s="6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0">
        <f t="shared" si="301"/>
        <v>41865.875</v>
      </c>
      <c r="T3213" s="10">
        <f t="shared" si="302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0.26249999999999996</v>
      </c>
      <c r="P3214" s="6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0">
        <f t="shared" si="301"/>
        <v>41859.587395833332</v>
      </c>
      <c r="T3214" s="10">
        <f t="shared" si="302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1.1666666666667602E-3</v>
      </c>
      <c r="P3215" s="6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0">
        <f t="shared" si="301"/>
        <v>42211.555081018516</v>
      </c>
      <c r="T3215" s="10">
        <f t="shared" si="302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2.1333333333333426E-2</v>
      </c>
      <c r="P3216" s="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0">
        <f t="shared" si="301"/>
        <v>42374.788194444445</v>
      </c>
      <c r="T3216" s="10">
        <f t="shared" si="302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3.5142857142858031E-3</v>
      </c>
      <c r="P3217" s="6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0">
        <f t="shared" si="301"/>
        <v>42256.957638888889</v>
      </c>
      <c r="T3217" s="10">
        <f t="shared" si="302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4.9999999999994493E-4</v>
      </c>
      <c r="P3218" s="6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0">
        <f t="shared" si="301"/>
        <v>42196.395833333336</v>
      </c>
      <c r="T3218" s="10">
        <f t="shared" si="302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0.16022222222222227</v>
      </c>
      <c r="P3219" s="6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0">
        <f t="shared" si="301"/>
        <v>42678.337777777771</v>
      </c>
      <c r="T3219" s="10">
        <f t="shared" si="302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2.0999999999999908E-2</v>
      </c>
      <c r="P3220" s="6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0">
        <f t="shared" si="301"/>
        <v>42003.791666666664</v>
      </c>
      <c r="T3220" s="10">
        <f t="shared" si="302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1.1000000000001009E-3</v>
      </c>
      <c r="P3221" s="6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0">
        <f t="shared" si="301"/>
        <v>42085.733182870368</v>
      </c>
      <c r="T3221" s="10">
        <f t="shared" si="302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8.3999999999999631E-3</v>
      </c>
      <c r="P3222" s="6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0">
        <f t="shared" si="301"/>
        <v>42806.666666666664</v>
      </c>
      <c r="T3222" s="10">
        <f t="shared" si="302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3.4249999999999892E-2</v>
      </c>
      <c r="P3223" s="6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0">
        <f t="shared" si="301"/>
        <v>42190.488460648143</v>
      </c>
      <c r="T3223" s="10">
        <f t="shared" si="302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0.248</v>
      </c>
      <c r="P3224" s="6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0">
        <f t="shared" si="301"/>
        <v>42301.686805555553</v>
      </c>
      <c r="T3224" s="10">
        <f t="shared" si="302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9.5161290322580694E-2</v>
      </c>
      <c r="P3225" s="6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0">
        <f t="shared" si="301"/>
        <v>42236.627037037033</v>
      </c>
      <c r="T3225" s="10">
        <f t="shared" si="302"/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2.0333333333333314E-2</v>
      </c>
      <c r="P3226" s="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0">
        <f t="shared" si="301"/>
        <v>42744.999999999993</v>
      </c>
      <c r="T3226" s="10">
        <f t="shared" si="302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2.3500000000000076E-2</v>
      </c>
      <c r="P3227" s="6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0">
        <f t="shared" si="301"/>
        <v>42524.666666666664</v>
      </c>
      <c r="T3227" s="10">
        <f t="shared" si="302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4.1666666666666741E-2</v>
      </c>
      <c r="P3228" s="6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0">
        <f t="shared" si="301"/>
        <v>42307.375138888885</v>
      </c>
      <c r="T3228" s="10">
        <f t="shared" si="302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0.25</v>
      </c>
      <c r="P3229" s="6">
        <f t="shared" si="303"/>
        <v>50</v>
      </c>
      <c r="Q3229" t="str">
        <f t="shared" si="304"/>
        <v>theater</v>
      </c>
      <c r="R3229" t="str">
        <f t="shared" si="305"/>
        <v>plays</v>
      </c>
      <c r="S3229" s="10">
        <f t="shared" si="301"/>
        <v>42752.674027777779</v>
      </c>
      <c r="T3229" s="10">
        <f t="shared" si="302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2.3428571428571354E-2</v>
      </c>
      <c r="P3230" s="6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0">
        <f t="shared" si="301"/>
        <v>42354.999305555553</v>
      </c>
      <c r="T3230" s="10">
        <f t="shared" si="302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7.8650000000000109E-2</v>
      </c>
      <c r="P3231" s="6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0">
        <f t="shared" si="301"/>
        <v>41963.124976851854</v>
      </c>
      <c r="T3231" s="10">
        <f t="shared" si="302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9.8846153846153806E-2</v>
      </c>
      <c r="P3232" s="6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0">
        <f t="shared" si="301"/>
        <v>41912.957638888889</v>
      </c>
      <c r="T3232" s="10">
        <f t="shared" si="302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0.6100000000000001</v>
      </c>
      <c r="P3233" s="6">
        <f t="shared" si="303"/>
        <v>57.5</v>
      </c>
      <c r="Q3233" t="str">
        <f t="shared" si="304"/>
        <v>theater</v>
      </c>
      <c r="R3233" t="str">
        <f t="shared" si="305"/>
        <v>plays</v>
      </c>
      <c r="S3233" s="10">
        <f t="shared" si="301"/>
        <v>42476.735497685186</v>
      </c>
      <c r="T3233" s="10">
        <f t="shared" si="302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0.31200000000000006</v>
      </c>
      <c r="P3234" s="6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0">
        <f t="shared" si="301"/>
        <v>42493.957638888889</v>
      </c>
      <c r="T3234" s="10">
        <f t="shared" si="302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0.18799999999999994</v>
      </c>
      <c r="P3235" s="6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0">
        <f t="shared" si="301"/>
        <v>42796.596701388888</v>
      </c>
      <c r="T3235" s="10">
        <f t="shared" si="302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3.9275000000000837E-3</v>
      </c>
      <c r="P3236" s="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0">
        <f t="shared" si="301"/>
        <v>42767.771527777775</v>
      </c>
      <c r="T3236" s="10">
        <f t="shared" si="302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3.2066666666666688E-2</v>
      </c>
      <c r="P3237" s="6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0">
        <f t="shared" si="301"/>
        <v>42552.139479166661</v>
      </c>
      <c r="T3237" s="10">
        <f t="shared" si="302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6.0000000000000053E-3</v>
      </c>
      <c r="P3238" s="6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0">
        <f t="shared" si="301"/>
        <v>42732.708715277775</v>
      </c>
      <c r="T3238" s="10">
        <f t="shared" si="302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7.8754285714286443E-3</v>
      </c>
      <c r="P3239" s="6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0">
        <f t="shared" si="301"/>
        <v>42275.957638888889</v>
      </c>
      <c r="T3239" s="10">
        <f t="shared" si="302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0.12321428571428572</v>
      </c>
      <c r="P3240" s="6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0">
        <f t="shared" si="301"/>
        <v>42186.302060185182</v>
      </c>
      <c r="T3240" s="10">
        <f t="shared" si="302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5.9191402251791203E-2</v>
      </c>
      <c r="P3241" s="6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0">
        <f t="shared" si="301"/>
        <v>42302.790972222218</v>
      </c>
      <c r="T3241" s="10">
        <f t="shared" si="302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5.6666666666667087E-3</v>
      </c>
      <c r="P3242" s="6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0">
        <f t="shared" si="301"/>
        <v>42782.749999999993</v>
      </c>
      <c r="T3242" s="10">
        <f t="shared" si="302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0.15305882352941169</v>
      </c>
      <c r="P3243" s="6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0">
        <f t="shared" si="301"/>
        <v>41926.082638888889</v>
      </c>
      <c r="T3243" s="10">
        <f t="shared" si="302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0.27304200000000001</v>
      </c>
      <c r="P3244" s="6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0">
        <f t="shared" si="301"/>
        <v>41901.547361111108</v>
      </c>
      <c r="T3244" s="10">
        <f t="shared" si="302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2.8375000000000039E-2</v>
      </c>
      <c r="P3245" s="6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0">
        <f t="shared" si="301"/>
        <v>42285.791666666664</v>
      </c>
      <c r="T3245" s="10">
        <f t="shared" si="302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2.9374999999999929E-2</v>
      </c>
      <c r="P3246" s="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0">
        <f t="shared" si="301"/>
        <v>42705.527569444443</v>
      </c>
      <c r="T3246" s="10">
        <f t="shared" si="302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4.3047619047619001E-2</v>
      </c>
      <c r="P3247" s="6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0">
        <f t="shared" si="301"/>
        <v>42166.874999999993</v>
      </c>
      <c r="T3247" s="10">
        <f t="shared" si="302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0.11220000000000008</v>
      </c>
      <c r="P3248" s="6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0">
        <f t="shared" si="301"/>
        <v>42258.957638888889</v>
      </c>
      <c r="T3248" s="10">
        <f t="shared" si="302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5.8599999999999985E-2</v>
      </c>
      <c r="P3249" s="6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0">
        <f t="shared" si="301"/>
        <v>42197.22583333333</v>
      </c>
      <c r="T3249" s="10">
        <f t="shared" si="302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7.9166666666665719E-3</v>
      </c>
      <c r="P3250" s="6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0">
        <f t="shared" si="301"/>
        <v>42098.638391203705</v>
      </c>
      <c r="T3250" s="10">
        <f t="shared" si="302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4.9272727272727357E-2</v>
      </c>
      <c r="P3251" s="6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0">
        <f t="shared" si="301"/>
        <v>42175.538356481477</v>
      </c>
      <c r="T3251" s="10">
        <f t="shared" si="302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1.5519999999999978E-2</v>
      </c>
      <c r="P3252" s="6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0">
        <f t="shared" si="301"/>
        <v>41948.575509259259</v>
      </c>
      <c r="T3252" s="10">
        <f t="shared" si="302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0.10733333333333328</v>
      </c>
      <c r="P3253" s="6">
        <f t="shared" si="303"/>
        <v>83.05</v>
      </c>
      <c r="Q3253" t="str">
        <f t="shared" si="304"/>
        <v>theater</v>
      </c>
      <c r="R3253" t="str">
        <f t="shared" si="305"/>
        <v>plays</v>
      </c>
      <c r="S3253" s="10">
        <f t="shared" si="301"/>
        <v>42176.52275462963</v>
      </c>
      <c r="T3253" s="10">
        <f t="shared" si="302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0.27822222222222215</v>
      </c>
      <c r="P3254" s="6">
        <f t="shared" si="303"/>
        <v>57.52</v>
      </c>
      <c r="Q3254" t="str">
        <f t="shared" si="304"/>
        <v>theater</v>
      </c>
      <c r="R3254" t="str">
        <f t="shared" si="305"/>
        <v>plays</v>
      </c>
      <c r="S3254" s="10">
        <f t="shared" si="301"/>
        <v>42620.264351851853</v>
      </c>
      <c r="T3254" s="10">
        <f t="shared" si="302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1.8250000000000099E-2</v>
      </c>
      <c r="P3255" s="6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0">
        <f t="shared" si="301"/>
        <v>42620.947916666664</v>
      </c>
      <c r="T3255" s="10">
        <f t="shared" si="302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1.2576923076923041E-2</v>
      </c>
      <c r="P3256" s="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0">
        <f t="shared" si="301"/>
        <v>42088.835752314808</v>
      </c>
      <c r="T3256" s="10">
        <f t="shared" si="302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0.75</v>
      </c>
      <c r="P3257" s="6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0">
        <f t="shared" si="301"/>
        <v>41919.559895833328</v>
      </c>
      <c r="T3257" s="10">
        <f t="shared" si="302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0.28059999999999996</v>
      </c>
      <c r="P3258" s="6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0">
        <f t="shared" si="301"/>
        <v>42165.957638888889</v>
      </c>
      <c r="T3258" s="10">
        <f t="shared" si="302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6.2994999999999912E-2</v>
      </c>
      <c r="P3259" s="6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0">
        <f t="shared" si="301"/>
        <v>42788.351296296292</v>
      </c>
      <c r="T3259" s="10">
        <f t="shared" si="302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5.2142857142857046E-2</v>
      </c>
      <c r="P3260" s="6">
        <f t="shared" si="303"/>
        <v>98.2</v>
      </c>
      <c r="Q3260" t="str">
        <f t="shared" si="304"/>
        <v>theater</v>
      </c>
      <c r="R3260" t="str">
        <f t="shared" si="305"/>
        <v>plays</v>
      </c>
      <c r="S3260" s="10">
        <f t="shared" si="301"/>
        <v>42012.678946759253</v>
      </c>
      <c r="T3260" s="10">
        <f t="shared" si="302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6.1678260869565182E-2</v>
      </c>
      <c r="P3261" s="6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0">
        <f t="shared" si="301"/>
        <v>42643.957638888889</v>
      </c>
      <c r="T3261" s="10">
        <f t="shared" si="302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9.2400000000000038E-2</v>
      </c>
      <c r="P3262" s="6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0">
        <f t="shared" si="301"/>
        <v>42338.505995370368</v>
      </c>
      <c r="T3262" s="10">
        <f t="shared" si="302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4.5454545454546302E-3</v>
      </c>
      <c r="P3263" s="6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0">
        <f t="shared" si="301"/>
        <v>42201.517083333332</v>
      </c>
      <c r="T3263" s="10">
        <f t="shared" si="302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3.0409836065573792E-2</v>
      </c>
      <c r="P3264" s="6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0">
        <f t="shared" si="301"/>
        <v>41994.958333333336</v>
      </c>
      <c r="T3264" s="10">
        <f t="shared" si="302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0.12166399999999999</v>
      </c>
      <c r="P3265" s="6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0">
        <f t="shared" si="301"/>
        <v>42307.666666666664</v>
      </c>
      <c r="T3265" s="10">
        <f t="shared" si="302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+MAX(E3266/D3266-1,0)</f>
        <v>3.0000000000000027E-2</v>
      </c>
      <c r="P3266" s="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0">
        <f t="shared" ref="S3266:S3329" si="307">+(I3266/86400)+25569+(-5/24)</f>
        <v>42032.708333333336</v>
      </c>
      <c r="T3266" s="10">
        <f t="shared" ref="T3266:T3329" si="308">+(J3266/86400)+25569+(-5/24)</f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0.6399999999999999</v>
      </c>
      <c r="P3267" s="6">
        <f t="shared" ref="P3267:P3330" si="309">+IFERROR(E3267/L3267,0)</f>
        <v>70.285714285714292</v>
      </c>
      <c r="Q3267" t="str">
        <f t="shared" ref="Q3267:Q3330" si="310">+LEFT(N3267,(FIND("/",N3267)-1))</f>
        <v>theater</v>
      </c>
      <c r="R3267" t="str">
        <f t="shared" ref="R3267:R3330" si="311">+RIGHT(N3267,LEN(N3267)-(FIND("/",N3267)))</f>
        <v>plays</v>
      </c>
      <c r="S3267" s="10">
        <f t="shared" si="307"/>
        <v>42341.499999999993</v>
      </c>
      <c r="T3267" s="10">
        <f t="shared" si="308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0.3128333333333333</v>
      </c>
      <c r="P3268" s="6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0">
        <f t="shared" si="307"/>
        <v>42167.666666666664</v>
      </c>
      <c r="T3268" s="10">
        <f t="shared" si="308"/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2.0999999999999908E-2</v>
      </c>
      <c r="P3269" s="6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0">
        <f t="shared" si="307"/>
        <v>42202.549305555549</v>
      </c>
      <c r="T3269" s="10">
        <f t="shared" si="308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0.28000000000000003</v>
      </c>
      <c r="P3270" s="6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0">
        <f t="shared" si="307"/>
        <v>42606.695925925924</v>
      </c>
      <c r="T3270" s="10">
        <f t="shared" si="308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1.4999999999999902E-2</v>
      </c>
      <c r="P3271" s="6">
        <f t="shared" si="309"/>
        <v>116</v>
      </c>
      <c r="Q3271" t="str">
        <f t="shared" si="310"/>
        <v>theater</v>
      </c>
      <c r="R3271" t="str">
        <f t="shared" si="311"/>
        <v>plays</v>
      </c>
      <c r="S3271" s="10">
        <f t="shared" si="307"/>
        <v>42171.249999999993</v>
      </c>
      <c r="T3271" s="10">
        <f t="shared" si="308"/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1.6666666666666607E-2</v>
      </c>
      <c r="P3272" s="6">
        <f t="shared" si="309"/>
        <v>61</v>
      </c>
      <c r="Q3272" t="str">
        <f t="shared" si="310"/>
        <v>theater</v>
      </c>
      <c r="R3272" t="str">
        <f t="shared" si="311"/>
        <v>plays</v>
      </c>
      <c r="S3272" s="10">
        <f t="shared" si="307"/>
        <v>42197.324826388889</v>
      </c>
      <c r="T3272" s="10">
        <f t="shared" si="308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0.30000000000000004</v>
      </c>
      <c r="P3273" s="6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0">
        <f t="shared" si="307"/>
        <v>41945.270543981482</v>
      </c>
      <c r="T3273" s="10">
        <f t="shared" si="308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0.54430000000000001</v>
      </c>
      <c r="P3274" s="6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0">
        <f t="shared" si="307"/>
        <v>42314.333437499998</v>
      </c>
      <c r="T3274" s="10">
        <f t="shared" si="308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7.4000000000000066E-2</v>
      </c>
      <c r="P3275" s="6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0">
        <f t="shared" si="307"/>
        <v>42627.583333333336</v>
      </c>
      <c r="T3275" s="10">
        <f t="shared" si="308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1.3225806451612865E-2</v>
      </c>
      <c r="P3276" s="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0">
        <f t="shared" si="307"/>
        <v>42444.666666666664</v>
      </c>
      <c r="T3276" s="10">
        <f t="shared" si="308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2.7777777777777679E-3</v>
      </c>
      <c r="P3277" s="6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0">
        <f t="shared" si="307"/>
        <v>42043.979166666664</v>
      </c>
      <c r="T3277" s="10">
        <f t="shared" si="308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0.1684444444444444</v>
      </c>
      <c r="P3278" s="6">
        <f t="shared" si="309"/>
        <v>52.58</v>
      </c>
      <c r="Q3278" t="str">
        <f t="shared" si="310"/>
        <v>theater</v>
      </c>
      <c r="R3278" t="str">
        <f t="shared" si="311"/>
        <v>plays</v>
      </c>
      <c r="S3278" s="10">
        <f t="shared" si="307"/>
        <v>42460.957638888889</v>
      </c>
      <c r="T3278" s="10">
        <f t="shared" si="308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8.6000000000000076E-2</v>
      </c>
      <c r="P3279" s="6">
        <f t="shared" si="309"/>
        <v>54.3</v>
      </c>
      <c r="Q3279" t="str">
        <f t="shared" si="310"/>
        <v>theater</v>
      </c>
      <c r="R3279" t="str">
        <f t="shared" si="311"/>
        <v>plays</v>
      </c>
      <c r="S3279" s="10">
        <f t="shared" si="307"/>
        <v>41961.516273148147</v>
      </c>
      <c r="T3279" s="10">
        <f t="shared" si="308"/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3.400000000000003E-2</v>
      </c>
      <c r="P3280" s="6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0">
        <f t="shared" si="307"/>
        <v>42154.640081018515</v>
      </c>
      <c r="T3280" s="10">
        <f t="shared" si="308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0.14275862068965517</v>
      </c>
      <c r="P3281" s="6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0">
        <f t="shared" si="307"/>
        <v>42460.852534722224</v>
      </c>
      <c r="T3281" s="10">
        <f t="shared" si="308"/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3.0000000000000027E-2</v>
      </c>
      <c r="P3282" s="6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0">
        <f t="shared" si="307"/>
        <v>42155.999999999993</v>
      </c>
      <c r="T3282" s="10">
        <f t="shared" si="308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0.21599999999999997</v>
      </c>
      <c r="P3283" s="6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0">
        <f t="shared" si="307"/>
        <v>42248.811400462961</v>
      </c>
      <c r="T3283" s="10">
        <f t="shared" si="308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2.6467741935483957E-2</v>
      </c>
      <c r="P3284" s="6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0">
        <f t="shared" si="307"/>
        <v>42488.985972222225</v>
      </c>
      <c r="T3284" s="10">
        <f t="shared" si="308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4.7500000000000098E-2</v>
      </c>
      <c r="P3285" s="6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0">
        <f t="shared" si="307"/>
        <v>42410.666666666664</v>
      </c>
      <c r="T3285" s="10">
        <f t="shared" si="308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1.6000000000000014E-2</v>
      </c>
      <c r="P3286" s="6">
        <f t="shared" si="309"/>
        <v>203.2</v>
      </c>
      <c r="Q3286" t="str">
        <f t="shared" si="310"/>
        <v>theater</v>
      </c>
      <c r="R3286" t="str">
        <f t="shared" si="311"/>
        <v>plays</v>
      </c>
      <c r="S3286" s="10">
        <f t="shared" si="307"/>
        <v>42398.040972222218</v>
      </c>
      <c r="T3286" s="10">
        <f t="shared" si="308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0.12102420484096821</v>
      </c>
      <c r="P3287" s="6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0">
        <f t="shared" si="307"/>
        <v>42793.999999999993</v>
      </c>
      <c r="T3287" s="10">
        <f t="shared" si="308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1.7666666666666719E-2</v>
      </c>
      <c r="P3288" s="6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0">
        <f t="shared" si="307"/>
        <v>42597.631736111107</v>
      </c>
      <c r="T3288" s="10">
        <f t="shared" si="308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0</v>
      </c>
      <c r="P3289" s="6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0">
        <f t="shared" si="307"/>
        <v>42336.541990740741</v>
      </c>
      <c r="T3289" s="10">
        <f t="shared" si="308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2.6489999999999014E-3</v>
      </c>
      <c r="P3290" s="6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0">
        <f t="shared" si="307"/>
        <v>42541.749999999993</v>
      </c>
      <c r="T3290" s="10">
        <f t="shared" si="308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0.33042000000000016</v>
      </c>
      <c r="P3291" s="6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0">
        <f t="shared" si="307"/>
        <v>42786.159745370365</v>
      </c>
      <c r="T3291" s="10">
        <f t="shared" si="308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0.21199999999999997</v>
      </c>
      <c r="P3292" s="6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0">
        <f t="shared" si="307"/>
        <v>42805.306608796294</v>
      </c>
      <c r="T3292" s="10">
        <f t="shared" si="308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0.1399999999999999</v>
      </c>
      <c r="P3293" s="6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0">
        <f t="shared" si="307"/>
        <v>42263.957638888889</v>
      </c>
      <c r="T3293" s="10">
        <f t="shared" si="308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1.8613861386138613</v>
      </c>
      <c r="P3294" s="6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0">
        <f t="shared" si="307"/>
        <v>42342.603564814817</v>
      </c>
      <c r="T3294" s="10">
        <f t="shared" si="308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0.70444444444444443</v>
      </c>
      <c r="P3295" s="6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0">
        <f t="shared" si="307"/>
        <v>42798.217037037037</v>
      </c>
      <c r="T3295" s="10">
        <f t="shared" si="308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0.18333333333333335</v>
      </c>
      <c r="P3296" s="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0">
        <f t="shared" si="307"/>
        <v>42171.33280092592</v>
      </c>
      <c r="T3296" s="10">
        <f t="shared" si="308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2.8585714285714214E-2</v>
      </c>
      <c r="P3297" s="6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0">
        <f t="shared" si="307"/>
        <v>42639.234131944446</v>
      </c>
      <c r="T3297" s="10">
        <f t="shared" si="308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0.44066666666666676</v>
      </c>
      <c r="P3298" s="6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0">
        <f t="shared" si="307"/>
        <v>42330.708333333336</v>
      </c>
      <c r="T3298" s="10">
        <f t="shared" si="308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7.2727272727268755E-4</v>
      </c>
      <c r="P3299" s="6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0">
        <f t="shared" si="307"/>
        <v>42212.749305555553</v>
      </c>
      <c r="T3299" s="10">
        <f t="shared" si="308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1.7300000000000093E-2</v>
      </c>
      <c r="P3300" s="6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0">
        <f t="shared" si="307"/>
        <v>42259.791666666664</v>
      </c>
      <c r="T3300" s="10">
        <f t="shared" si="308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0.16199999999999992</v>
      </c>
      <c r="P3301" s="6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0">
        <f t="shared" si="307"/>
        <v>42291.709062499998</v>
      </c>
      <c r="T3301" s="10">
        <f t="shared" si="308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0.36166666666666658</v>
      </c>
      <c r="P3302" s="6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0">
        <f t="shared" si="307"/>
        <v>42123.535439814812</v>
      </c>
      <c r="T3302" s="10">
        <f t="shared" si="308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0.33466666666666667</v>
      </c>
      <c r="P3303" s="6">
        <f t="shared" si="309"/>
        <v>57.2</v>
      </c>
      <c r="Q3303" t="str">
        <f t="shared" si="310"/>
        <v>theater</v>
      </c>
      <c r="R3303" t="str">
        <f t="shared" si="311"/>
        <v>plays</v>
      </c>
      <c r="S3303" s="10">
        <f t="shared" si="307"/>
        <v>42583.082638888889</v>
      </c>
      <c r="T3303" s="10">
        <f t="shared" si="308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3.392857142857153E-2</v>
      </c>
      <c r="P3304" s="6">
        <f t="shared" si="309"/>
        <v>173.7</v>
      </c>
      <c r="Q3304" t="str">
        <f t="shared" si="310"/>
        <v>theater</v>
      </c>
      <c r="R3304" t="str">
        <f t="shared" si="311"/>
        <v>plays</v>
      </c>
      <c r="S3304" s="10">
        <f t="shared" si="307"/>
        <v>42711.143240740734</v>
      </c>
      <c r="T3304" s="10">
        <f t="shared" si="308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0.15888888888888886</v>
      </c>
      <c r="P3305" s="6">
        <f t="shared" si="309"/>
        <v>59.6</v>
      </c>
      <c r="Q3305" t="str">
        <f t="shared" si="310"/>
        <v>theater</v>
      </c>
      <c r="R3305" t="str">
        <f t="shared" si="311"/>
        <v>plays</v>
      </c>
      <c r="S3305" s="10">
        <f t="shared" si="307"/>
        <v>42091.401435185187</v>
      </c>
      <c r="T3305" s="10">
        <f t="shared" si="308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4.5166666666666577E-2</v>
      </c>
      <c r="P3306" s="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0">
        <f t="shared" si="307"/>
        <v>42726.41611111111</v>
      </c>
      <c r="T3306" s="10">
        <f t="shared" si="308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2.0250000000000101E-2</v>
      </c>
      <c r="P3307" s="6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0">
        <f t="shared" si="307"/>
        <v>42216.647546296292</v>
      </c>
      <c r="T3307" s="10">
        <f t="shared" si="308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0.75333333333333341</v>
      </c>
      <c r="P3308" s="6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0">
        <f t="shared" si="307"/>
        <v>42530.916666666664</v>
      </c>
      <c r="T3308" s="10">
        <f t="shared" si="308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6.6799999999999971E-2</v>
      </c>
      <c r="P3309" s="6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0">
        <f t="shared" si="307"/>
        <v>42504.848831018513</v>
      </c>
      <c r="T3309" s="10">
        <f t="shared" si="308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0.22285714285714286</v>
      </c>
      <c r="P3310" s="6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0">
        <f t="shared" si="307"/>
        <v>42473.668576388889</v>
      </c>
      <c r="T3310" s="10">
        <f t="shared" si="308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0.59428571428571431</v>
      </c>
      <c r="P3311" s="6">
        <f t="shared" si="309"/>
        <v>18</v>
      </c>
      <c r="Q3311" t="str">
        <f t="shared" si="310"/>
        <v>theater</v>
      </c>
      <c r="R3311" t="str">
        <f t="shared" si="311"/>
        <v>plays</v>
      </c>
      <c r="S3311" s="10">
        <f t="shared" si="307"/>
        <v>42659.441874999997</v>
      </c>
      <c r="T3311" s="10">
        <f t="shared" si="308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7.6923076923085532E-4</v>
      </c>
      <c r="P3312" s="6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0">
        <f t="shared" si="307"/>
        <v>42283.720196759255</v>
      </c>
      <c r="T3312" s="10">
        <f t="shared" si="308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9.8400000000000043E-2</v>
      </c>
      <c r="P3313" s="6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0">
        <f t="shared" si="307"/>
        <v>42294.083449074074</v>
      </c>
      <c r="T3313" s="10">
        <f t="shared" si="308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3.9999999999995595E-4</v>
      </c>
      <c r="P3314" s="6">
        <f t="shared" si="309"/>
        <v>61</v>
      </c>
      <c r="Q3314" t="str">
        <f t="shared" si="310"/>
        <v>theater</v>
      </c>
      <c r="R3314" t="str">
        <f t="shared" si="311"/>
        <v>plays</v>
      </c>
      <c r="S3314" s="10">
        <f t="shared" si="307"/>
        <v>42685.708333333336</v>
      </c>
      <c r="T3314" s="10">
        <f t="shared" si="308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0.16050000000000009</v>
      </c>
      <c r="P3315" s="6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0">
        <f t="shared" si="307"/>
        <v>42395.833333333336</v>
      </c>
      <c r="T3315" s="10">
        <f t="shared" si="308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1.1074999999999999</v>
      </c>
      <c r="P3316" s="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0">
        <f t="shared" si="307"/>
        <v>42132.628472222219</v>
      </c>
      <c r="T3316" s="10">
        <f t="shared" si="308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0.10000000000000009</v>
      </c>
      <c r="P3317" s="6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0">
        <f t="shared" si="307"/>
        <v>42496.09538194444</v>
      </c>
      <c r="T3317" s="10">
        <f t="shared" si="308"/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8.6734259180376583E-4</v>
      </c>
      <c r="P3318" s="6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0">
        <f t="shared" si="307"/>
        <v>41859.370833333327</v>
      </c>
      <c r="T3318" s="10">
        <f t="shared" si="308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6.1904761904761907E-2</v>
      </c>
      <c r="P3319" s="6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0">
        <f t="shared" si="307"/>
        <v>42528.831296296295</v>
      </c>
      <c r="T3319" s="10">
        <f t="shared" si="308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0.25600000000000001</v>
      </c>
      <c r="P3320" s="6">
        <f t="shared" si="309"/>
        <v>78.5</v>
      </c>
      <c r="Q3320" t="str">
        <f t="shared" si="310"/>
        <v>theater</v>
      </c>
      <c r="R3320" t="str">
        <f t="shared" si="311"/>
        <v>plays</v>
      </c>
      <c r="S3320" s="10">
        <f t="shared" si="307"/>
        <v>42470.895833333336</v>
      </c>
      <c r="T3320" s="10">
        <f t="shared" si="308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8.0000000000000071E-2</v>
      </c>
      <c r="P3321" s="6">
        <f t="shared" si="309"/>
        <v>33.75</v>
      </c>
      <c r="Q3321" t="str">
        <f t="shared" si="310"/>
        <v>theater</v>
      </c>
      <c r="R3321" t="str">
        <f t="shared" si="311"/>
        <v>plays</v>
      </c>
      <c r="S3321" s="10">
        <f t="shared" si="307"/>
        <v>42035.377152777779</v>
      </c>
      <c r="T3321" s="10">
        <f t="shared" si="308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1.0000000000000009E-2</v>
      </c>
      <c r="P3322" s="6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0">
        <f t="shared" si="307"/>
        <v>42542.837465277778</v>
      </c>
      <c r="T3322" s="10">
        <f t="shared" si="308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7.4000000000000066E-2</v>
      </c>
      <c r="P3323" s="6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0">
        <f t="shared" si="307"/>
        <v>41927.957638888889</v>
      </c>
      <c r="T3323" s="10">
        <f t="shared" si="308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1.5151515151515138E-2</v>
      </c>
      <c r="P3324" s="6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0">
        <f t="shared" si="307"/>
        <v>42542.954861111109</v>
      </c>
      <c r="T3324" s="10">
        <f t="shared" si="308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0.2589999999999999</v>
      </c>
      <c r="P3325" s="6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0">
        <f t="shared" si="307"/>
        <v>42638.157499999994</v>
      </c>
      <c r="T3325" s="10">
        <f t="shared" si="308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1.6666666666666607E-2</v>
      </c>
      <c r="P3326" s="6">
        <f t="shared" si="309"/>
        <v>152.5</v>
      </c>
      <c r="Q3326" t="str">
        <f t="shared" si="310"/>
        <v>theater</v>
      </c>
      <c r="R3326" t="str">
        <f t="shared" si="311"/>
        <v>plays</v>
      </c>
      <c r="S3326" s="10">
        <f t="shared" si="307"/>
        <v>42526.374884259254</v>
      </c>
      <c r="T3326" s="10">
        <f t="shared" si="308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0.125</v>
      </c>
      <c r="P3327" s="6">
        <f t="shared" si="309"/>
        <v>30</v>
      </c>
      <c r="Q3327" t="str">
        <f t="shared" si="310"/>
        <v>theater</v>
      </c>
      <c r="R3327" t="str">
        <f t="shared" si="311"/>
        <v>plays</v>
      </c>
      <c r="S3327" s="10">
        <f t="shared" si="307"/>
        <v>42099.535613425927</v>
      </c>
      <c r="T3327" s="10">
        <f t="shared" si="308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1.3749999999999929E-2</v>
      </c>
      <c r="P3328" s="6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0">
        <f t="shared" si="307"/>
        <v>42071.464178240734</v>
      </c>
      <c r="T3328" s="10">
        <f t="shared" si="308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1.2499999999999956E-2</v>
      </c>
      <c r="P3329" s="6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0">
        <f t="shared" si="307"/>
        <v>42498.166273148141</v>
      </c>
      <c r="T3329" s="10">
        <f t="shared" si="308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+MAX(E3330/D3330-1,0)</f>
        <v>0.4638888888888888</v>
      </c>
      <c r="P3330" s="6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0">
        <f t="shared" ref="S3330:S3393" si="313">+(I3330/86400)+25569+(-5/24)</f>
        <v>41824.833333333328</v>
      </c>
      <c r="T3330" s="10">
        <f t="shared" ref="T3330:T3393" si="314">+(J3330/86400)+25569+(-5/24)</f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0.16799999999999993</v>
      </c>
      <c r="P3331" s="6">
        <f t="shared" ref="P3331:P3394" si="315">+IFERROR(E3331/L3331,0)</f>
        <v>44.92307692307692</v>
      </c>
      <c r="Q3331" t="str">
        <f t="shared" ref="Q3331:Q3394" si="316">+LEFT(N3331,(FIND("/",N3331)-1))</f>
        <v>theater</v>
      </c>
      <c r="R3331" t="str">
        <f t="shared" ref="R3331:R3394" si="317">+RIGHT(N3331,LEN(N3331)-(FIND("/",N3331)))</f>
        <v>plays</v>
      </c>
      <c r="S3331" s="10">
        <f t="shared" si="313"/>
        <v>41847.75</v>
      </c>
      <c r="T3331" s="10">
        <f t="shared" si="314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6.2666666666666648E-2</v>
      </c>
      <c r="P3332" s="6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0">
        <f t="shared" si="313"/>
        <v>42095.637361111112</v>
      </c>
      <c r="T3332" s="10">
        <f t="shared" si="314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4.5199999999999907E-2</v>
      </c>
      <c r="P3333" s="6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0">
        <f t="shared" si="313"/>
        <v>42283.48942129629</v>
      </c>
      <c r="T3333" s="10">
        <f t="shared" si="314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0</v>
      </c>
      <c r="P3334" s="6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0">
        <f t="shared" si="313"/>
        <v>41839.651967592588</v>
      </c>
      <c r="T3334" s="10">
        <f t="shared" si="314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4.5714285714285818E-2</v>
      </c>
      <c r="P3335" s="6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0">
        <f t="shared" si="313"/>
        <v>42170.468518518515</v>
      </c>
      <c r="T3335" s="10">
        <f t="shared" si="314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0.38620511495737531</v>
      </c>
      <c r="P3336" s="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0">
        <f t="shared" si="313"/>
        <v>42215.312754629624</v>
      </c>
      <c r="T3336" s="10">
        <f t="shared" si="314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3.2000000000000917E-3</v>
      </c>
      <c r="P3337" s="6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0">
        <f t="shared" si="313"/>
        <v>41854.75</v>
      </c>
      <c r="T3337" s="10">
        <f t="shared" si="314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0</v>
      </c>
      <c r="P3338" s="6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0">
        <f t="shared" si="313"/>
        <v>42465.148680555554</v>
      </c>
      <c r="T3338" s="10">
        <f t="shared" si="314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0.10200000000000009</v>
      </c>
      <c r="P3339" s="6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0">
        <f t="shared" si="313"/>
        <v>41922.666666666664</v>
      </c>
      <c r="T3339" s="10">
        <f t="shared" si="314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2.1800000000000042E-2</v>
      </c>
      <c r="P3340" s="6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0">
        <f t="shared" si="313"/>
        <v>42790.366666666661</v>
      </c>
      <c r="T3340" s="10">
        <f t="shared" si="314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4.3500000000000094E-2</v>
      </c>
      <c r="P3341" s="6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0">
        <f t="shared" si="313"/>
        <v>42579.457384259258</v>
      </c>
      <c r="T3341" s="10">
        <f t="shared" si="314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0.3816666666666666</v>
      </c>
      <c r="P3342" s="6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0">
        <f t="shared" si="313"/>
        <v>42710.765671296293</v>
      </c>
      <c r="T3342" s="10">
        <f t="shared" si="314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0</v>
      </c>
      <c r="P3343" s="6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0">
        <f t="shared" si="313"/>
        <v>42533.499999999993</v>
      </c>
      <c r="T3343" s="10">
        <f t="shared" si="314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1.6666666666666607E-2</v>
      </c>
      <c r="P3344" s="6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0">
        <f t="shared" si="313"/>
        <v>42094.999305555553</v>
      </c>
      <c r="T3344" s="10">
        <f t="shared" si="314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0.71428571428571419</v>
      </c>
      <c r="P3345" s="6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0">
        <f t="shared" si="313"/>
        <v>42473.345833333333</v>
      </c>
      <c r="T3345" s="10">
        <f t="shared" si="314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1.4444444444444482E-2</v>
      </c>
      <c r="P3346" s="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0">
        <f t="shared" si="313"/>
        <v>41880.991817129623</v>
      </c>
      <c r="T3346" s="10">
        <f t="shared" si="314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0.30000000000000004</v>
      </c>
      <c r="P3347" s="6">
        <f t="shared" si="315"/>
        <v>50</v>
      </c>
      <c r="Q3347" t="str">
        <f t="shared" si="316"/>
        <v>theater</v>
      </c>
      <c r="R3347" t="str">
        <f t="shared" si="317"/>
        <v>plays</v>
      </c>
      <c r="S3347" s="10">
        <f t="shared" si="313"/>
        <v>42111.817361111105</v>
      </c>
      <c r="T3347" s="10">
        <f t="shared" si="314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0.10000000000000009</v>
      </c>
      <c r="P3348" s="6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0">
        <f t="shared" si="313"/>
        <v>42060.816087962965</v>
      </c>
      <c r="T3348" s="10">
        <f t="shared" si="314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0.1944999999999999</v>
      </c>
      <c r="P3349" s="6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0">
        <f t="shared" si="313"/>
        <v>42498.666666666664</v>
      </c>
      <c r="T3349" s="10">
        <f t="shared" si="314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2.9090909090909722E-3</v>
      </c>
      <c r="P3350" s="6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0">
        <f t="shared" si="313"/>
        <v>42489.957638888889</v>
      </c>
      <c r="T3350" s="10">
        <f t="shared" si="314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0.53400000000000003</v>
      </c>
      <c r="P3351" s="6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0">
        <f t="shared" si="313"/>
        <v>42534.499999999993</v>
      </c>
      <c r="T3351" s="10">
        <f t="shared" si="314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4.4285714285714262E-2</v>
      </c>
      <c r="P3352" s="6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0">
        <f t="shared" si="313"/>
        <v>42337.749999999993</v>
      </c>
      <c r="T3352" s="10">
        <f t="shared" si="314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1.0999999999999899E-2</v>
      </c>
      <c r="P3353" s="6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0">
        <f t="shared" si="313"/>
        <v>41843.25</v>
      </c>
      <c r="T3353" s="10">
        <f t="shared" si="314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7.5199999999999934E-2</v>
      </c>
      <c r="P3354" s="6">
        <f t="shared" si="315"/>
        <v>76.8</v>
      </c>
      <c r="Q3354" t="str">
        <f t="shared" si="316"/>
        <v>theater</v>
      </c>
      <c r="R3354" t="str">
        <f t="shared" si="317"/>
        <v>plays</v>
      </c>
      <c r="S3354" s="10">
        <f t="shared" si="313"/>
        <v>42552.749999999993</v>
      </c>
      <c r="T3354" s="10">
        <f t="shared" si="314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2.15</v>
      </c>
      <c r="P3355" s="6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0">
        <f t="shared" si="313"/>
        <v>42492.749999999993</v>
      </c>
      <c r="T3355" s="10">
        <f t="shared" si="314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1.9333333333333425E-2</v>
      </c>
      <c r="P3356" s="6">
        <f t="shared" si="315"/>
        <v>55.6</v>
      </c>
      <c r="Q3356" t="str">
        <f t="shared" si="316"/>
        <v>theater</v>
      </c>
      <c r="R3356" t="str">
        <f t="shared" si="317"/>
        <v>plays</v>
      </c>
      <c r="S3356" s="10">
        <f t="shared" si="313"/>
        <v>42305.959027777775</v>
      </c>
      <c r="T3356" s="10">
        <f t="shared" si="314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0.2628571428571429</v>
      </c>
      <c r="P3357" s="6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0">
        <f t="shared" si="313"/>
        <v>42500.261805555558</v>
      </c>
      <c r="T3357" s="10">
        <f t="shared" si="314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1.4000000000000012E-2</v>
      </c>
      <c r="P3358" s="6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0">
        <f t="shared" si="313"/>
        <v>42566.607314814813</v>
      </c>
      <c r="T3358" s="10">
        <f t="shared" si="314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1.0000000000000009E-2</v>
      </c>
      <c r="P3359" s="6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0">
        <f t="shared" si="313"/>
        <v>41852.209606481476</v>
      </c>
      <c r="T3359" s="10">
        <f t="shared" si="314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2.9900000000000038E-2</v>
      </c>
      <c r="P3360" s="6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0">
        <f t="shared" si="313"/>
        <v>41962.144432870373</v>
      </c>
      <c r="T3360" s="10">
        <f t="shared" si="314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6.25E-2</v>
      </c>
      <c r="P3361" s="6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0">
        <f t="shared" si="313"/>
        <v>42790.848773148151</v>
      </c>
      <c r="T3361" s="10">
        <f t="shared" si="314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1.3777777777777889E-2</v>
      </c>
      <c r="P3362" s="6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0">
        <f t="shared" si="313"/>
        <v>42718.457638888889</v>
      </c>
      <c r="T3362" s="10">
        <f t="shared" si="314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0.13460000000000005</v>
      </c>
      <c r="P3363" s="6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0">
        <f t="shared" si="313"/>
        <v>41883.457638888889</v>
      </c>
      <c r="T3363" s="10">
        <f t="shared" si="314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1.1800000000000002</v>
      </c>
      <c r="P3364" s="6">
        <f t="shared" si="315"/>
        <v>54.5</v>
      </c>
      <c r="Q3364" t="str">
        <f t="shared" si="316"/>
        <v>theater</v>
      </c>
      <c r="R3364" t="str">
        <f t="shared" si="317"/>
        <v>plays</v>
      </c>
      <c r="S3364" s="10">
        <f t="shared" si="313"/>
        <v>42069.996527777774</v>
      </c>
      <c r="T3364" s="10">
        <f t="shared" si="314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1.4193548387096744E-2</v>
      </c>
      <c r="P3365" s="6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0">
        <f t="shared" si="313"/>
        <v>41870.458333333328</v>
      </c>
      <c r="T3365" s="10">
        <f t="shared" si="314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5.9333333333333238E-2</v>
      </c>
      <c r="P3366" s="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0">
        <f t="shared" si="313"/>
        <v>42444.666666666664</v>
      </c>
      <c r="T3366" s="10">
        <f t="shared" si="314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4.0000000000000036E-2</v>
      </c>
      <c r="P3367" s="6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0">
        <f t="shared" si="313"/>
        <v>42350.893425925919</v>
      </c>
      <c r="T3367" s="10">
        <f t="shared" si="314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1.21</v>
      </c>
      <c r="P3368" s="6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0">
        <f t="shared" si="313"/>
        <v>42136.859224537031</v>
      </c>
      <c r="T3368" s="10">
        <f t="shared" si="314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0.18666666666666676</v>
      </c>
      <c r="P3369" s="6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0">
        <f t="shared" si="313"/>
        <v>42217.725624999999</v>
      </c>
      <c r="T3369" s="10">
        <f t="shared" si="314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4.6000000000000041E-2</v>
      </c>
      <c r="P3370" s="6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0">
        <f t="shared" si="313"/>
        <v>42004.999999999993</v>
      </c>
      <c r="T3370" s="10">
        <f t="shared" si="314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3.8999999999999924E-2</v>
      </c>
      <c r="P3371" s="6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0">
        <f t="shared" si="313"/>
        <v>42749.833101851851</v>
      </c>
      <c r="T3371" s="10">
        <f t="shared" si="314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0.17733333333333334</v>
      </c>
      <c r="P3372" s="6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0">
        <f t="shared" si="313"/>
        <v>42721.124999999993</v>
      </c>
      <c r="T3372" s="10">
        <f t="shared" si="314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0.38500000000000001</v>
      </c>
      <c r="P3373" s="6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0">
        <f t="shared" si="313"/>
        <v>42340.666261574072</v>
      </c>
      <c r="T3373" s="10">
        <f t="shared" si="314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3.499999999999992E-2</v>
      </c>
      <c r="P3374" s="6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0">
        <f t="shared" si="313"/>
        <v>41875.999305555553</v>
      </c>
      <c r="T3374" s="10">
        <f t="shared" si="314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2.4999999999999467E-3</v>
      </c>
      <c r="P3375" s="6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0">
        <f t="shared" si="313"/>
        <v>42203.458333333336</v>
      </c>
      <c r="T3375" s="10">
        <f t="shared" si="314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6.5714285714285614E-2</v>
      </c>
      <c r="P3376" s="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0">
        <f t="shared" si="313"/>
        <v>42305.523333333331</v>
      </c>
      <c r="T3376" s="10">
        <f t="shared" si="314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0</v>
      </c>
      <c r="P3377" s="6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0">
        <f t="shared" si="313"/>
        <v>41777.402465277773</v>
      </c>
      <c r="T3377" s="10">
        <f t="shared" si="314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1.2499999999993072E-4</v>
      </c>
      <c r="P3378" s="6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0">
        <f t="shared" si="313"/>
        <v>42119.451319444437</v>
      </c>
      <c r="T3378" s="10">
        <f t="shared" si="314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1.0499999999999954E-2</v>
      </c>
      <c r="P3379" s="6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0">
        <f t="shared" si="313"/>
        <v>42083.49722222222</v>
      </c>
      <c r="T3379" s="10">
        <f t="shared" si="314"/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7.6363636363636411E-2</v>
      </c>
      <c r="P3380" s="6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0">
        <f t="shared" si="313"/>
        <v>41882.338888888888</v>
      </c>
      <c r="T3380" s="10">
        <f t="shared" si="314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3.6499999999999977E-2</v>
      </c>
      <c r="P3381" s="6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0">
        <f t="shared" si="313"/>
        <v>42242.749999999993</v>
      </c>
      <c r="T3381" s="10">
        <f t="shared" si="314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4.4333333333333336E-2</v>
      </c>
      <c r="P3382" s="6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0">
        <f t="shared" si="313"/>
        <v>41972.786782407406</v>
      </c>
      <c r="T3382" s="10">
        <f t="shared" si="314"/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2.2499999999999964E-2</v>
      </c>
      <c r="P3383" s="6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0">
        <f t="shared" si="313"/>
        <v>42073.934988425921</v>
      </c>
      <c r="T3383" s="10">
        <f t="shared" si="314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7.42857142857134E-3</v>
      </c>
      <c r="P3384" s="6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0">
        <f t="shared" si="313"/>
        <v>42583.749305555553</v>
      </c>
      <c r="T3384" s="10">
        <f t="shared" si="314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0.11714285714285722</v>
      </c>
      <c r="P3385" s="6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0">
        <f t="shared" si="313"/>
        <v>42544.574305555558</v>
      </c>
      <c r="T3385" s="10">
        <f t="shared" si="314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1.100000000000545E-4</v>
      </c>
      <c r="P3386" s="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0">
        <f t="shared" si="313"/>
        <v>42328.916666666664</v>
      </c>
      <c r="T3386" s="10">
        <f t="shared" si="314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0</v>
      </c>
      <c r="P3387" s="6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0">
        <f t="shared" si="313"/>
        <v>41983.659166666665</v>
      </c>
      <c r="T3387" s="10">
        <f t="shared" si="314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5.0000000000000044E-2</v>
      </c>
      <c r="P3388" s="6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0">
        <f t="shared" si="313"/>
        <v>41976.436412037037</v>
      </c>
      <c r="T3388" s="10">
        <f t="shared" si="314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0.16866666666666674</v>
      </c>
      <c r="P3389" s="6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0">
        <f t="shared" si="313"/>
        <v>41987.554259259261</v>
      </c>
      <c r="T3389" s="10">
        <f t="shared" si="314"/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3.8000000000000034E-2</v>
      </c>
      <c r="P3390" s="6">
        <f t="shared" si="315"/>
        <v>34.6</v>
      </c>
      <c r="Q3390" t="str">
        <f t="shared" si="316"/>
        <v>theater</v>
      </c>
      <c r="R3390" t="str">
        <f t="shared" si="317"/>
        <v>plays</v>
      </c>
      <c r="S3390" s="10">
        <f t="shared" si="313"/>
        <v>42173.252789351849</v>
      </c>
      <c r="T3390" s="10">
        <f t="shared" si="314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0.14500000000000002</v>
      </c>
      <c r="P3391" s="6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0">
        <f t="shared" si="313"/>
        <v>42524.355115740742</v>
      </c>
      <c r="T3391" s="10">
        <f t="shared" si="314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2.4000000000000021E-2</v>
      </c>
      <c r="P3392" s="6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0">
        <f t="shared" si="313"/>
        <v>41830.566493055558</v>
      </c>
      <c r="T3392" s="10">
        <f t="shared" si="314"/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1.23</v>
      </c>
      <c r="P3393" s="6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0">
        <f t="shared" si="313"/>
        <v>41859.727777777771</v>
      </c>
      <c r="T3393" s="10">
        <f t="shared" si="314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+MAX(E3394/D3394-1,0)</f>
        <v>0</v>
      </c>
      <c r="P3394" s="6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0">
        <f t="shared" ref="S3394:S3457" si="319">+(I3394/86400)+25569+(-5/24)</f>
        <v>42496.63721064815</v>
      </c>
      <c r="T3394" s="10">
        <f t="shared" ref="T3394:T3457" si="320">+(J3394/86400)+25569+(-5/24)</f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5.8000000000000052E-2</v>
      </c>
      <c r="P3395" s="6">
        <f t="shared" ref="P3395:P3458" si="321">+IFERROR(E3395/L3395,0)</f>
        <v>36.06818181818182</v>
      </c>
      <c r="Q3395" t="str">
        <f t="shared" ref="Q3395:Q3458" si="322">+LEFT(N3395,(FIND("/",N3395)-1))</f>
        <v>theater</v>
      </c>
      <c r="R3395" t="str">
        <f t="shared" ref="R3395:R3458" si="323">+RIGHT(N3395,LEN(N3395)-(FIND("/",N3395)))</f>
        <v>plays</v>
      </c>
      <c r="S3395" s="10">
        <f t="shared" si="319"/>
        <v>41948.823611111111</v>
      </c>
      <c r="T3395" s="10">
        <f t="shared" si="320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0.42363636363636359</v>
      </c>
      <c r="P3396" s="6">
        <f t="shared" si="321"/>
        <v>29</v>
      </c>
      <c r="Q3396" t="str">
        <f t="shared" si="322"/>
        <v>theater</v>
      </c>
      <c r="R3396" t="str">
        <f t="shared" si="323"/>
        <v>plays</v>
      </c>
      <c r="S3396" s="10">
        <f t="shared" si="319"/>
        <v>41847.387094907404</v>
      </c>
      <c r="T3396" s="10">
        <f t="shared" si="320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0.84000000000000008</v>
      </c>
      <c r="P3397" s="6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0">
        <f t="shared" si="319"/>
        <v>42154.548611111109</v>
      </c>
      <c r="T3397" s="10">
        <f t="shared" si="320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4.3333333333333224E-2</v>
      </c>
      <c r="P3398" s="6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0">
        <f t="shared" si="319"/>
        <v>41790.957638888889</v>
      </c>
      <c r="T3398" s="10">
        <f t="shared" si="320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0.12000000000000011</v>
      </c>
      <c r="P3399" s="6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0">
        <f t="shared" si="319"/>
        <v>42418.708333333336</v>
      </c>
      <c r="T3399" s="10">
        <f t="shared" si="320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0.1107499999999999</v>
      </c>
      <c r="P3400" s="6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0">
        <f t="shared" si="319"/>
        <v>41964.499999999993</v>
      </c>
      <c r="T3400" s="10">
        <f t="shared" si="320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3.7500000000000089E-2</v>
      </c>
      <c r="P3401" s="6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0">
        <f t="shared" si="319"/>
        <v>42056.712094907409</v>
      </c>
      <c r="T3401" s="10">
        <f t="shared" si="320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4.0999999999999925E-3</v>
      </c>
      <c r="P3402" s="6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0">
        <f t="shared" si="319"/>
        <v>41879.745532407404</v>
      </c>
      <c r="T3402" s="10">
        <f t="shared" si="320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1.8620689655172384E-2</v>
      </c>
      <c r="P3403" s="6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0">
        <f t="shared" si="319"/>
        <v>42223.5155787037</v>
      </c>
      <c r="T3403" s="10">
        <f t="shared" si="320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9.7666666666666568E-2</v>
      </c>
      <c r="P3404" s="6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0">
        <f t="shared" si="319"/>
        <v>42319.896527777775</v>
      </c>
      <c r="T3404" s="10">
        <f t="shared" si="320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0</v>
      </c>
      <c r="P3405" s="6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0">
        <f t="shared" si="319"/>
        <v>42180.253749999996</v>
      </c>
      <c r="T3405" s="10">
        <f t="shared" si="320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0.21999999999999997</v>
      </c>
      <c r="P3406" s="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0">
        <f t="shared" si="319"/>
        <v>42172.295162037037</v>
      </c>
      <c r="T3406" s="10">
        <f t="shared" si="320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0.37571428571428567</v>
      </c>
      <c r="P3407" s="6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0">
        <f t="shared" si="319"/>
        <v>42430.790972222218</v>
      </c>
      <c r="T3407" s="10">
        <f t="shared" si="320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3.1000000000001027E-3</v>
      </c>
      <c r="P3408" s="6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0">
        <f t="shared" si="319"/>
        <v>41836.284444444442</v>
      </c>
      <c r="T3408" s="10">
        <f t="shared" si="320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7.0999999999999952E-2</v>
      </c>
      <c r="P3409" s="6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0">
        <f t="shared" si="319"/>
        <v>41826.21399305555</v>
      </c>
      <c r="T3409" s="10">
        <f t="shared" si="320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1.1099999999999999</v>
      </c>
      <c r="P3410" s="6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0">
        <f t="shared" si="319"/>
        <v>41838.78361111111</v>
      </c>
      <c r="T3410" s="10">
        <f t="shared" si="320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0.23599999999999999</v>
      </c>
      <c r="P3411" s="6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0">
        <f t="shared" si="319"/>
        <v>42582.665277777771</v>
      </c>
      <c r="T3411" s="10">
        <f t="shared" si="320"/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8.4999999999999964E-2</v>
      </c>
      <c r="P3412" s="6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0">
        <f t="shared" si="319"/>
        <v>42527.083333333336</v>
      </c>
      <c r="T3412" s="10">
        <f t="shared" si="320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3.5666666666666735E-2</v>
      </c>
      <c r="P3413" s="6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0">
        <f t="shared" si="319"/>
        <v>42284.814490740733</v>
      </c>
      <c r="T3413" s="10">
        <f t="shared" si="320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0</v>
      </c>
      <c r="P3414" s="6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0">
        <f t="shared" si="319"/>
        <v>41909.750717592593</v>
      </c>
      <c r="T3414" s="10">
        <f t="shared" si="320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0.30000000000000004</v>
      </c>
      <c r="P3415" s="6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0">
        <f t="shared" si="319"/>
        <v>42062.999305555553</v>
      </c>
      <c r="T3415" s="10">
        <f t="shared" si="320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3.499999999999992E-2</v>
      </c>
      <c r="P3416" s="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0">
        <f t="shared" si="319"/>
        <v>42705.124305555553</v>
      </c>
      <c r="T3416" s="10">
        <f t="shared" si="320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0</v>
      </c>
      <c r="P3417" s="6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0">
        <f t="shared" si="319"/>
        <v>42477.770833333336</v>
      </c>
      <c r="T3417" s="10">
        <f t="shared" si="320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0.19599999999999995</v>
      </c>
      <c r="P3418" s="6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0">
        <f t="shared" si="319"/>
        <v>42117.562499999993</v>
      </c>
      <c r="T3418" s="10">
        <f t="shared" si="320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5.8823529411888842E-6</v>
      </c>
      <c r="P3419" s="6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0">
        <f t="shared" si="319"/>
        <v>41937.821527777771</v>
      </c>
      <c r="T3419" s="10">
        <f t="shared" si="320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8.7500000000000355E-3</v>
      </c>
      <c r="P3420" s="6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0">
        <f t="shared" si="319"/>
        <v>41782.626238425924</v>
      </c>
      <c r="T3420" s="10">
        <f t="shared" si="320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6.5454545454545432E-2</v>
      </c>
      <c r="P3421" s="6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0">
        <f t="shared" si="319"/>
        <v>42466.687499999993</v>
      </c>
      <c r="T3421" s="10">
        <f t="shared" si="320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0.37999999999999989</v>
      </c>
      <c r="P3422" s="6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0">
        <f t="shared" si="319"/>
        <v>42413.791666666664</v>
      </c>
      <c r="T3422" s="10">
        <f t="shared" si="320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1.1500000000000066E-2</v>
      </c>
      <c r="P3423" s="6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0">
        <f t="shared" si="319"/>
        <v>42067.582905092589</v>
      </c>
      <c r="T3423" s="10">
        <f t="shared" si="320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9.099999999999997E-2</v>
      </c>
      <c r="P3424" s="6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0">
        <f t="shared" si="319"/>
        <v>42351.791666666664</v>
      </c>
      <c r="T3424" s="10">
        <f t="shared" si="320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0.39999999999999991</v>
      </c>
      <c r="P3425" s="6">
        <f t="shared" si="321"/>
        <v>35</v>
      </c>
      <c r="Q3425" t="str">
        <f t="shared" si="322"/>
        <v>theater</v>
      </c>
      <c r="R3425" t="str">
        <f t="shared" si="323"/>
        <v>plays</v>
      </c>
      <c r="S3425" s="10">
        <f t="shared" si="319"/>
        <v>42118.703020833331</v>
      </c>
      <c r="T3425" s="10">
        <f t="shared" si="320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3.5833333333333384E-2</v>
      </c>
      <c r="P3426" s="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0">
        <f t="shared" si="319"/>
        <v>42040.082638888889</v>
      </c>
      <c r="T3426" s="10">
        <f t="shared" si="320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2.9703333333333193E-2</v>
      </c>
      <c r="P3427" s="6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0">
        <f t="shared" si="319"/>
        <v>41916.40898148148</v>
      </c>
      <c r="T3427" s="10">
        <f t="shared" si="320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8.1333333333333258E-2</v>
      </c>
      <c r="P3428" s="6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0">
        <f t="shared" si="319"/>
        <v>41902.875</v>
      </c>
      <c r="T3428" s="10">
        <f t="shared" si="320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0</v>
      </c>
      <c r="P3429" s="6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0">
        <f t="shared" si="319"/>
        <v>41822.436944444438</v>
      </c>
      <c r="T3429" s="10">
        <f t="shared" si="320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2.750000000000008E-2</v>
      </c>
      <c r="P3430" s="6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0">
        <f t="shared" si="319"/>
        <v>42063.499999999993</v>
      </c>
      <c r="T3430" s="10">
        <f t="shared" si="320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0.30000000000000004</v>
      </c>
      <c r="P3431" s="6">
        <f t="shared" si="321"/>
        <v>16.25</v>
      </c>
      <c r="Q3431" t="str">
        <f t="shared" si="322"/>
        <v>theater</v>
      </c>
      <c r="R3431" t="str">
        <f t="shared" si="323"/>
        <v>plays</v>
      </c>
      <c r="S3431" s="10">
        <f t="shared" si="319"/>
        <v>42675.813206018516</v>
      </c>
      <c r="T3431" s="10">
        <f t="shared" si="320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8.5494999999999877E-2</v>
      </c>
      <c r="P3432" s="6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0">
        <f t="shared" si="319"/>
        <v>41850.737280092588</v>
      </c>
      <c r="T3432" s="10">
        <f t="shared" si="320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0</v>
      </c>
      <c r="P3433" s="6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0">
        <f t="shared" si="319"/>
        <v>41869.522604166668</v>
      </c>
      <c r="T3433" s="10">
        <f t="shared" si="320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9.650000000000003E-2</v>
      </c>
      <c r="P3434" s="6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0">
        <f t="shared" si="319"/>
        <v>42405.708333333336</v>
      </c>
      <c r="T3434" s="10">
        <f t="shared" si="320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2.6315789473683182E-3</v>
      </c>
      <c r="P3435" s="6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0">
        <f t="shared" si="319"/>
        <v>41806.916666666664</v>
      </c>
      <c r="T3435" s="10">
        <f t="shared" si="320"/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5.5500000000000105E-2</v>
      </c>
      <c r="P3436" s="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0">
        <f t="shared" si="319"/>
        <v>41830.172094907401</v>
      </c>
      <c r="T3436" s="10">
        <f t="shared" si="320"/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0.12000000000000011</v>
      </c>
      <c r="P3437" s="6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0">
        <f t="shared" si="319"/>
        <v>42588.916666666664</v>
      </c>
      <c r="T3437" s="10">
        <f t="shared" si="320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5.8999999999999941E-2</v>
      </c>
      <c r="P3438" s="6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0">
        <f t="shared" si="319"/>
        <v>41872.477777777771</v>
      </c>
      <c r="T3438" s="10">
        <f t="shared" si="320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1.0000000000000009E-2</v>
      </c>
      <c r="P3439" s="6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0">
        <f t="shared" si="319"/>
        <v>42235.502546296295</v>
      </c>
      <c r="T3439" s="10">
        <f t="shared" si="320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4.2000000000000037E-2</v>
      </c>
      <c r="P3440" s="6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0">
        <f t="shared" si="319"/>
        <v>42126.666666666664</v>
      </c>
      <c r="T3440" s="10">
        <f t="shared" si="320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0.34678333333333344</v>
      </c>
      <c r="P3441" s="6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0">
        <f t="shared" si="319"/>
        <v>42387.999305555553</v>
      </c>
      <c r="T3441" s="10">
        <f t="shared" si="320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5.2184000000000008E-2</v>
      </c>
      <c r="P3442" s="6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0">
        <f t="shared" si="319"/>
        <v>41831.46875</v>
      </c>
      <c r="T3442" s="10">
        <f t="shared" si="320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2.6000000000000023E-2</v>
      </c>
      <c r="P3443" s="6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0">
        <f t="shared" si="319"/>
        <v>42321.636805555558</v>
      </c>
      <c r="T3443" s="10">
        <f t="shared" si="320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0</v>
      </c>
      <c r="P3444" s="6">
        <f t="shared" si="321"/>
        <v>31.25</v>
      </c>
      <c r="Q3444" t="str">
        <f t="shared" si="322"/>
        <v>theater</v>
      </c>
      <c r="R3444" t="str">
        <f t="shared" si="323"/>
        <v>plays</v>
      </c>
      <c r="S3444" s="10">
        <f t="shared" si="319"/>
        <v>42154.632777777777</v>
      </c>
      <c r="T3444" s="10">
        <f t="shared" si="320"/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0.85499999999999998</v>
      </c>
      <c r="P3445" s="6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0">
        <f t="shared" si="319"/>
        <v>41891.316504629627</v>
      </c>
      <c r="T3445" s="10">
        <f t="shared" si="320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1.8900000000000001</v>
      </c>
      <c r="P3446" s="6">
        <f t="shared" si="321"/>
        <v>43.35</v>
      </c>
      <c r="Q3446" t="str">
        <f t="shared" si="322"/>
        <v>theater</v>
      </c>
      <c r="R3446" t="str">
        <f t="shared" si="323"/>
        <v>plays</v>
      </c>
      <c r="S3446" s="10">
        <f t="shared" si="319"/>
        <v>42529.374305555553</v>
      </c>
      <c r="T3446" s="10">
        <f t="shared" si="320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0</v>
      </c>
      <c r="P3447" s="6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0">
        <f t="shared" si="319"/>
        <v>42300.322175925925</v>
      </c>
      <c r="T3447" s="10">
        <f t="shared" si="320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8.2000000000000073E-2</v>
      </c>
      <c r="P3448" s="6">
        <f t="shared" si="321"/>
        <v>43.28</v>
      </c>
      <c r="Q3448" t="str">
        <f t="shared" si="322"/>
        <v>theater</v>
      </c>
      <c r="R3448" t="str">
        <f t="shared" si="323"/>
        <v>plays</v>
      </c>
      <c r="S3448" s="10">
        <f t="shared" si="319"/>
        <v>42040.305555555555</v>
      </c>
      <c r="T3448" s="10">
        <f t="shared" si="320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7.8000000000000069E-2</v>
      </c>
      <c r="P3449" s="6">
        <f t="shared" si="321"/>
        <v>77</v>
      </c>
      <c r="Q3449" t="str">
        <f t="shared" si="322"/>
        <v>theater</v>
      </c>
      <c r="R3449" t="str">
        <f t="shared" si="323"/>
        <v>plays</v>
      </c>
      <c r="S3449" s="10">
        <f t="shared" si="319"/>
        <v>42447.639027777775</v>
      </c>
      <c r="T3449" s="10">
        <f t="shared" si="320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9.7619047619047716E-2</v>
      </c>
      <c r="P3450" s="6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0">
        <f t="shared" si="319"/>
        <v>41989.910752314812</v>
      </c>
      <c r="T3450" s="10">
        <f t="shared" si="320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0.70625000000000004</v>
      </c>
      <c r="P3451" s="6">
        <f t="shared" si="321"/>
        <v>68.25</v>
      </c>
      <c r="Q3451" t="str">
        <f t="shared" si="322"/>
        <v>theater</v>
      </c>
      <c r="R3451" t="str">
        <f t="shared" si="323"/>
        <v>plays</v>
      </c>
      <c r="S3451" s="10">
        <f t="shared" si="319"/>
        <v>42559.958333333336</v>
      </c>
      <c r="T3451" s="10">
        <f t="shared" si="320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0.52</v>
      </c>
      <c r="P3452" s="6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0">
        <f t="shared" si="319"/>
        <v>42096.454525462956</v>
      </c>
      <c r="T3452" s="10">
        <f t="shared" si="320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1.2307692307692353E-2</v>
      </c>
      <c r="P3453" s="6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0">
        <f t="shared" si="319"/>
        <v>42115.515358796292</v>
      </c>
      <c r="T3453" s="10">
        <f t="shared" si="320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0.53200000000000003</v>
      </c>
      <c r="P3454" s="6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0">
        <f t="shared" si="319"/>
        <v>41842.957638888889</v>
      </c>
      <c r="T3454" s="10">
        <f t="shared" si="320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0.28333333333333344</v>
      </c>
      <c r="P3455" s="6">
        <f t="shared" si="321"/>
        <v>27.5</v>
      </c>
      <c r="Q3455" t="str">
        <f t="shared" si="322"/>
        <v>theater</v>
      </c>
      <c r="R3455" t="str">
        <f t="shared" si="323"/>
        <v>plays</v>
      </c>
      <c r="S3455" s="10">
        <f t="shared" si="319"/>
        <v>42595.770324074074</v>
      </c>
      <c r="T3455" s="10">
        <f t="shared" si="320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7.1428571428571175E-3</v>
      </c>
      <c r="P3456" s="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0">
        <f t="shared" si="319"/>
        <v>41851.490266203698</v>
      </c>
      <c r="T3456" s="10">
        <f t="shared" si="320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6.4999999999999503E-3</v>
      </c>
      <c r="P3457" s="6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0">
        <f t="shared" si="319"/>
        <v>42656.541979166665</v>
      </c>
      <c r="T3457" s="10">
        <f t="shared" si="320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+MAX(E3458/D3458-1,0)</f>
        <v>0.91300000000000003</v>
      </c>
      <c r="P3458" s="6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0">
        <f t="shared" ref="S3458:S3521" si="325">+(I3458/86400)+25569+(-5/24)</f>
        <v>41852.082638888889</v>
      </c>
      <c r="T3458" s="10">
        <f t="shared" ref="T3458:T3521" si="326">+(J3458/86400)+25569+(-5/24)</f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0.40199999999999991</v>
      </c>
      <c r="P3459" s="6">
        <f t="shared" ref="P3459:P3522" si="327">+IFERROR(E3459/L3459,0)</f>
        <v>50.981818181818184</v>
      </c>
      <c r="Q3459" t="str">
        <f t="shared" ref="Q3459:Q3522" si="328">+LEFT(N3459,(FIND("/",N3459)-1))</f>
        <v>theater</v>
      </c>
      <c r="R3459" t="str">
        <f t="shared" ref="R3459:R3522" si="329">+RIGHT(N3459,LEN(N3459)-(FIND("/",N3459)))</f>
        <v>plays</v>
      </c>
      <c r="S3459" s="10">
        <f t="shared" si="325"/>
        <v>42047.040972222218</v>
      </c>
      <c r="T3459" s="10">
        <f t="shared" si="326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0.24335378323108392</v>
      </c>
      <c r="P3460" s="6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0">
        <f t="shared" si="325"/>
        <v>42037.977083333331</v>
      </c>
      <c r="T3460" s="10">
        <f t="shared" si="326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0.26200000000000001</v>
      </c>
      <c r="P3461" s="6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0">
        <f t="shared" si="325"/>
        <v>42510.271527777775</v>
      </c>
      <c r="T3461" s="10">
        <f t="shared" si="326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0.89999999999999991</v>
      </c>
      <c r="P3462" s="6">
        <f t="shared" si="327"/>
        <v>50</v>
      </c>
      <c r="Q3462" t="str">
        <f t="shared" si="328"/>
        <v>theater</v>
      </c>
      <c r="R3462" t="str">
        <f t="shared" si="329"/>
        <v>plays</v>
      </c>
      <c r="S3462" s="10">
        <f t="shared" si="325"/>
        <v>41866.318888888891</v>
      </c>
      <c r="T3462" s="10">
        <f t="shared" si="326"/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0.3899999999999999</v>
      </c>
      <c r="P3463" s="6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0">
        <f t="shared" si="325"/>
        <v>42671.916666666664</v>
      </c>
      <c r="T3463" s="10">
        <f t="shared" si="326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1.02</v>
      </c>
      <c r="P3464" s="6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0">
        <f t="shared" si="325"/>
        <v>42195.541666666664</v>
      </c>
      <c r="T3464" s="10">
        <f t="shared" si="326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3.3800000000000052E-2</v>
      </c>
      <c r="P3465" s="6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0">
        <f t="shared" si="325"/>
        <v>42653.957638888889</v>
      </c>
      <c r="T3465" s="10">
        <f t="shared" si="326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2.3236000000000034E-2</v>
      </c>
      <c r="P3466" s="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0">
        <f t="shared" si="325"/>
        <v>42604.921724537031</v>
      </c>
      <c r="T3466" s="10">
        <f t="shared" si="326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3.0000000000000027E-2</v>
      </c>
      <c r="P3467" s="6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0">
        <f t="shared" si="325"/>
        <v>42225.458333333336</v>
      </c>
      <c r="T3467" s="10">
        <f t="shared" si="326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0.27142857142857135</v>
      </c>
      <c r="P3468" s="6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0">
        <f t="shared" si="325"/>
        <v>42479.769097222219</v>
      </c>
      <c r="T3468" s="10">
        <f t="shared" si="326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1.0000000000000009E-2</v>
      </c>
      <c r="P3469" s="6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0">
        <f t="shared" si="325"/>
        <v>42083.421666666669</v>
      </c>
      <c r="T3469" s="10">
        <f t="shared" si="326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0.21779999999999999</v>
      </c>
      <c r="P3470" s="6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0">
        <f t="shared" si="325"/>
        <v>42633.916666666664</v>
      </c>
      <c r="T3470" s="10">
        <f t="shared" si="326"/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0.1339285714285714</v>
      </c>
      <c r="P3471" s="6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0">
        <f t="shared" si="325"/>
        <v>42488.433391203704</v>
      </c>
      <c r="T3471" s="10">
        <f t="shared" si="326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0.5</v>
      </c>
      <c r="P3472" s="6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0">
        <f t="shared" si="325"/>
        <v>42566.693055555552</v>
      </c>
      <c r="T3472" s="10">
        <f t="shared" si="326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1.1459999999999999</v>
      </c>
      <c r="P3473" s="6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0">
        <f t="shared" si="325"/>
        <v>41882.625</v>
      </c>
      <c r="T3473" s="10">
        <f t="shared" si="326"/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2.0499999999999963E-2</v>
      </c>
      <c r="P3474" s="6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0">
        <f t="shared" si="325"/>
        <v>41949.040972222218</v>
      </c>
      <c r="T3474" s="10">
        <f t="shared" si="326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0</v>
      </c>
      <c r="P3475" s="6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0">
        <f t="shared" si="325"/>
        <v>42083.643749999996</v>
      </c>
      <c r="T3475" s="10">
        <f t="shared" si="326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1.0000000000000009E-2</v>
      </c>
      <c r="P3476" s="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0">
        <f t="shared" si="325"/>
        <v>42571.293182870366</v>
      </c>
      <c r="T3476" s="10">
        <f t="shared" si="326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0.1333333333333333</v>
      </c>
      <c r="P3477" s="6">
        <f t="shared" si="327"/>
        <v>20</v>
      </c>
      <c r="Q3477" t="str">
        <f t="shared" si="328"/>
        <v>theater</v>
      </c>
      <c r="R3477" t="str">
        <f t="shared" si="329"/>
        <v>plays</v>
      </c>
      <c r="S3477" s="10">
        <f t="shared" si="325"/>
        <v>41945.791666666664</v>
      </c>
      <c r="T3477" s="10">
        <f t="shared" si="326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4.0000000000000036E-2</v>
      </c>
      <c r="P3478" s="6">
        <f t="shared" si="327"/>
        <v>52</v>
      </c>
      <c r="Q3478" t="str">
        <f t="shared" si="328"/>
        <v>theater</v>
      </c>
      <c r="R3478" t="str">
        <f t="shared" si="329"/>
        <v>plays</v>
      </c>
      <c r="S3478" s="10">
        <f t="shared" si="325"/>
        <v>41938.916666666664</v>
      </c>
      <c r="T3478" s="10">
        <f t="shared" si="326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0.15333333333333332</v>
      </c>
      <c r="P3479" s="6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0">
        <f t="shared" si="325"/>
        <v>42140.916666666664</v>
      </c>
      <c r="T3479" s="10">
        <f t="shared" si="326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0.12850000000000006</v>
      </c>
      <c r="P3480" s="6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0">
        <f t="shared" si="325"/>
        <v>42079.666666666664</v>
      </c>
      <c r="T3480" s="10">
        <f t="shared" si="326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0.27866666666666662</v>
      </c>
      <c r="P3481" s="6">
        <f t="shared" si="327"/>
        <v>34.25</v>
      </c>
      <c r="Q3481" t="str">
        <f t="shared" si="328"/>
        <v>theater</v>
      </c>
      <c r="R3481" t="str">
        <f t="shared" si="329"/>
        <v>plays</v>
      </c>
      <c r="S3481" s="10">
        <f t="shared" si="325"/>
        <v>41811.64675925926</v>
      </c>
      <c r="T3481" s="10">
        <f t="shared" si="326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0.42666666666666675</v>
      </c>
      <c r="P3482" s="6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0">
        <f t="shared" si="325"/>
        <v>42195.666666666664</v>
      </c>
      <c r="T3482" s="10">
        <f t="shared" si="326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0.18799999999999994</v>
      </c>
      <c r="P3483" s="6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0">
        <f t="shared" si="325"/>
        <v>42006.039212962962</v>
      </c>
      <c r="T3483" s="10">
        <f t="shared" si="326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0.3833333333333333</v>
      </c>
      <c r="P3484" s="6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0">
        <f t="shared" si="325"/>
        <v>41826.563263888886</v>
      </c>
      <c r="T3484" s="10">
        <f t="shared" si="326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0.59940298507462697</v>
      </c>
      <c r="P3485" s="6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0">
        <f t="shared" si="325"/>
        <v>41823.460428240738</v>
      </c>
      <c r="T3485" s="10">
        <f t="shared" si="326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0.14240000000000008</v>
      </c>
      <c r="P3486" s="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0">
        <f t="shared" si="325"/>
        <v>42536.552071759252</v>
      </c>
      <c r="T3486" s="10">
        <f t="shared" si="326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6.0606060606060996E-3</v>
      </c>
      <c r="P3487" s="6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0">
        <f t="shared" si="325"/>
        <v>42402.484722222223</v>
      </c>
      <c r="T3487" s="10">
        <f t="shared" si="326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0.55200000000000005</v>
      </c>
      <c r="P3488" s="6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0">
        <f t="shared" si="325"/>
        <v>42158.082638888889</v>
      </c>
      <c r="T3488" s="10">
        <f t="shared" si="326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0.27750000000000008</v>
      </c>
      <c r="P3489" s="6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0">
        <f t="shared" si="325"/>
        <v>42179.732083333329</v>
      </c>
      <c r="T3489" s="10">
        <f t="shared" si="326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0.21199999999999997</v>
      </c>
      <c r="P3490" s="6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0">
        <f t="shared" si="325"/>
        <v>42111.458333333336</v>
      </c>
      <c r="T3490" s="10">
        <f t="shared" si="326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0.127</v>
      </c>
      <c r="P3491" s="6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0">
        <f t="shared" si="325"/>
        <v>41783.666666666664</v>
      </c>
      <c r="T3491" s="10">
        <f t="shared" si="326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0.27499999999999991</v>
      </c>
      <c r="P3492" s="6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0">
        <f t="shared" si="325"/>
        <v>42473.594027777777</v>
      </c>
      <c r="T3492" s="10">
        <f t="shared" si="326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0.58200000000000007</v>
      </c>
      <c r="P3493" s="6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0">
        <f t="shared" si="325"/>
        <v>42142.041481481479</v>
      </c>
      <c r="T3493" s="10">
        <f t="shared" si="326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5.2689473684210508E-2</v>
      </c>
      <c r="P3494" s="6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0">
        <f t="shared" si="325"/>
        <v>42302.800891203697</v>
      </c>
      <c r="T3494" s="10">
        <f t="shared" si="326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0</v>
      </c>
      <c r="P3495" s="6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0">
        <f t="shared" si="325"/>
        <v>41868.007638888885</v>
      </c>
      <c r="T3495" s="10">
        <f t="shared" si="326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0</v>
      </c>
      <c r="P3496" s="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0">
        <f t="shared" si="325"/>
        <v>42700.041666666664</v>
      </c>
      <c r="T3496" s="10">
        <f t="shared" si="326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6.8599999999999994E-2</v>
      </c>
      <c r="P3497" s="6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0">
        <f t="shared" si="325"/>
        <v>41944.512499999997</v>
      </c>
      <c r="T3497" s="10">
        <f t="shared" si="326"/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0.24399999999999999</v>
      </c>
      <c r="P3498" s="6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0">
        <f t="shared" si="325"/>
        <v>42624.638495370367</v>
      </c>
      <c r="T3498" s="10">
        <f t="shared" si="326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8.7040618955512628E-2</v>
      </c>
      <c r="P3499" s="6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0">
        <f t="shared" si="325"/>
        <v>42523.708333333336</v>
      </c>
      <c r="T3499" s="10">
        <f t="shared" si="326"/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2.4242424242424176E-2</v>
      </c>
      <c r="P3500" s="6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0">
        <f t="shared" si="325"/>
        <v>42518.697222222218</v>
      </c>
      <c r="T3500" s="10">
        <f t="shared" si="326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5.4999999999999938E-2</v>
      </c>
      <c r="P3501" s="6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0">
        <f t="shared" si="325"/>
        <v>42186.082638888889</v>
      </c>
      <c r="T3501" s="10">
        <f t="shared" si="326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6.2999999999999945E-2</v>
      </c>
      <c r="P3502" s="6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0">
        <f t="shared" si="325"/>
        <v>42435.999305555553</v>
      </c>
      <c r="T3502" s="10">
        <f t="shared" si="326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6.6666666666665986E-3</v>
      </c>
      <c r="P3503" s="6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0">
        <f t="shared" si="325"/>
        <v>42258.555497685178</v>
      </c>
      <c r="T3503" s="10">
        <f t="shared" si="326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5.4000000000000048E-2</v>
      </c>
      <c r="P3504" s="6">
        <f t="shared" si="327"/>
        <v>136</v>
      </c>
      <c r="Q3504" t="str">
        <f t="shared" si="328"/>
        <v>theater</v>
      </c>
      <c r="R3504" t="str">
        <f t="shared" si="329"/>
        <v>plays</v>
      </c>
      <c r="S3504" s="10">
        <f t="shared" si="325"/>
        <v>42444.957638888889</v>
      </c>
      <c r="T3504" s="10">
        <f t="shared" si="326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7.559999999999989E-2</v>
      </c>
      <c r="P3505" s="6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0">
        <f t="shared" si="325"/>
        <v>42575.27</v>
      </c>
      <c r="T3505" s="10">
        <f t="shared" si="326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0</v>
      </c>
      <c r="P3506" s="6">
        <f t="shared" si="327"/>
        <v>125</v>
      </c>
      <c r="Q3506" t="str">
        <f t="shared" si="328"/>
        <v>theater</v>
      </c>
      <c r="R3506" t="str">
        <f t="shared" si="329"/>
        <v>plays</v>
      </c>
      <c r="S3506" s="10">
        <f t="shared" si="325"/>
        <v>42327.582071759258</v>
      </c>
      <c r="T3506" s="10">
        <f t="shared" si="326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3.7600000000000078E-2</v>
      </c>
      <c r="P3507" s="6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0">
        <f t="shared" si="325"/>
        <v>41771.958333333328</v>
      </c>
      <c r="T3507" s="10">
        <f t="shared" si="326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1.4999999999999902E-2</v>
      </c>
      <c r="P3508" s="6">
        <f t="shared" si="327"/>
        <v>105</v>
      </c>
      <c r="Q3508" t="str">
        <f t="shared" si="328"/>
        <v>theater</v>
      </c>
      <c r="R3508" t="str">
        <f t="shared" si="329"/>
        <v>plays</v>
      </c>
      <c r="S3508" s="10">
        <f t="shared" si="325"/>
        <v>41874.525925925926</v>
      </c>
      <c r="T3508" s="10">
        <f t="shared" si="326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4.4000000000000039E-2</v>
      </c>
      <c r="P3509" s="6">
        <f t="shared" si="327"/>
        <v>145</v>
      </c>
      <c r="Q3509" t="str">
        <f t="shared" si="328"/>
        <v>theater</v>
      </c>
      <c r="R3509" t="str">
        <f t="shared" si="329"/>
        <v>plays</v>
      </c>
      <c r="S3509" s="10">
        <f t="shared" si="325"/>
        <v>42521.714548611104</v>
      </c>
      <c r="T3509" s="10">
        <f t="shared" si="326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0.8</v>
      </c>
      <c r="P3510" s="6">
        <f t="shared" si="327"/>
        <v>12</v>
      </c>
      <c r="Q3510" t="str">
        <f t="shared" si="328"/>
        <v>theater</v>
      </c>
      <c r="R3510" t="str">
        <f t="shared" si="329"/>
        <v>plays</v>
      </c>
      <c r="S3510" s="10">
        <f t="shared" si="325"/>
        <v>42500.666666666664</v>
      </c>
      <c r="T3510" s="10">
        <f t="shared" si="326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6.3333333333333242E-2</v>
      </c>
      <c r="P3511" s="6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0">
        <f t="shared" si="325"/>
        <v>41963.996527777774</v>
      </c>
      <c r="T3511" s="10">
        <f t="shared" si="326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5.5555555555555358E-3</v>
      </c>
      <c r="P3512" s="6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0">
        <f t="shared" si="325"/>
        <v>41822.412569444445</v>
      </c>
      <c r="T3512" s="10">
        <f t="shared" si="326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1.2000000000000011E-2</v>
      </c>
      <c r="P3513" s="6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0">
        <f t="shared" si="325"/>
        <v>41950.5625</v>
      </c>
      <c r="T3513" s="10">
        <f t="shared" si="326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0</v>
      </c>
      <c r="P3514" s="6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0">
        <f t="shared" si="325"/>
        <v>42117.286944444444</v>
      </c>
      <c r="T3514" s="10">
        <f t="shared" si="326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0.18392857142857144</v>
      </c>
      <c r="P3515" s="6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0">
        <f t="shared" si="325"/>
        <v>41793.999305555553</v>
      </c>
      <c r="T3515" s="10">
        <f t="shared" si="326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0.10000000000000009</v>
      </c>
      <c r="P3516" s="6">
        <f t="shared" si="327"/>
        <v>55</v>
      </c>
      <c r="Q3516" t="str">
        <f t="shared" si="328"/>
        <v>theater</v>
      </c>
      <c r="R3516" t="str">
        <f t="shared" si="329"/>
        <v>plays</v>
      </c>
      <c r="S3516" s="10">
        <f t="shared" si="325"/>
        <v>42036.999305555553</v>
      </c>
      <c r="T3516" s="10">
        <f t="shared" si="326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2.6666666666666616E-2</v>
      </c>
      <c r="P3517" s="6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0">
        <f t="shared" si="325"/>
        <v>42155.564479166664</v>
      </c>
      <c r="T3517" s="10">
        <f t="shared" si="326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0</v>
      </c>
      <c r="P3518" s="6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0">
        <f t="shared" si="325"/>
        <v>41889.916666666664</v>
      </c>
      <c r="T3518" s="10">
        <f t="shared" si="326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0</v>
      </c>
      <c r="P3519" s="6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0">
        <f t="shared" si="325"/>
        <v>41824.25</v>
      </c>
      <c r="T3519" s="10">
        <f t="shared" si="326"/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0.10045999999999999</v>
      </c>
      <c r="P3520" s="6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0">
        <f t="shared" si="325"/>
        <v>41914.38958333333</v>
      </c>
      <c r="T3520" s="10">
        <f t="shared" si="326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1.3500000000000068E-2</v>
      </c>
      <c r="P3521" s="6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0">
        <f t="shared" si="325"/>
        <v>42067.390624999993</v>
      </c>
      <c r="T3521" s="10">
        <f t="shared" si="326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+MAX(E3522/D3522-1,0)</f>
        <v>7.5000000000000622E-3</v>
      </c>
      <c r="P3522" s="6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0">
        <f t="shared" ref="S3522:S3585" si="331">+(I3522/86400)+25569+(-5/24)</f>
        <v>42253.365972222215</v>
      </c>
      <c r="T3522" s="10">
        <f t="shared" ref="T3522:T3585" si="332">+(J3522/86400)+25569+(-5/24)</f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0.69428571428571439</v>
      </c>
      <c r="P3523" s="6">
        <f t="shared" ref="P3523:P3586" si="333">+IFERROR(E3523/L3523,0)</f>
        <v>45.615384615384613</v>
      </c>
      <c r="Q3523" t="str">
        <f t="shared" ref="Q3523:Q3586" si="334">+LEFT(N3523,(FIND("/",N3523)-1))</f>
        <v>theater</v>
      </c>
      <c r="R3523" t="str">
        <f t="shared" ref="R3523:R3586" si="335">+RIGHT(N3523,LEN(N3523)-(FIND("/",N3523)))</f>
        <v>plays</v>
      </c>
      <c r="S3523" s="10">
        <f t="shared" si="331"/>
        <v>41911.153009259258</v>
      </c>
      <c r="T3523" s="10">
        <f t="shared" si="332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0</v>
      </c>
      <c r="P3524" s="6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0">
        <f t="shared" si="331"/>
        <v>42262.212500000001</v>
      </c>
      <c r="T3524" s="10">
        <f t="shared" si="332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0.13650000000000007</v>
      </c>
      <c r="P3525" s="6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0">
        <f t="shared" si="331"/>
        <v>42638.749999999993</v>
      </c>
      <c r="T3525" s="10">
        <f t="shared" si="332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1.5600000000000058E-2</v>
      </c>
      <c r="P3526" s="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0">
        <f t="shared" si="331"/>
        <v>41894.958333333328</v>
      </c>
      <c r="T3526" s="10">
        <f t="shared" si="332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6.0000000000000053E-2</v>
      </c>
      <c r="P3527" s="6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0">
        <f t="shared" si="331"/>
        <v>42225.458333333336</v>
      </c>
      <c r="T3527" s="10">
        <f t="shared" si="332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2.0000000000000018E-2</v>
      </c>
      <c r="P3528" s="6">
        <f t="shared" si="333"/>
        <v>99</v>
      </c>
      <c r="Q3528" t="str">
        <f t="shared" si="334"/>
        <v>theater</v>
      </c>
      <c r="R3528" t="str">
        <f t="shared" si="335"/>
        <v>plays</v>
      </c>
      <c r="S3528" s="10">
        <f t="shared" si="331"/>
        <v>42488.040972222218</v>
      </c>
      <c r="T3528" s="10">
        <f t="shared" si="332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0.16916666666666669</v>
      </c>
      <c r="P3529" s="6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0">
        <f t="shared" si="331"/>
        <v>42195.957638888889</v>
      </c>
      <c r="T3529" s="10">
        <f t="shared" si="332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1.1515151515151478E-2</v>
      </c>
      <c r="P3530" s="6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0">
        <f t="shared" si="331"/>
        <v>42753.293032407404</v>
      </c>
      <c r="T3530" s="10">
        <f t="shared" si="332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0.32000000000000006</v>
      </c>
      <c r="P3531" s="6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0">
        <f t="shared" si="331"/>
        <v>42197.833333333336</v>
      </c>
      <c r="T3531" s="10">
        <f t="shared" si="332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0</v>
      </c>
      <c r="P3532" s="6">
        <f t="shared" si="333"/>
        <v>125</v>
      </c>
      <c r="Q3532" t="str">
        <f t="shared" si="334"/>
        <v>theater</v>
      </c>
      <c r="R3532" t="str">
        <f t="shared" si="335"/>
        <v>plays</v>
      </c>
      <c r="S3532" s="10">
        <f t="shared" si="331"/>
        <v>42470.624999999993</v>
      </c>
      <c r="T3532" s="10">
        <f t="shared" si="332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0.28000000000000003</v>
      </c>
      <c r="P3533" s="6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0">
        <f t="shared" si="331"/>
        <v>42551.44599537037</v>
      </c>
      <c r="T3533" s="10">
        <f t="shared" si="332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0.18958333333333344</v>
      </c>
      <c r="P3534" s="6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0">
        <f t="shared" si="331"/>
        <v>41899.957638888889</v>
      </c>
      <c r="T3534" s="10">
        <f t="shared" si="332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0.26200000000000001</v>
      </c>
      <c r="P3535" s="6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0">
        <f t="shared" si="331"/>
        <v>42319.594525462962</v>
      </c>
      <c r="T3535" s="10">
        <f t="shared" si="332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0.56200000000000006</v>
      </c>
      <c r="P3536" s="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0">
        <f t="shared" si="331"/>
        <v>42278.416932870365</v>
      </c>
      <c r="T3536" s="10">
        <f t="shared" si="332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3.1500000000000083E-2</v>
      </c>
      <c r="P3537" s="6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0">
        <f t="shared" si="331"/>
        <v>42279.541666666664</v>
      </c>
      <c r="T3537" s="10">
        <f t="shared" si="332"/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0.53333333333333344</v>
      </c>
      <c r="P3538" s="6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0">
        <f t="shared" si="331"/>
        <v>42358.290972222218</v>
      </c>
      <c r="T3538" s="10">
        <f t="shared" si="332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0.80444444444444452</v>
      </c>
      <c r="P3539" s="6">
        <f t="shared" si="333"/>
        <v>43.5</v>
      </c>
      <c r="Q3539" t="str">
        <f t="shared" si="334"/>
        <v>theater</v>
      </c>
      <c r="R3539" t="str">
        <f t="shared" si="335"/>
        <v>plays</v>
      </c>
      <c r="S3539" s="10">
        <f t="shared" si="331"/>
        <v>41960.124305555553</v>
      </c>
      <c r="T3539" s="10">
        <f t="shared" si="332"/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0.28449999999999998</v>
      </c>
      <c r="P3540" s="6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0">
        <f t="shared" si="331"/>
        <v>42599.212268518517</v>
      </c>
      <c r="T3540" s="10">
        <f t="shared" si="332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0.19666666666666677</v>
      </c>
      <c r="P3541" s="6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0">
        <f t="shared" si="331"/>
        <v>42621.547708333332</v>
      </c>
      <c r="T3541" s="10">
        <f t="shared" si="332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0.22999999999999998</v>
      </c>
      <c r="P3542" s="6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0">
        <f t="shared" si="331"/>
        <v>42546.795034722221</v>
      </c>
      <c r="T3542" s="10">
        <f t="shared" si="332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5.0000000000000044E-2</v>
      </c>
      <c r="P3543" s="6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0">
        <f t="shared" si="331"/>
        <v>42247.521701388883</v>
      </c>
      <c r="T3543" s="10">
        <f t="shared" si="332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2.2363636363636363E-2</v>
      </c>
      <c r="P3544" s="6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0">
        <f t="shared" si="331"/>
        <v>41889.391458333332</v>
      </c>
      <c r="T3544" s="10">
        <f t="shared" si="332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4.6666666666666634E-2</v>
      </c>
      <c r="P3545" s="6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0">
        <f t="shared" si="331"/>
        <v>42180.546979166662</v>
      </c>
      <c r="T3545" s="10">
        <f t="shared" si="332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0</v>
      </c>
      <c r="P3546" s="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0">
        <f t="shared" si="331"/>
        <v>42070.623344907406</v>
      </c>
      <c r="T3546" s="10">
        <f t="shared" si="332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4.0000000000000036E-3</v>
      </c>
      <c r="P3547" s="6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0">
        <f t="shared" si="331"/>
        <v>42105.599062499998</v>
      </c>
      <c r="T3547" s="10">
        <f t="shared" si="332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2.2727272727272707E-2</v>
      </c>
      <c r="P3548" s="6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0">
        <f t="shared" si="331"/>
        <v>42094.957638888889</v>
      </c>
      <c r="T3548" s="10">
        <f t="shared" si="332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0.14409285714285724</v>
      </c>
      <c r="P3549" s="6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0">
        <f t="shared" si="331"/>
        <v>42503.957638888889</v>
      </c>
      <c r="T3549" s="10">
        <f t="shared" si="332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1.904761904761898E-2</v>
      </c>
      <c r="P3550" s="6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0">
        <f t="shared" si="331"/>
        <v>42433.833333333336</v>
      </c>
      <c r="T3550" s="10">
        <f t="shared" si="332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2.0000000000000018E-2</v>
      </c>
      <c r="P3551" s="6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0">
        <f t="shared" si="331"/>
        <v>42251.186030092591</v>
      </c>
      <c r="T3551" s="10">
        <f t="shared" si="332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4.8000000000000043E-2</v>
      </c>
      <c r="P3552" s="6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0">
        <f t="shared" si="331"/>
        <v>42492.685162037036</v>
      </c>
      <c r="T3552" s="10">
        <f t="shared" si="332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1.8333333333333313E-2</v>
      </c>
      <c r="P3553" s="6">
        <f t="shared" si="333"/>
        <v>61.1</v>
      </c>
      <c r="Q3553" t="str">
        <f t="shared" si="334"/>
        <v>theater</v>
      </c>
      <c r="R3553" t="str">
        <f t="shared" si="335"/>
        <v>plays</v>
      </c>
      <c r="S3553" s="10">
        <f t="shared" si="331"/>
        <v>41781.713194444441</v>
      </c>
      <c r="T3553" s="10">
        <f t="shared" si="332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0</v>
      </c>
      <c r="P3554" s="6">
        <f t="shared" si="333"/>
        <v>38.65</v>
      </c>
      <c r="Q3554" t="str">
        <f t="shared" si="334"/>
        <v>theater</v>
      </c>
      <c r="R3554" t="str">
        <f t="shared" si="335"/>
        <v>plays</v>
      </c>
      <c r="S3554" s="10">
        <f t="shared" si="331"/>
        <v>41818.378749999996</v>
      </c>
      <c r="T3554" s="10">
        <f t="shared" si="332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6.2727272727272743E-2</v>
      </c>
      <c r="P3555" s="6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0">
        <f t="shared" si="331"/>
        <v>42227.791666666664</v>
      </c>
      <c r="T3555" s="10">
        <f t="shared" si="332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0.13422199999999984</v>
      </c>
      <c r="P3556" s="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0">
        <f t="shared" si="331"/>
        <v>42046.499999999993</v>
      </c>
      <c r="T3556" s="10">
        <f t="shared" si="332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0</v>
      </c>
      <c r="P3557" s="6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0">
        <f t="shared" si="331"/>
        <v>42691.275393518517</v>
      </c>
      <c r="T3557" s="10">
        <f t="shared" si="332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4.5454545454546302E-3</v>
      </c>
      <c r="P3558" s="6">
        <f t="shared" si="333"/>
        <v>110.5</v>
      </c>
      <c r="Q3558" t="str">
        <f t="shared" si="334"/>
        <v>theater</v>
      </c>
      <c r="R3558" t="str">
        <f t="shared" si="335"/>
        <v>plays</v>
      </c>
      <c r="S3558" s="10">
        <f t="shared" si="331"/>
        <v>41868.441249999996</v>
      </c>
      <c r="T3558" s="10">
        <f t="shared" si="332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3.5999999999991594E-4</v>
      </c>
      <c r="P3559" s="6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0">
        <f t="shared" si="331"/>
        <v>41764.068414351852</v>
      </c>
      <c r="T3559" s="10">
        <f t="shared" si="332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0.43999999999999995</v>
      </c>
      <c r="P3560" s="6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0">
        <f t="shared" si="331"/>
        <v>42181.666666666664</v>
      </c>
      <c r="T3560" s="10">
        <f t="shared" si="332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3.499999999999992E-2</v>
      </c>
      <c r="P3561" s="6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0">
        <f t="shared" si="331"/>
        <v>42216.165277777771</v>
      </c>
      <c r="T3561" s="10">
        <f t="shared" si="332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8.4375000000000089E-2</v>
      </c>
      <c r="P3562" s="6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0">
        <f t="shared" si="331"/>
        <v>42150.906249999993</v>
      </c>
      <c r="T3562" s="10">
        <f t="shared" si="332"/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2.4000000000000021E-2</v>
      </c>
      <c r="P3563" s="6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0">
        <f t="shared" si="331"/>
        <v>42221.566666666666</v>
      </c>
      <c r="T3563" s="10">
        <f t="shared" si="332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0.48888888888888893</v>
      </c>
      <c r="P3564" s="6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0">
        <f t="shared" si="331"/>
        <v>42442.708333333336</v>
      </c>
      <c r="T3564" s="10">
        <f t="shared" si="332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5.4900000000000171E-2</v>
      </c>
      <c r="P3565" s="6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0">
        <f t="shared" si="331"/>
        <v>42583.583333333336</v>
      </c>
      <c r="T3565" s="10">
        <f t="shared" si="332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4.9999999999998934E-3</v>
      </c>
      <c r="P3566" s="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0">
        <f t="shared" si="331"/>
        <v>42282.458333333336</v>
      </c>
      <c r="T3566" s="10">
        <f t="shared" si="332"/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0.30555555555555558</v>
      </c>
      <c r="P3567" s="6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0">
        <f t="shared" si="331"/>
        <v>42004.534814814811</v>
      </c>
      <c r="T3567" s="10">
        <f t="shared" si="332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4.7500000000000098E-2</v>
      </c>
      <c r="P3568" s="6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0">
        <f t="shared" si="331"/>
        <v>42027.299571759257</v>
      </c>
      <c r="T3568" s="10">
        <f t="shared" si="332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8.8000000000000078E-2</v>
      </c>
      <c r="P3569" s="6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0">
        <f t="shared" si="331"/>
        <v>42165.602361111109</v>
      </c>
      <c r="T3569" s="10">
        <f t="shared" si="332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0.1100000000000001</v>
      </c>
      <c r="P3570" s="6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0">
        <f t="shared" si="331"/>
        <v>41899.532337962963</v>
      </c>
      <c r="T3570" s="10">
        <f t="shared" si="332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4.7999999999999154E-3</v>
      </c>
      <c r="P3571" s="6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0">
        <f t="shared" si="331"/>
        <v>42012.480277777773</v>
      </c>
      <c r="T3571" s="10">
        <f t="shared" si="332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0.14349999999999996</v>
      </c>
      <c r="P3572" s="6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0">
        <f t="shared" si="331"/>
        <v>42004.083333333336</v>
      </c>
      <c r="T3572" s="10">
        <f t="shared" si="332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0.22066666666666657</v>
      </c>
      <c r="P3573" s="6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0">
        <f t="shared" si="331"/>
        <v>41942.650613425925</v>
      </c>
      <c r="T3573" s="10">
        <f t="shared" si="332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0</v>
      </c>
      <c r="P3574" s="6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0">
        <f t="shared" si="331"/>
        <v>42176.36206018518</v>
      </c>
      <c r="T3574" s="10">
        <f t="shared" si="332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2.8000000000000025E-2</v>
      </c>
      <c r="P3575" s="6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0">
        <f t="shared" si="331"/>
        <v>41951.208865740737</v>
      </c>
      <c r="T3575" s="10">
        <f t="shared" si="332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6.1206896551724066E-2</v>
      </c>
      <c r="P3576" s="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0">
        <f t="shared" si="331"/>
        <v>41956.776018518511</v>
      </c>
      <c r="T3576" s="10">
        <f t="shared" si="332"/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1.330000000000009E-2</v>
      </c>
      <c r="P3577" s="6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0">
        <f t="shared" si="331"/>
        <v>42592.957638888889</v>
      </c>
      <c r="T3577" s="10">
        <f t="shared" si="332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0</v>
      </c>
      <c r="P3578" s="6">
        <f t="shared" si="333"/>
        <v>20</v>
      </c>
      <c r="Q3578" t="str">
        <f t="shared" si="334"/>
        <v>theater</v>
      </c>
      <c r="R3578" t="str">
        <f t="shared" si="335"/>
        <v>plays</v>
      </c>
      <c r="S3578" s="10">
        <f t="shared" si="331"/>
        <v>42709.382569444446</v>
      </c>
      <c r="T3578" s="10">
        <f t="shared" si="332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0.30000000000000004</v>
      </c>
      <c r="P3579" s="6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0">
        <f t="shared" si="331"/>
        <v>42120.061111111114</v>
      </c>
      <c r="T3579" s="10">
        <f t="shared" si="332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1.3333333333331865E-4</v>
      </c>
      <c r="P3580" s="6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0">
        <f t="shared" si="331"/>
        <v>42490.525196759256</v>
      </c>
      <c r="T3580" s="10">
        <f t="shared" si="332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0</v>
      </c>
      <c r="P3581" s="6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0">
        <f t="shared" si="331"/>
        <v>42460.51222222222</v>
      </c>
      <c r="T3581" s="10">
        <f t="shared" si="332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0.13888888888888884</v>
      </c>
      <c r="P3582" s="6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0">
        <f t="shared" si="331"/>
        <v>42063.999305555553</v>
      </c>
      <c r="T3582" s="10">
        <f t="shared" si="332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0</v>
      </c>
      <c r="P3583" s="6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0">
        <f t="shared" si="331"/>
        <v>41850.26284722222</v>
      </c>
      <c r="T3583" s="10">
        <f t="shared" si="332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1.87</v>
      </c>
      <c r="P3584" s="6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0">
        <f t="shared" si="331"/>
        <v>42464.887523148143</v>
      </c>
      <c r="T3584" s="10">
        <f t="shared" si="332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8.4999999999999964E-2</v>
      </c>
      <c r="P3585" s="6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0">
        <f t="shared" si="331"/>
        <v>42478.175983796296</v>
      </c>
      <c r="T3585" s="10">
        <f t="shared" si="332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+MAX(E3586/D3586-1,0)</f>
        <v>0.15500000000000003</v>
      </c>
      <c r="P3586" s="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0">
        <f t="shared" ref="S3586:S3649" si="337">+(I3586/86400)+25569+(-5/24)</f>
        <v>42198.108148148145</v>
      </c>
      <c r="T3586" s="10">
        <f t="shared" ref="T3586:T3649" si="338">+(J3586/86400)+25569+(-5/24)</f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0.19117647058823528</v>
      </c>
      <c r="P3587" s="6">
        <f t="shared" ref="P3587:P3650" si="339">+IFERROR(E3587/L3587,0)</f>
        <v>176.08695652173913</v>
      </c>
      <c r="Q3587" t="str">
        <f t="shared" ref="Q3587:Q3650" si="340">+LEFT(N3587,(FIND("/",N3587)-1))</f>
        <v>theater</v>
      </c>
      <c r="R3587" t="str">
        <f t="shared" ref="R3587:R3650" si="341">+RIGHT(N3587,LEN(N3587)-(FIND("/",N3587)))</f>
        <v>plays</v>
      </c>
      <c r="S3587" s="10">
        <f t="shared" si="337"/>
        <v>41994.507986111108</v>
      </c>
      <c r="T3587" s="10">
        <f t="shared" si="338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9.4266666666666721E-2</v>
      </c>
      <c r="P3588" s="6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0">
        <f t="shared" si="337"/>
        <v>42636.489236111105</v>
      </c>
      <c r="T3588" s="10">
        <f t="shared" si="338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0.26600000000000001</v>
      </c>
      <c r="P3589" s="6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0">
        <f t="shared" si="337"/>
        <v>42548.583333333336</v>
      </c>
      <c r="T3589" s="10">
        <f t="shared" si="338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4.9999999999998934E-3</v>
      </c>
      <c r="P3590" s="6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0">
        <f t="shared" si="337"/>
        <v>42123.749999999993</v>
      </c>
      <c r="T3590" s="10">
        <f t="shared" si="338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0.27499999999999991</v>
      </c>
      <c r="P3591" s="6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0">
        <f t="shared" si="337"/>
        <v>42150.439201388886</v>
      </c>
      <c r="T3591" s="10">
        <f t="shared" si="338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5.9999999999993392E-4</v>
      </c>
      <c r="P3592" s="6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0">
        <f t="shared" si="337"/>
        <v>41932.125393518516</v>
      </c>
      <c r="T3592" s="10">
        <f t="shared" si="338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0.75</v>
      </c>
      <c r="P3593" s="6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0">
        <f t="shared" si="337"/>
        <v>42027.999305555553</v>
      </c>
      <c r="T3593" s="10">
        <f t="shared" si="338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0.27249999999999996</v>
      </c>
      <c r="P3594" s="6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0">
        <f t="shared" si="337"/>
        <v>42045.999305555553</v>
      </c>
      <c r="T3594" s="10">
        <f t="shared" si="338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0.10633333333333339</v>
      </c>
      <c r="P3595" s="6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0">
        <f t="shared" si="337"/>
        <v>42009.643055555549</v>
      </c>
      <c r="T3595" s="10">
        <f t="shared" si="338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0.25937499999999991</v>
      </c>
      <c r="P3596" s="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0">
        <f t="shared" si="337"/>
        <v>42616.858587962961</v>
      </c>
      <c r="T3596" s="10">
        <f t="shared" si="338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0.18500000000000005</v>
      </c>
      <c r="P3597" s="6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0">
        <f t="shared" si="337"/>
        <v>42076.082638888889</v>
      </c>
      <c r="T3597" s="10">
        <f t="shared" si="338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7.7272727272727382E-2</v>
      </c>
      <c r="P3598" s="6">
        <f t="shared" si="339"/>
        <v>79</v>
      </c>
      <c r="Q3598" t="str">
        <f t="shared" si="340"/>
        <v>theater</v>
      </c>
      <c r="R3598" t="str">
        <f t="shared" si="341"/>
        <v>plays</v>
      </c>
      <c r="S3598" s="10">
        <f t="shared" si="337"/>
        <v>41877.506736111107</v>
      </c>
      <c r="T3598" s="10">
        <f t="shared" si="338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2.6000000000000023E-2</v>
      </c>
      <c r="P3599" s="6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0">
        <f t="shared" si="337"/>
        <v>42432.040972222218</v>
      </c>
      <c r="T3599" s="10">
        <f t="shared" si="338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0.10099999999999998</v>
      </c>
      <c r="P3600" s="6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0">
        <f t="shared" si="337"/>
        <v>41884.999305555553</v>
      </c>
      <c r="T3600" s="10">
        <f t="shared" si="338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1.02</v>
      </c>
      <c r="P3601" s="6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0">
        <f t="shared" si="337"/>
        <v>42245.791666666664</v>
      </c>
      <c r="T3601" s="10">
        <f t="shared" si="338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0.30000000000000004</v>
      </c>
      <c r="P3602" s="6">
        <f t="shared" si="339"/>
        <v>3.25</v>
      </c>
      <c r="Q3602" t="str">
        <f t="shared" si="340"/>
        <v>theater</v>
      </c>
      <c r="R3602" t="str">
        <f t="shared" si="341"/>
        <v>plays</v>
      </c>
      <c r="S3602" s="10">
        <f t="shared" si="337"/>
        <v>42656.640787037039</v>
      </c>
      <c r="T3602" s="10">
        <f t="shared" si="338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4.3500000000000094E-2</v>
      </c>
      <c r="P3603" s="6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0">
        <f t="shared" si="337"/>
        <v>42020.790300925924</v>
      </c>
      <c r="T3603" s="10">
        <f t="shared" si="338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4.9999999999994493E-4</v>
      </c>
      <c r="P3604" s="6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0">
        <f t="shared" si="337"/>
        <v>42507.68609953703</v>
      </c>
      <c r="T3604" s="10">
        <f t="shared" si="338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0.70666666666666678</v>
      </c>
      <c r="P3605" s="6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0">
        <f t="shared" si="337"/>
        <v>42313.697685185187</v>
      </c>
      <c r="T3605" s="10">
        <f t="shared" si="338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0.12833333333333341</v>
      </c>
      <c r="P3606" s="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0">
        <f t="shared" si="337"/>
        <v>42489.082638888889</v>
      </c>
      <c r="T3606" s="10">
        <f t="shared" si="338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0.84000000000000008</v>
      </c>
      <c r="P3607" s="6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0">
        <f t="shared" si="337"/>
        <v>42413.584791666661</v>
      </c>
      <c r="T3607" s="10">
        <f t="shared" si="338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0.30266666666666664</v>
      </c>
      <c r="P3608" s="6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0">
        <f t="shared" si="337"/>
        <v>42596.396493055552</v>
      </c>
      <c r="T3608" s="10">
        <f t="shared" si="338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5.4545454545454453E-2</v>
      </c>
      <c r="P3609" s="6">
        <f t="shared" si="339"/>
        <v>29</v>
      </c>
      <c r="Q3609" t="str">
        <f t="shared" si="340"/>
        <v>theater</v>
      </c>
      <c r="R3609" t="str">
        <f t="shared" si="341"/>
        <v>plays</v>
      </c>
      <c r="S3609" s="10">
        <f t="shared" si="337"/>
        <v>42352.791666666664</v>
      </c>
      <c r="T3609" s="10">
        <f t="shared" si="338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0</v>
      </c>
      <c r="P3610" s="6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0">
        <f t="shared" si="337"/>
        <v>42538.374999999993</v>
      </c>
      <c r="T3610" s="10">
        <f t="shared" si="338"/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0.53316326530612246</v>
      </c>
      <c r="P3611" s="6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0">
        <f t="shared" si="337"/>
        <v>42459.741724537038</v>
      </c>
      <c r="T3611" s="10">
        <f t="shared" si="338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0.623</v>
      </c>
      <c r="P3612" s="6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0">
        <f t="shared" si="337"/>
        <v>42233.22379629629</v>
      </c>
      <c r="T3612" s="10">
        <f t="shared" si="338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0.3600000000000001</v>
      </c>
      <c r="P3613" s="6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0">
        <f t="shared" si="337"/>
        <v>42102.162048611113</v>
      </c>
      <c r="T3613" s="10">
        <f t="shared" si="338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0.44399999999999995</v>
      </c>
      <c r="P3614" s="6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0">
        <f t="shared" si="337"/>
        <v>41799.518645833326</v>
      </c>
      <c r="T3614" s="10">
        <f t="shared" si="338"/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0</v>
      </c>
      <c r="P3615" s="6">
        <f t="shared" si="339"/>
        <v>62.5</v>
      </c>
      <c r="Q3615" t="str">
        <f t="shared" si="340"/>
        <v>theater</v>
      </c>
      <c r="R3615" t="str">
        <f t="shared" si="341"/>
        <v>plays</v>
      </c>
      <c r="S3615" s="10">
        <f t="shared" si="337"/>
        <v>41818.381643518514</v>
      </c>
      <c r="T3615" s="10">
        <f t="shared" si="338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8.0000000000000071E-3</v>
      </c>
      <c r="P3616" s="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0">
        <f t="shared" si="337"/>
        <v>42173.833518518521</v>
      </c>
      <c r="T3616" s="10">
        <f t="shared" si="338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6.800000000000006E-2</v>
      </c>
      <c r="P3617" s="6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0">
        <f t="shared" si="337"/>
        <v>42348.385370370372</v>
      </c>
      <c r="T3617" s="10">
        <f t="shared" si="338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0.248</v>
      </c>
      <c r="P3618" s="6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0">
        <f t="shared" si="337"/>
        <v>42082.699814814812</v>
      </c>
      <c r="T3618" s="10">
        <f t="shared" si="338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0.18918918918918926</v>
      </c>
      <c r="P3619" s="6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0">
        <f t="shared" si="337"/>
        <v>42793.791666666664</v>
      </c>
      <c r="T3619" s="10">
        <f t="shared" si="338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1.0000000000000009E-2</v>
      </c>
      <c r="P3620" s="6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0">
        <f t="shared" si="337"/>
        <v>42158.419560185182</v>
      </c>
      <c r="T3620" s="10">
        <f t="shared" si="338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0.12999999999999989</v>
      </c>
      <c r="P3621" s="6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0">
        <f t="shared" si="337"/>
        <v>42693.708333333336</v>
      </c>
      <c r="T3621" s="10">
        <f t="shared" si="338"/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5.1904761904761898E-2</v>
      </c>
      <c r="P3622" s="6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0">
        <f t="shared" si="337"/>
        <v>42067.958333333336</v>
      </c>
      <c r="T3622" s="10">
        <f t="shared" si="338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9.7333333333333272E-2</v>
      </c>
      <c r="P3623" s="6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0">
        <f t="shared" si="337"/>
        <v>42643.666666666664</v>
      </c>
      <c r="T3623" s="10">
        <f t="shared" si="338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9.900000000000464E-4</v>
      </c>
      <c r="P3624" s="6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0">
        <f t="shared" si="337"/>
        <v>41909.932638888888</v>
      </c>
      <c r="T3624" s="10">
        <f t="shared" si="338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0.19999999999999996</v>
      </c>
      <c r="P3625" s="6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0">
        <f t="shared" si="337"/>
        <v>41846.083333333328</v>
      </c>
      <c r="T3625" s="10">
        <f t="shared" si="338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4.9333333333333229E-2</v>
      </c>
      <c r="P3626" s="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0">
        <f t="shared" si="337"/>
        <v>42605.56585648148</v>
      </c>
      <c r="T3626" s="10">
        <f t="shared" si="338"/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2.6666666666666616E-2</v>
      </c>
      <c r="P3627" s="6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0">
        <f t="shared" si="337"/>
        <v>42187.444178240738</v>
      </c>
      <c r="T3627" s="10">
        <f t="shared" si="338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1.8250000000000099E-2</v>
      </c>
      <c r="P3628" s="6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0">
        <f t="shared" si="337"/>
        <v>41867.458993055552</v>
      </c>
      <c r="T3628" s="10">
        <f t="shared" si="338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0</v>
      </c>
      <c r="P3629" s="6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0">
        <f t="shared" si="337"/>
        <v>42510.957638888889</v>
      </c>
      <c r="T3629" s="10">
        <f t="shared" si="338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9"/>
        <v>0</v>
      </c>
      <c r="Q3630" t="str">
        <f t="shared" si="340"/>
        <v>theater</v>
      </c>
      <c r="R3630" t="str">
        <f t="shared" si="341"/>
        <v>musical</v>
      </c>
      <c r="S3630" s="10">
        <f t="shared" si="337"/>
        <v>42351.666620370372</v>
      </c>
      <c r="T3630" s="10">
        <f t="shared" si="338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9"/>
        <v>1</v>
      </c>
      <c r="Q3631" t="str">
        <f t="shared" si="340"/>
        <v>theater</v>
      </c>
      <c r="R3631" t="str">
        <f t="shared" si="341"/>
        <v>musical</v>
      </c>
      <c r="S3631" s="10">
        <f t="shared" si="337"/>
        <v>42495.499999999993</v>
      </c>
      <c r="T3631" s="10">
        <f t="shared" si="338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9"/>
        <v>1</v>
      </c>
      <c r="Q3632" t="str">
        <f t="shared" si="340"/>
        <v>theater</v>
      </c>
      <c r="R3632" t="str">
        <f t="shared" si="341"/>
        <v>musical</v>
      </c>
      <c r="S3632" s="10">
        <f t="shared" si="337"/>
        <v>41972.680439814816</v>
      </c>
      <c r="T3632" s="10">
        <f t="shared" si="338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</v>
      </c>
      <c r="P3633" s="6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0">
        <f t="shared" si="337"/>
        <v>41904.957638888889</v>
      </c>
      <c r="T3633" s="10">
        <f t="shared" si="338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</v>
      </c>
      <c r="P3634" s="6">
        <f t="shared" si="339"/>
        <v>100</v>
      </c>
      <c r="Q3634" t="str">
        <f t="shared" si="340"/>
        <v>theater</v>
      </c>
      <c r="R3634" t="str">
        <f t="shared" si="341"/>
        <v>musical</v>
      </c>
      <c r="S3634" s="10">
        <f t="shared" si="337"/>
        <v>41966.728576388887</v>
      </c>
      <c r="T3634" s="10">
        <f t="shared" si="338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</v>
      </c>
      <c r="P3635" s="6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0">
        <f t="shared" si="337"/>
        <v>42692.833333333336</v>
      </c>
      <c r="T3635" s="10">
        <f t="shared" si="338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</v>
      </c>
      <c r="P3636" s="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0">
        <f t="shared" si="337"/>
        <v>42748.957638888889</v>
      </c>
      <c r="T3636" s="10">
        <f t="shared" si="338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</v>
      </c>
      <c r="P3637" s="6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0">
        <f t="shared" si="337"/>
        <v>42480.674490740734</v>
      </c>
      <c r="T3637" s="10">
        <f t="shared" si="338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9"/>
        <v>0</v>
      </c>
      <c r="Q3638" t="str">
        <f t="shared" si="340"/>
        <v>theater</v>
      </c>
      <c r="R3638" t="str">
        <f t="shared" si="341"/>
        <v>musical</v>
      </c>
      <c r="S3638" s="10">
        <f t="shared" si="337"/>
        <v>42261.486446759256</v>
      </c>
      <c r="T3638" s="10">
        <f t="shared" si="338"/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</v>
      </c>
      <c r="P3639" s="6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0">
        <f t="shared" si="337"/>
        <v>42005.492303240739</v>
      </c>
      <c r="T3639" s="10">
        <f t="shared" si="338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0</v>
      </c>
      <c r="P3640" s="6">
        <f t="shared" si="339"/>
        <v>108</v>
      </c>
      <c r="Q3640" t="str">
        <f t="shared" si="340"/>
        <v>theater</v>
      </c>
      <c r="R3640" t="str">
        <f t="shared" si="341"/>
        <v>musical</v>
      </c>
      <c r="S3640" s="10">
        <f t="shared" si="337"/>
        <v>42113.42282407407</v>
      </c>
      <c r="T3640" s="10">
        <f t="shared" si="338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9"/>
        <v>1</v>
      </c>
      <c r="Q3641" t="str">
        <f t="shared" si="340"/>
        <v>theater</v>
      </c>
      <c r="R3641" t="str">
        <f t="shared" si="341"/>
        <v>musical</v>
      </c>
      <c r="S3641" s="10">
        <f t="shared" si="337"/>
        <v>42650.424305555549</v>
      </c>
      <c r="T3641" s="10">
        <f t="shared" si="338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</v>
      </c>
      <c r="P3642" s="6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0">
        <f t="shared" si="337"/>
        <v>42134.573263888888</v>
      </c>
      <c r="T3642" s="10">
        <f t="shared" si="338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9"/>
        <v>0</v>
      </c>
      <c r="Q3643" t="str">
        <f t="shared" si="340"/>
        <v>theater</v>
      </c>
      <c r="R3643" t="str">
        <f t="shared" si="341"/>
        <v>musical</v>
      </c>
      <c r="S3643" s="10">
        <f t="shared" si="337"/>
        <v>41917</v>
      </c>
      <c r="T3643" s="10">
        <f t="shared" si="338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</v>
      </c>
      <c r="P3644" s="6">
        <f t="shared" si="339"/>
        <v>7.5</v>
      </c>
      <c r="Q3644" t="str">
        <f t="shared" si="340"/>
        <v>theater</v>
      </c>
      <c r="R3644" t="str">
        <f t="shared" si="341"/>
        <v>musical</v>
      </c>
      <c r="S3644" s="10">
        <f t="shared" si="337"/>
        <v>42338.499999999993</v>
      </c>
      <c r="T3644" s="10">
        <f t="shared" si="338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9"/>
        <v>0</v>
      </c>
      <c r="Q3645" t="str">
        <f t="shared" si="340"/>
        <v>theater</v>
      </c>
      <c r="R3645" t="str">
        <f t="shared" si="341"/>
        <v>musical</v>
      </c>
      <c r="S3645" s="10">
        <f t="shared" si="337"/>
        <v>42324.977303240739</v>
      </c>
      <c r="T3645" s="10">
        <f t="shared" si="338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</v>
      </c>
      <c r="P3646" s="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0">
        <f t="shared" si="337"/>
        <v>42436.999305555553</v>
      </c>
      <c r="T3646" s="10">
        <f t="shared" si="338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9"/>
        <v>1</v>
      </c>
      <c r="Q3647" t="str">
        <f t="shared" si="340"/>
        <v>theater</v>
      </c>
      <c r="R3647" t="str">
        <f t="shared" si="341"/>
        <v>musical</v>
      </c>
      <c r="S3647" s="10">
        <f t="shared" si="337"/>
        <v>42695.803680555553</v>
      </c>
      <c r="T3647" s="10">
        <f t="shared" si="338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</v>
      </c>
      <c r="P3648" s="6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0">
        <f t="shared" si="337"/>
        <v>42171.770833333336</v>
      </c>
      <c r="T3648" s="10">
        <f t="shared" si="338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</v>
      </c>
      <c r="P3649" s="6">
        <f t="shared" si="339"/>
        <v>15</v>
      </c>
      <c r="Q3649" t="str">
        <f t="shared" si="340"/>
        <v>theater</v>
      </c>
      <c r="R3649" t="str">
        <f t="shared" si="341"/>
        <v>musical</v>
      </c>
      <c r="S3649" s="10">
        <f t="shared" si="337"/>
        <v>42643.540821759256</v>
      </c>
      <c r="T3649" s="10">
        <f t="shared" si="338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+MAX(E3650/D3650-1,0)</f>
        <v>3.8249999999999673E-3</v>
      </c>
      <c r="P3650" s="6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0">
        <f t="shared" ref="S3650:S3713" si="343">+(I3650/86400)+25569+(-5/24)</f>
        <v>41917.083854166667</v>
      </c>
      <c r="T3650" s="10">
        <f t="shared" ref="T3650:T3713" si="344">+(J3650/86400)+25569+(-5/24)</f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4.0000000000000036E-2</v>
      </c>
      <c r="P3651" s="6">
        <f t="shared" ref="P3651:P3714" si="345">+IFERROR(E3651/L3651,0)</f>
        <v>97.5</v>
      </c>
      <c r="Q3651" t="str">
        <f t="shared" ref="Q3651:Q3714" si="346">+LEFT(N3651,(FIND("/",N3651)-1))</f>
        <v>theater</v>
      </c>
      <c r="R3651" t="str">
        <f t="shared" ref="R3651:R3714" si="347">+RIGHT(N3651,LEN(N3651)-(FIND("/",N3651)))</f>
        <v>plays</v>
      </c>
      <c r="S3651" s="10">
        <f t="shared" si="343"/>
        <v>41806.504560185182</v>
      </c>
      <c r="T3651" s="10">
        <f t="shared" si="344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0</v>
      </c>
      <c r="P3652" s="6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0">
        <f t="shared" si="343"/>
        <v>42402.270648148151</v>
      </c>
      <c r="T3652" s="10">
        <f t="shared" si="344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4.0000000000000036E-2</v>
      </c>
      <c r="P3653" s="6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0">
        <f t="shared" si="343"/>
        <v>41861.457638888889</v>
      </c>
      <c r="T3653" s="10">
        <f t="shared" si="344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1.5066666666666668</v>
      </c>
      <c r="P3654" s="6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0">
        <f t="shared" si="343"/>
        <v>42606.957638888889</v>
      </c>
      <c r="T3654" s="10">
        <f t="shared" si="344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4.9999999999998934E-3</v>
      </c>
      <c r="P3655" s="6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0">
        <f t="shared" si="343"/>
        <v>42221.155173611107</v>
      </c>
      <c r="T3655" s="10">
        <f t="shared" si="344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0.74399999999999999</v>
      </c>
      <c r="P3656" s="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0">
        <f t="shared" si="343"/>
        <v>42463.499999999993</v>
      </c>
      <c r="T3656" s="10">
        <f t="shared" si="344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0.16260000000000008</v>
      </c>
      <c r="P3657" s="6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0">
        <f t="shared" si="343"/>
        <v>42203.082638888889</v>
      </c>
      <c r="T3657" s="10">
        <f t="shared" si="344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5.8200000000000029E-2</v>
      </c>
      <c r="P3658" s="6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0">
        <f t="shared" si="343"/>
        <v>42767.749305555553</v>
      </c>
      <c r="T3658" s="10">
        <f t="shared" si="344"/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0.10749999999999993</v>
      </c>
      <c r="P3659" s="6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0">
        <f t="shared" si="343"/>
        <v>42522.695833333331</v>
      </c>
      <c r="T3659" s="10">
        <f t="shared" si="344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6.6666666666665986E-3</v>
      </c>
      <c r="P3660" s="6">
        <f t="shared" si="345"/>
        <v>75.5</v>
      </c>
      <c r="Q3660" t="str">
        <f t="shared" si="346"/>
        <v>theater</v>
      </c>
      <c r="R3660" t="str">
        <f t="shared" si="347"/>
        <v>plays</v>
      </c>
      <c r="S3660" s="10">
        <f t="shared" si="343"/>
        <v>41821.957638888889</v>
      </c>
      <c r="T3660" s="10">
        <f t="shared" si="344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2.0333333333333314E-2</v>
      </c>
      <c r="P3661" s="6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0">
        <f t="shared" si="343"/>
        <v>42082.402083333327</v>
      </c>
      <c r="T3661" s="10">
        <f t="shared" si="344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0</v>
      </c>
      <c r="P3662" s="6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0">
        <f t="shared" si="343"/>
        <v>41996.672743055555</v>
      </c>
      <c r="T3662" s="10">
        <f t="shared" si="344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0.1100000000000001</v>
      </c>
      <c r="P3663" s="6">
        <f t="shared" si="345"/>
        <v>92.5</v>
      </c>
      <c r="Q3663" t="str">
        <f t="shared" si="346"/>
        <v>theater</v>
      </c>
      <c r="R3663" t="str">
        <f t="shared" si="347"/>
        <v>plays</v>
      </c>
      <c r="S3663" s="10">
        <f t="shared" si="343"/>
        <v>42469.958333333336</v>
      </c>
      <c r="T3663" s="10">
        <f t="shared" si="344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1.4250000000000096E-2</v>
      </c>
      <c r="P3664" s="6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0">
        <f t="shared" si="343"/>
        <v>42093.97006944444</v>
      </c>
      <c r="T3664" s="10">
        <f t="shared" si="344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4.0000000000000036E-2</v>
      </c>
      <c r="P3665" s="6">
        <f t="shared" si="345"/>
        <v>26</v>
      </c>
      <c r="Q3665" t="str">
        <f t="shared" si="346"/>
        <v>theater</v>
      </c>
      <c r="R3665" t="str">
        <f t="shared" si="347"/>
        <v>plays</v>
      </c>
      <c r="S3665" s="10">
        <f t="shared" si="343"/>
        <v>42725.285069444442</v>
      </c>
      <c r="T3665" s="10">
        <f t="shared" si="344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9.375E-2</v>
      </c>
      <c r="P3666" s="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0">
        <f t="shared" si="343"/>
        <v>42537.04038194444</v>
      </c>
      <c r="T3666" s="10">
        <f t="shared" si="344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0.15161290322580645</v>
      </c>
      <c r="P3667" s="6">
        <f t="shared" si="345"/>
        <v>51</v>
      </c>
      <c r="Q3667" t="str">
        <f t="shared" si="346"/>
        <v>theater</v>
      </c>
      <c r="R3667" t="str">
        <f t="shared" si="347"/>
        <v>plays</v>
      </c>
      <c r="S3667" s="10">
        <f t="shared" si="343"/>
        <v>42305.620833333327</v>
      </c>
      <c r="T3667" s="10">
        <f t="shared" si="344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0</v>
      </c>
      <c r="P3668" s="6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0">
        <f t="shared" si="343"/>
        <v>41844.083333333328</v>
      </c>
      <c r="T3668" s="10">
        <f t="shared" si="344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3.1703333333333417E-2</v>
      </c>
      <c r="P3669" s="6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0">
        <f t="shared" si="343"/>
        <v>42203.761793981474</v>
      </c>
      <c r="T3669" s="10">
        <f t="shared" si="344"/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3.499999999999992E-2</v>
      </c>
      <c r="P3670" s="6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0">
        <f t="shared" si="343"/>
        <v>42208.564583333333</v>
      </c>
      <c r="T3670" s="10">
        <f t="shared" si="344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0.3819999999999999</v>
      </c>
      <c r="P3671" s="6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0">
        <f t="shared" si="343"/>
        <v>42166.466863425921</v>
      </c>
      <c r="T3671" s="10">
        <f t="shared" si="344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9.5454545454545459E-2</v>
      </c>
      <c r="P3672" s="6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0">
        <f t="shared" si="343"/>
        <v>42155.749999999993</v>
      </c>
      <c r="T3672" s="10">
        <f t="shared" si="344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8.5714285714286742E-3</v>
      </c>
      <c r="P3673" s="6">
        <f t="shared" si="345"/>
        <v>88.25</v>
      </c>
      <c r="Q3673" t="str">
        <f t="shared" si="346"/>
        <v>theater</v>
      </c>
      <c r="R3673" t="str">
        <f t="shared" si="347"/>
        <v>plays</v>
      </c>
      <c r="S3673" s="10">
        <f t="shared" si="343"/>
        <v>41840.957638888889</v>
      </c>
      <c r="T3673" s="10">
        <f t="shared" si="344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1.5333333333333421E-2</v>
      </c>
      <c r="P3674" s="6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0">
        <f t="shared" si="343"/>
        <v>41908.738240740735</v>
      </c>
      <c r="T3674" s="10">
        <f t="shared" si="344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0.13624999999999998</v>
      </c>
      <c r="P3675" s="6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0">
        <f t="shared" si="343"/>
        <v>41948.327777777777</v>
      </c>
      <c r="T3675" s="10">
        <f t="shared" si="344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0</v>
      </c>
      <c r="P3676" s="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0">
        <f t="shared" si="343"/>
        <v>42616.664687499993</v>
      </c>
      <c r="T3676" s="10">
        <f t="shared" si="344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0.39999999999999991</v>
      </c>
      <c r="P3677" s="6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0">
        <f t="shared" si="343"/>
        <v>42505.749999999993</v>
      </c>
      <c r="T3677" s="10">
        <f t="shared" si="344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0.28750000000000009</v>
      </c>
      <c r="P3678" s="6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0">
        <f t="shared" si="343"/>
        <v>41894.607453703698</v>
      </c>
      <c r="T3678" s="10">
        <f t="shared" si="344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2.9041666666666632E-2</v>
      </c>
      <c r="P3679" s="6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0">
        <f t="shared" si="343"/>
        <v>41822.957638888889</v>
      </c>
      <c r="T3679" s="10">
        <f t="shared" si="344"/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2.4999999999999911E-2</v>
      </c>
      <c r="P3680" s="6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0">
        <f t="shared" si="343"/>
        <v>42155.322893518511</v>
      </c>
      <c r="T3680" s="10">
        <f t="shared" si="344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0.10099999999999998</v>
      </c>
      <c r="P3681" s="6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0">
        <f t="shared" si="343"/>
        <v>41820.999305555553</v>
      </c>
      <c r="T3681" s="10">
        <f t="shared" si="344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0.1276666666666666</v>
      </c>
      <c r="P3682" s="6">
        <f t="shared" si="345"/>
        <v>99.5</v>
      </c>
      <c r="Q3682" t="str">
        <f t="shared" si="346"/>
        <v>theater</v>
      </c>
      <c r="R3682" t="str">
        <f t="shared" si="347"/>
        <v>plays</v>
      </c>
      <c r="S3682" s="10">
        <f t="shared" si="343"/>
        <v>42648.245763888888</v>
      </c>
      <c r="T3682" s="10">
        <f t="shared" si="344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0.11899999999999999</v>
      </c>
      <c r="P3683" s="6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0">
        <f t="shared" si="343"/>
        <v>42384.443171296291</v>
      </c>
      <c r="T3683" s="10">
        <f t="shared" si="344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0.3919999999999999</v>
      </c>
      <c r="P3684" s="6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0">
        <f t="shared" si="343"/>
        <v>41806.082638888889</v>
      </c>
      <c r="T3684" s="10">
        <f t="shared" si="344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0.10857142857142854</v>
      </c>
      <c r="P3685" s="6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0">
        <f t="shared" si="343"/>
        <v>42662.908518518518</v>
      </c>
      <c r="T3685" s="10">
        <f t="shared" si="344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0.39066666666666672</v>
      </c>
      <c r="P3686" s="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0">
        <f t="shared" si="343"/>
        <v>42248.97206018518</v>
      </c>
      <c r="T3686" s="10">
        <f t="shared" si="344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5.699999999999994E-2</v>
      </c>
      <c r="P3687" s="6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0">
        <f t="shared" si="343"/>
        <v>41778.666666666664</v>
      </c>
      <c r="T3687" s="10">
        <f t="shared" si="344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1.4285714285714235E-2</v>
      </c>
      <c r="P3688" s="6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0">
        <f t="shared" si="343"/>
        <v>42244.957638888889</v>
      </c>
      <c r="T3688" s="10">
        <f t="shared" si="344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2.4500000000000632E-3</v>
      </c>
      <c r="P3689" s="6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0">
        <f t="shared" si="343"/>
        <v>41817.009895833333</v>
      </c>
      <c r="T3689" s="10">
        <f t="shared" si="344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9.1666666666666563E-2</v>
      </c>
      <c r="P3690" s="6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0">
        <f t="shared" si="343"/>
        <v>41859.578749999993</v>
      </c>
      <c r="T3690" s="10">
        <f t="shared" si="344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0.18333333333333335</v>
      </c>
      <c r="P3691" s="6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0">
        <f t="shared" si="343"/>
        <v>42176.725694444445</v>
      </c>
      <c r="T3691" s="10">
        <f t="shared" si="344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0.19999999999999996</v>
      </c>
      <c r="P3692" s="6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0">
        <f t="shared" si="343"/>
        <v>41970.431516203702</v>
      </c>
      <c r="T3692" s="10">
        <f t="shared" si="344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0.27960000000000007</v>
      </c>
      <c r="P3693" s="6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0">
        <f t="shared" si="343"/>
        <v>42064.999305555553</v>
      </c>
      <c r="T3693" s="10">
        <f t="shared" si="344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0.26</v>
      </c>
      <c r="P3694" s="6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0">
        <f t="shared" si="343"/>
        <v>41900.791666666664</v>
      </c>
      <c r="T3694" s="10">
        <f t="shared" si="344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0.29129129129129128</v>
      </c>
      <c r="P3695" s="6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0">
        <f t="shared" si="343"/>
        <v>42338.729166666664</v>
      </c>
      <c r="T3695" s="10">
        <f t="shared" si="344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7.4285714285714288E-2</v>
      </c>
      <c r="P3696" s="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0">
        <f t="shared" si="343"/>
        <v>42526.874999999993</v>
      </c>
      <c r="T3696" s="10">
        <f t="shared" si="344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1.2499999999999734E-3</v>
      </c>
      <c r="P3697" s="6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0">
        <f t="shared" si="343"/>
        <v>42015.662152777775</v>
      </c>
      <c r="T3697" s="10">
        <f t="shared" si="344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0.55000000000000004</v>
      </c>
      <c r="P3698" s="6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0">
        <f t="shared" si="343"/>
        <v>42048.408749999995</v>
      </c>
      <c r="T3698" s="10">
        <f t="shared" si="344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8.0000000000000071E-2</v>
      </c>
      <c r="P3699" s="6">
        <f t="shared" si="345"/>
        <v>72</v>
      </c>
      <c r="Q3699" t="str">
        <f t="shared" si="346"/>
        <v>theater</v>
      </c>
      <c r="R3699" t="str">
        <f t="shared" si="347"/>
        <v>plays</v>
      </c>
      <c r="S3699" s="10">
        <f t="shared" si="343"/>
        <v>42500.2575</v>
      </c>
      <c r="T3699" s="10">
        <f t="shared" si="344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0.10519999999999996</v>
      </c>
      <c r="P3700" s="6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0">
        <f t="shared" si="343"/>
        <v>42431.598229166666</v>
      </c>
      <c r="T3700" s="10">
        <f t="shared" si="344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8.0000000000000071E-3</v>
      </c>
      <c r="P3701" s="6">
        <f t="shared" si="345"/>
        <v>63</v>
      </c>
      <c r="Q3701" t="str">
        <f t="shared" si="346"/>
        <v>theater</v>
      </c>
      <c r="R3701" t="str">
        <f t="shared" si="347"/>
        <v>plays</v>
      </c>
      <c r="S3701" s="10">
        <f t="shared" si="343"/>
        <v>41927.393703703703</v>
      </c>
      <c r="T3701" s="10">
        <f t="shared" si="344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0.21199999999999997</v>
      </c>
      <c r="P3702" s="6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0">
        <f t="shared" si="343"/>
        <v>41912.458333333328</v>
      </c>
      <c r="T3702" s="10">
        <f t="shared" si="344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3.3333333333334103E-3</v>
      </c>
      <c r="P3703" s="6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0">
        <f t="shared" si="343"/>
        <v>42159.333252314813</v>
      </c>
      <c r="T3703" s="10">
        <f t="shared" si="344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9.1666666666666563E-2</v>
      </c>
      <c r="P3704" s="6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0">
        <f t="shared" si="343"/>
        <v>42561.749305555553</v>
      </c>
      <c r="T3704" s="10">
        <f t="shared" si="344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0.23428571428571421</v>
      </c>
      <c r="P3705" s="6">
        <f t="shared" si="345"/>
        <v>43.2</v>
      </c>
      <c r="Q3705" t="str">
        <f t="shared" si="346"/>
        <v>theater</v>
      </c>
      <c r="R3705" t="str">
        <f t="shared" si="347"/>
        <v>plays</v>
      </c>
      <c r="S3705" s="10">
        <f t="shared" si="343"/>
        <v>42595.082638888889</v>
      </c>
      <c r="T3705" s="10">
        <f t="shared" si="344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0.36336666666666662</v>
      </c>
      <c r="P3706" s="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0">
        <f t="shared" si="343"/>
        <v>42521.481412037036</v>
      </c>
      <c r="T3706" s="10">
        <f t="shared" si="344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3.4665723381676727E-2</v>
      </c>
      <c r="P3707" s="6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0">
        <f t="shared" si="343"/>
        <v>41813.541666666664</v>
      </c>
      <c r="T3707" s="10">
        <f t="shared" si="344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0.21333333333333337</v>
      </c>
      <c r="P3708" s="6">
        <f t="shared" si="345"/>
        <v>140</v>
      </c>
      <c r="Q3708" t="str">
        <f t="shared" si="346"/>
        <v>theater</v>
      </c>
      <c r="R3708" t="str">
        <f t="shared" si="347"/>
        <v>plays</v>
      </c>
      <c r="S3708" s="10">
        <f t="shared" si="343"/>
        <v>41894.705428240741</v>
      </c>
      <c r="T3708" s="10">
        <f t="shared" si="344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0.8600000000000001</v>
      </c>
      <c r="P3709" s="6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0">
        <f t="shared" si="343"/>
        <v>42573.018055555549</v>
      </c>
      <c r="T3709" s="10">
        <f t="shared" si="344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2</v>
      </c>
      <c r="P3710" s="6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0">
        <f t="shared" si="343"/>
        <v>41823.933865740742</v>
      </c>
      <c r="T3710" s="10">
        <f t="shared" si="344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8.2500000000000018E-2</v>
      </c>
      <c r="P3711" s="6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0">
        <f t="shared" si="343"/>
        <v>41815.499374999999</v>
      </c>
      <c r="T3711" s="10">
        <f t="shared" si="344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0.41153846153846163</v>
      </c>
      <c r="P3712" s="6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0">
        <f t="shared" si="343"/>
        <v>42097.367916666662</v>
      </c>
      <c r="T3712" s="10">
        <f t="shared" si="344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0.1399999999999999</v>
      </c>
      <c r="P3713" s="6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0">
        <f t="shared" si="343"/>
        <v>41805.458333333328</v>
      </c>
      <c r="T3713" s="10">
        <f t="shared" si="344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+MAX(E3714/D3714-1,0)</f>
        <v>0.53733333333333344</v>
      </c>
      <c r="P3714" s="6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0">
        <f t="shared" ref="S3714:S3777" si="349">+(I3714/86400)+25569+(-5/24)</f>
        <v>42155.082638888889</v>
      </c>
      <c r="T3714" s="10">
        <f t="shared" ref="T3714:T3777" si="350">+(J3714/86400)+25569+(-5/24)</f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1.4999999999999902E-2</v>
      </c>
      <c r="P3715" s="6">
        <f t="shared" ref="P3715:P3778" si="351">+IFERROR(E3715/L3715,0)</f>
        <v>106.84210526315789</v>
      </c>
      <c r="Q3715" t="str">
        <f t="shared" ref="Q3715:Q3778" si="352">+LEFT(N3715,(FIND("/",N3715)-1))</f>
        <v>theater</v>
      </c>
      <c r="R3715" t="str">
        <f t="shared" ref="R3715:R3778" si="353">+RIGHT(N3715,LEN(N3715)-(FIND("/",N3715)))</f>
        <v>plays</v>
      </c>
      <c r="S3715" s="10">
        <f t="shared" si="349"/>
        <v>42525.529699074068</v>
      </c>
      <c r="T3715" s="10">
        <f t="shared" si="350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2.3500000000000076E-2</v>
      </c>
      <c r="P3716" s="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0">
        <f t="shared" si="349"/>
        <v>42149.957638888889</v>
      </c>
      <c r="T3716" s="10">
        <f t="shared" si="350"/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2.5714285714285801E-2</v>
      </c>
      <c r="P3717" s="6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0">
        <f t="shared" si="349"/>
        <v>42094.327777777777</v>
      </c>
      <c r="T3717" s="10">
        <f t="shared" si="350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0.55750000000000011</v>
      </c>
      <c r="P3718" s="6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0">
        <f t="shared" si="349"/>
        <v>42390.679502314808</v>
      </c>
      <c r="T3718" s="10">
        <f t="shared" si="350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7.5000000000000622E-3</v>
      </c>
      <c r="P3719" s="6">
        <f t="shared" si="351"/>
        <v>310</v>
      </c>
      <c r="Q3719" t="str">
        <f t="shared" si="352"/>
        <v>theater</v>
      </c>
      <c r="R3719" t="str">
        <f t="shared" si="353"/>
        <v>plays</v>
      </c>
      <c r="S3719" s="10">
        <f t="shared" si="349"/>
        <v>42133.657974537033</v>
      </c>
      <c r="T3719" s="10">
        <f t="shared" si="350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1.3940000000000001</v>
      </c>
      <c r="P3720" s="6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0">
        <f t="shared" si="349"/>
        <v>42062.507812499993</v>
      </c>
      <c r="T3720" s="10">
        <f t="shared" si="350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1.1000000000000001</v>
      </c>
      <c r="P3721" s="6">
        <f t="shared" si="351"/>
        <v>105</v>
      </c>
      <c r="Q3721" t="str">
        <f t="shared" si="352"/>
        <v>theater</v>
      </c>
      <c r="R3721" t="str">
        <f t="shared" si="353"/>
        <v>plays</v>
      </c>
      <c r="S3721" s="10">
        <f t="shared" si="349"/>
        <v>42177.521597222221</v>
      </c>
      <c r="T3721" s="10">
        <f t="shared" si="350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4.5151515151515165E-2</v>
      </c>
      <c r="P3722" s="6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0">
        <f t="shared" si="349"/>
        <v>42187.784791666665</v>
      </c>
      <c r="T3722" s="10">
        <f t="shared" si="350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8.0000000000000071E-3</v>
      </c>
      <c r="P3723" s="6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0">
        <f t="shared" si="349"/>
        <v>41948.769490740735</v>
      </c>
      <c r="T3723" s="10">
        <f t="shared" si="350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0.1120000000000001</v>
      </c>
      <c r="P3724" s="6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0">
        <f t="shared" si="349"/>
        <v>42411.749305555553</v>
      </c>
      <c r="T3724" s="10">
        <f t="shared" si="350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2.0444444444444487E-2</v>
      </c>
      <c r="P3725" s="6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0">
        <f t="shared" si="349"/>
        <v>41973.586365740739</v>
      </c>
      <c r="T3725" s="10">
        <f t="shared" si="350"/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2.5476744186046618E-2</v>
      </c>
      <c r="P3726" s="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0">
        <f t="shared" si="349"/>
        <v>42494.749999999993</v>
      </c>
      <c r="T3726" s="10">
        <f t="shared" si="350"/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0.27</v>
      </c>
      <c r="P3727" s="6">
        <f t="shared" si="351"/>
        <v>25.4</v>
      </c>
      <c r="Q3727" t="str">
        <f t="shared" si="352"/>
        <v>theater</v>
      </c>
      <c r="R3727" t="str">
        <f t="shared" si="353"/>
        <v>plays</v>
      </c>
      <c r="S3727" s="10">
        <f t="shared" si="349"/>
        <v>42418.687499999993</v>
      </c>
      <c r="T3727" s="10">
        <f t="shared" si="350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2.3870588235294119</v>
      </c>
      <c r="P3728" s="6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0">
        <f t="shared" si="349"/>
        <v>42489.666666666664</v>
      </c>
      <c r="T3728" s="10">
        <f t="shared" si="350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7.5000000000000622E-3</v>
      </c>
      <c r="P3729" s="6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0">
        <f t="shared" si="349"/>
        <v>42662.996527777774</v>
      </c>
      <c r="T3729" s="10">
        <f t="shared" si="350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</v>
      </c>
      <c r="P3730" s="6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0">
        <f t="shared" si="349"/>
        <v>42234.962685185186</v>
      </c>
      <c r="T3730" s="10">
        <f t="shared" si="350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0</v>
      </c>
      <c r="P3731" s="6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0">
        <f t="shared" si="349"/>
        <v>42085.954999999994</v>
      </c>
      <c r="T3731" s="10">
        <f t="shared" si="350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</v>
      </c>
      <c r="P3732" s="6">
        <f t="shared" si="351"/>
        <v>100</v>
      </c>
      <c r="Q3732" t="str">
        <f t="shared" si="352"/>
        <v>theater</v>
      </c>
      <c r="R3732" t="str">
        <f t="shared" si="353"/>
        <v>plays</v>
      </c>
      <c r="S3732" s="10">
        <f t="shared" si="349"/>
        <v>42233.46943287037</v>
      </c>
      <c r="T3732" s="10">
        <f t="shared" si="350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</v>
      </c>
      <c r="P3733" s="6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0">
        <f t="shared" si="349"/>
        <v>42013.932638888888</v>
      </c>
      <c r="T3733" s="10">
        <f t="shared" si="350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</v>
      </c>
      <c r="P3734" s="6">
        <f t="shared" si="351"/>
        <v>32.75</v>
      </c>
      <c r="Q3734" t="str">
        <f t="shared" si="352"/>
        <v>theater</v>
      </c>
      <c r="R3734" t="str">
        <f t="shared" si="353"/>
        <v>plays</v>
      </c>
      <c r="S3734" s="10">
        <f t="shared" si="349"/>
        <v>42028.291666666664</v>
      </c>
      <c r="T3734" s="10">
        <f t="shared" si="350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51"/>
        <v>0</v>
      </c>
      <c r="Q3735" t="str">
        <f t="shared" si="352"/>
        <v>theater</v>
      </c>
      <c r="R3735" t="str">
        <f t="shared" si="353"/>
        <v>plays</v>
      </c>
      <c r="S3735" s="10">
        <f t="shared" si="349"/>
        <v>42112.729166666664</v>
      </c>
      <c r="T3735" s="10">
        <f t="shared" si="350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</v>
      </c>
      <c r="P3736" s="6">
        <f t="shared" si="351"/>
        <v>61</v>
      </c>
      <c r="Q3736" t="str">
        <f t="shared" si="352"/>
        <v>theater</v>
      </c>
      <c r="R3736" t="str">
        <f t="shared" si="353"/>
        <v>plays</v>
      </c>
      <c r="S3736" s="10">
        <f t="shared" si="349"/>
        <v>42149.693240740737</v>
      </c>
      <c r="T3736" s="10">
        <f t="shared" si="350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</v>
      </c>
      <c r="P3737" s="6">
        <f t="shared" si="351"/>
        <v>10</v>
      </c>
      <c r="Q3737" t="str">
        <f t="shared" si="352"/>
        <v>theater</v>
      </c>
      <c r="R3737" t="str">
        <f t="shared" si="353"/>
        <v>plays</v>
      </c>
      <c r="S3737" s="10">
        <f t="shared" si="349"/>
        <v>42152.484826388885</v>
      </c>
      <c r="T3737" s="10">
        <f t="shared" si="350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</v>
      </c>
      <c r="P3738" s="6">
        <f t="shared" si="351"/>
        <v>10</v>
      </c>
      <c r="Q3738" t="str">
        <f t="shared" si="352"/>
        <v>theater</v>
      </c>
      <c r="R3738" t="str">
        <f t="shared" si="353"/>
        <v>plays</v>
      </c>
      <c r="S3738" s="10">
        <f t="shared" si="349"/>
        <v>42086.541666666664</v>
      </c>
      <c r="T3738" s="10">
        <f t="shared" si="350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</v>
      </c>
      <c r="P3739" s="6">
        <f t="shared" si="351"/>
        <v>37.5</v>
      </c>
      <c r="Q3739" t="str">
        <f t="shared" si="352"/>
        <v>theater</v>
      </c>
      <c r="R3739" t="str">
        <f t="shared" si="353"/>
        <v>plays</v>
      </c>
      <c r="S3739" s="10">
        <f t="shared" si="349"/>
        <v>42320.082638888889</v>
      </c>
      <c r="T3739" s="10">
        <f t="shared" si="350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</v>
      </c>
      <c r="P3740" s="6">
        <f t="shared" si="351"/>
        <v>45</v>
      </c>
      <c r="Q3740" t="str">
        <f t="shared" si="352"/>
        <v>theater</v>
      </c>
      <c r="R3740" t="str">
        <f t="shared" si="353"/>
        <v>plays</v>
      </c>
      <c r="S3740" s="10">
        <f t="shared" si="349"/>
        <v>41835.708333333328</v>
      </c>
      <c r="T3740" s="10">
        <f t="shared" si="350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</v>
      </c>
      <c r="P3741" s="6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0">
        <f t="shared" si="349"/>
        <v>42568.241527777776</v>
      </c>
      <c r="T3741" s="10">
        <f t="shared" si="350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</v>
      </c>
      <c r="P3742" s="6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0">
        <f t="shared" si="349"/>
        <v>41862.870810185181</v>
      </c>
      <c r="T3742" s="10">
        <f t="shared" si="350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51"/>
        <v>0</v>
      </c>
      <c r="Q3743" t="str">
        <f t="shared" si="352"/>
        <v>theater</v>
      </c>
      <c r="R3743" t="str">
        <f t="shared" si="353"/>
        <v>plays</v>
      </c>
      <c r="S3743" s="10">
        <f t="shared" si="349"/>
        <v>42355.712384259255</v>
      </c>
      <c r="T3743" s="10">
        <f t="shared" si="350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</v>
      </c>
      <c r="P3744" s="6">
        <f t="shared" si="351"/>
        <v>25</v>
      </c>
      <c r="Q3744" t="str">
        <f t="shared" si="352"/>
        <v>theater</v>
      </c>
      <c r="R3744" t="str">
        <f t="shared" si="353"/>
        <v>plays</v>
      </c>
      <c r="S3744" s="10">
        <f t="shared" si="349"/>
        <v>41888.006296296291</v>
      </c>
      <c r="T3744" s="10">
        <f t="shared" si="350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51"/>
        <v>0</v>
      </c>
      <c r="Q3745" t="str">
        <f t="shared" si="352"/>
        <v>theater</v>
      </c>
      <c r="R3745" t="str">
        <f t="shared" si="353"/>
        <v>plays</v>
      </c>
      <c r="S3745" s="10">
        <f t="shared" si="349"/>
        <v>41823.501898148148</v>
      </c>
      <c r="T3745" s="10">
        <f t="shared" si="350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51"/>
        <v>0</v>
      </c>
      <c r="Q3746" t="str">
        <f t="shared" si="352"/>
        <v>theater</v>
      </c>
      <c r="R3746" t="str">
        <f t="shared" si="353"/>
        <v>plays</v>
      </c>
      <c r="S3746" s="10">
        <f t="shared" si="349"/>
        <v>41824.957638888889</v>
      </c>
      <c r="T3746" s="10">
        <f t="shared" si="350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</v>
      </c>
      <c r="P3747" s="6">
        <f t="shared" si="351"/>
        <v>10</v>
      </c>
      <c r="Q3747" t="str">
        <f t="shared" si="352"/>
        <v>theater</v>
      </c>
      <c r="R3747" t="str">
        <f t="shared" si="353"/>
        <v>plays</v>
      </c>
      <c r="S3747" s="10">
        <f t="shared" si="349"/>
        <v>41861.489606481475</v>
      </c>
      <c r="T3747" s="10">
        <f t="shared" si="350"/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</v>
      </c>
      <c r="P3748" s="6">
        <f t="shared" si="351"/>
        <v>202</v>
      </c>
      <c r="Q3748" t="str">
        <f t="shared" si="352"/>
        <v>theater</v>
      </c>
      <c r="R3748" t="str">
        <f t="shared" si="353"/>
        <v>plays</v>
      </c>
      <c r="S3748" s="10">
        <f t="shared" si="349"/>
        <v>42651.18100694444</v>
      </c>
      <c r="T3748" s="10">
        <f t="shared" si="350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</v>
      </c>
      <c r="P3749" s="6">
        <f t="shared" si="351"/>
        <v>25</v>
      </c>
      <c r="Q3749" t="str">
        <f t="shared" si="352"/>
        <v>theater</v>
      </c>
      <c r="R3749" t="str">
        <f t="shared" si="353"/>
        <v>plays</v>
      </c>
      <c r="S3749" s="10">
        <f t="shared" si="349"/>
        <v>42190.749305555553</v>
      </c>
      <c r="T3749" s="10">
        <f t="shared" si="350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3.5199999999999898E-2</v>
      </c>
      <c r="P3750" s="6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0">
        <f t="shared" si="349"/>
        <v>42416.040972222218</v>
      </c>
      <c r="T3750" s="10">
        <f t="shared" si="350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5.0000000000000044E-2</v>
      </c>
      <c r="P3751" s="6">
        <f t="shared" si="351"/>
        <v>75</v>
      </c>
      <c r="Q3751" t="str">
        <f t="shared" si="352"/>
        <v>theater</v>
      </c>
      <c r="R3751" t="str">
        <f t="shared" si="353"/>
        <v>musical</v>
      </c>
      <c r="S3751" s="10">
        <f t="shared" si="349"/>
        <v>42488.957638888889</v>
      </c>
      <c r="T3751" s="10">
        <f t="shared" si="350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4.4999999999999485E-3</v>
      </c>
      <c r="P3752" s="6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0">
        <f t="shared" si="349"/>
        <v>42045.124305555553</v>
      </c>
      <c r="T3752" s="10">
        <f t="shared" si="350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0.32600000000000007</v>
      </c>
      <c r="P3753" s="6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0">
        <f t="shared" si="349"/>
        <v>42462.785567129627</v>
      </c>
      <c r="T3753" s="10">
        <f t="shared" si="350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0.12999999999999989</v>
      </c>
      <c r="P3754" s="6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0">
        <f t="shared" si="349"/>
        <v>42659.666666666664</v>
      </c>
      <c r="T3754" s="10">
        <f t="shared" si="350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3.3400000000000096E-2</v>
      </c>
      <c r="P3755" s="6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0">
        <f t="shared" si="349"/>
        <v>42157.791666666664</v>
      </c>
      <c r="T3755" s="10">
        <f t="shared" si="350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0.19999999999999996</v>
      </c>
      <c r="P3756" s="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0">
        <f t="shared" si="349"/>
        <v>41845.999305555553</v>
      </c>
      <c r="T3756" s="10">
        <f t="shared" si="350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0.29636363636363638</v>
      </c>
      <c r="P3757" s="6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0">
        <f t="shared" si="349"/>
        <v>42475.658645833326</v>
      </c>
      <c r="T3757" s="10">
        <f t="shared" si="350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1.1111111111111072E-2</v>
      </c>
      <c r="P3758" s="6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0">
        <f t="shared" si="349"/>
        <v>41801.606458333328</v>
      </c>
      <c r="T3758" s="10">
        <f t="shared" si="350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8.5142857142857187E-2</v>
      </c>
      <c r="P3759" s="6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0">
        <f t="shared" si="349"/>
        <v>41974.642534722218</v>
      </c>
      <c r="T3759" s="10">
        <f t="shared" si="350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2.3333333333333428E-2</v>
      </c>
      <c r="P3760" s="6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0">
        <f t="shared" si="349"/>
        <v>41778</v>
      </c>
      <c r="T3760" s="10">
        <f t="shared" si="350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0.10244250000000021</v>
      </c>
      <c r="P3761" s="6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0">
        <f t="shared" si="349"/>
        <v>42241.899918981479</v>
      </c>
      <c r="T3761" s="10">
        <f t="shared" si="350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1.0153999999999996E-2</v>
      </c>
      <c r="P3762" s="6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0">
        <f t="shared" si="349"/>
        <v>41764.316967592589</v>
      </c>
      <c r="T3762" s="10">
        <f t="shared" si="350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0</v>
      </c>
      <c r="P3763" s="6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0">
        <f t="shared" si="349"/>
        <v>42226.749999999993</v>
      </c>
      <c r="T3763" s="10">
        <f t="shared" si="350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6.2400000000000011E-2</v>
      </c>
      <c r="P3764" s="6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0">
        <f t="shared" si="349"/>
        <v>42218.605196759258</v>
      </c>
      <c r="T3764" s="10">
        <f t="shared" si="350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0</v>
      </c>
      <c r="P3765" s="6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0">
        <f t="shared" si="349"/>
        <v>42095.500300925924</v>
      </c>
      <c r="T3765" s="10">
        <f t="shared" si="350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0</v>
      </c>
      <c r="P3766" s="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0">
        <f t="shared" si="349"/>
        <v>42518.816666666666</v>
      </c>
      <c r="T3766" s="10">
        <f t="shared" si="350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0.13457142857142856</v>
      </c>
      <c r="P3767" s="6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0">
        <f t="shared" si="349"/>
        <v>41850.568078703705</v>
      </c>
      <c r="T3767" s="10">
        <f t="shared" si="350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2.6501000000000108E-2</v>
      </c>
      <c r="P3768" s="6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0">
        <f t="shared" si="349"/>
        <v>41822.958854166667</v>
      </c>
      <c r="T3768" s="10">
        <f t="shared" si="350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0.16749999999999998</v>
      </c>
      <c r="P3769" s="6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0">
        <f t="shared" si="349"/>
        <v>42063.999305555553</v>
      </c>
      <c r="T3769" s="10">
        <f t="shared" si="350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7.652749999999986E-2</v>
      </c>
      <c r="P3770" s="6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0">
        <f t="shared" si="349"/>
        <v>41802.519560185181</v>
      </c>
      <c r="T3770" s="10">
        <f t="shared" si="350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0</v>
      </c>
      <c r="P3771" s="6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0">
        <f t="shared" si="349"/>
        <v>42475.389803240738</v>
      </c>
      <c r="T3771" s="10">
        <f t="shared" si="350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0</v>
      </c>
      <c r="P3772" s="6">
        <f t="shared" si="351"/>
        <v>100</v>
      </c>
      <c r="Q3772" t="str">
        <f t="shared" si="352"/>
        <v>theater</v>
      </c>
      <c r="R3772" t="str">
        <f t="shared" si="353"/>
        <v>musical</v>
      </c>
      <c r="S3772" s="10">
        <f t="shared" si="349"/>
        <v>42168.722337962965</v>
      </c>
      <c r="T3772" s="10">
        <f t="shared" si="350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0.45999999999999996</v>
      </c>
      <c r="P3773" s="6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0">
        <f t="shared" si="349"/>
        <v>42507.791666666664</v>
      </c>
      <c r="T3773" s="10">
        <f t="shared" si="350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0.10200000000000009</v>
      </c>
      <c r="P3774" s="6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0">
        <f t="shared" si="349"/>
        <v>42703.041666666664</v>
      </c>
      <c r="T3774" s="10">
        <f t="shared" si="350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8.2000000000000073E-2</v>
      </c>
      <c r="P3775" s="6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0">
        <f t="shared" si="349"/>
        <v>42688.880555555552</v>
      </c>
      <c r="T3775" s="10">
        <f t="shared" si="350"/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0</v>
      </c>
      <c r="P3776" s="6">
        <f t="shared" si="351"/>
        <v>100</v>
      </c>
      <c r="Q3776" t="str">
        <f t="shared" si="352"/>
        <v>theater</v>
      </c>
      <c r="R3776" t="str">
        <f t="shared" si="353"/>
        <v>musical</v>
      </c>
      <c r="S3776" s="10">
        <f t="shared" si="349"/>
        <v>42103.583969907406</v>
      </c>
      <c r="T3776" s="10">
        <f t="shared" si="350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2.4999999999999467E-3</v>
      </c>
      <c r="P3777" s="6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0">
        <f t="shared" si="349"/>
        <v>42102.958333333336</v>
      </c>
      <c r="T3777" s="10">
        <f t="shared" si="350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+MAX(E3778/D3778-1,0)</f>
        <v>6.7125000000000101E-2</v>
      </c>
      <c r="P3778" s="6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0">
        <f t="shared" ref="S3778:S3841" si="355">+(I3778/86400)+25569+(-5/24)</f>
        <v>41851.833333333328</v>
      </c>
      <c r="T3778" s="10">
        <f t="shared" ref="T3778:T3841" si="356">+(J3778/86400)+25569+(-5/24)</f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0.43199999999999994</v>
      </c>
      <c r="P3779" s="6">
        <f t="shared" ref="P3779:P3842" si="357">+IFERROR(E3779/L3779,0)</f>
        <v>48.542372881355931</v>
      </c>
      <c r="Q3779" t="str">
        <f t="shared" ref="Q3779:Q3842" si="358">+LEFT(N3779,(FIND("/",N3779)-1))</f>
        <v>theater</v>
      </c>
      <c r="R3779" t="str">
        <f t="shared" ref="R3779:R3842" si="359">+RIGHT(N3779,LEN(N3779)-(FIND("/",N3779)))</f>
        <v>musical</v>
      </c>
      <c r="S3779" s="10">
        <f t="shared" si="355"/>
        <v>41908.958333333328</v>
      </c>
      <c r="T3779" s="10">
        <f t="shared" si="356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5.0416666666666776E-2</v>
      </c>
      <c r="P3780" s="6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0">
        <f t="shared" si="355"/>
        <v>42049.610879629625</v>
      </c>
      <c r="T3780" s="10">
        <f t="shared" si="356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3.9800000000000058E-2</v>
      </c>
      <c r="P3781" s="6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0">
        <f t="shared" si="355"/>
        <v>42455.485416666663</v>
      </c>
      <c r="T3781" s="10">
        <f t="shared" si="356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0.19999999999999996</v>
      </c>
      <c r="P3782" s="6">
        <f t="shared" si="357"/>
        <v>100</v>
      </c>
      <c r="Q3782" t="str">
        <f t="shared" si="358"/>
        <v>theater</v>
      </c>
      <c r="R3782" t="str">
        <f t="shared" si="359"/>
        <v>musical</v>
      </c>
      <c r="S3782" s="10">
        <f t="shared" si="355"/>
        <v>42198.629166666666</v>
      </c>
      <c r="T3782" s="10">
        <f t="shared" si="356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9.6666666666666679E-2</v>
      </c>
      <c r="P3783" s="6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0">
        <f t="shared" si="355"/>
        <v>41890.674594907403</v>
      </c>
      <c r="T3783" s="10">
        <f t="shared" si="356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1.7500000000000071E-2</v>
      </c>
      <c r="P3784" s="6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0">
        <f t="shared" si="355"/>
        <v>42575.749999999993</v>
      </c>
      <c r="T3784" s="10">
        <f t="shared" si="356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0.28916666666666657</v>
      </c>
      <c r="P3785" s="6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0">
        <f t="shared" si="355"/>
        <v>42444.458333333336</v>
      </c>
      <c r="T3785" s="10">
        <f t="shared" si="356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0.14999999999999991</v>
      </c>
      <c r="P3786" s="6">
        <f t="shared" si="357"/>
        <v>115</v>
      </c>
      <c r="Q3786" t="str">
        <f t="shared" si="358"/>
        <v>theater</v>
      </c>
      <c r="R3786" t="str">
        <f t="shared" si="359"/>
        <v>musical</v>
      </c>
      <c r="S3786" s="10">
        <f t="shared" si="355"/>
        <v>42561.772361111107</v>
      </c>
      <c r="T3786" s="10">
        <f t="shared" si="356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0.50750000000000006</v>
      </c>
      <c r="P3787" s="6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0">
        <f t="shared" si="355"/>
        <v>42584.210416666661</v>
      </c>
      <c r="T3787" s="10">
        <f t="shared" si="356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0.10966666666666658</v>
      </c>
      <c r="P3788" s="6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0">
        <f t="shared" si="355"/>
        <v>42516.829571759255</v>
      </c>
      <c r="T3788" s="10">
        <f t="shared" si="356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2.8571428571428914E-3</v>
      </c>
      <c r="P3789" s="6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0">
        <f t="shared" si="355"/>
        <v>42195.957638888889</v>
      </c>
      <c r="T3789" s="10">
        <f t="shared" si="356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</v>
      </c>
      <c r="P3790" s="6">
        <f t="shared" si="357"/>
        <v>500</v>
      </c>
      <c r="Q3790" t="str">
        <f t="shared" si="358"/>
        <v>theater</v>
      </c>
      <c r="R3790" t="str">
        <f t="shared" si="359"/>
        <v>musical</v>
      </c>
      <c r="S3790" s="10">
        <f t="shared" si="355"/>
        <v>42361.470833333333</v>
      </c>
      <c r="T3790" s="10">
        <f t="shared" si="356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</v>
      </c>
      <c r="P3791" s="6">
        <f t="shared" si="357"/>
        <v>29</v>
      </c>
      <c r="Q3791" t="str">
        <f t="shared" si="358"/>
        <v>theater</v>
      </c>
      <c r="R3791" t="str">
        <f t="shared" si="359"/>
        <v>musical</v>
      </c>
      <c r="S3791" s="10">
        <f t="shared" si="355"/>
        <v>42170.590486111112</v>
      </c>
      <c r="T3791" s="10">
        <f t="shared" si="356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7"/>
        <v>0</v>
      </c>
      <c r="Q3792" t="str">
        <f t="shared" si="358"/>
        <v>theater</v>
      </c>
      <c r="R3792" t="str">
        <f t="shared" si="359"/>
        <v>musical</v>
      </c>
      <c r="S3792" s="10">
        <f t="shared" si="355"/>
        <v>42696.5002662037</v>
      </c>
      <c r="T3792" s="10">
        <f t="shared" si="356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7"/>
        <v>0</v>
      </c>
      <c r="Q3793" t="str">
        <f t="shared" si="358"/>
        <v>theater</v>
      </c>
      <c r="R3793" t="str">
        <f t="shared" si="359"/>
        <v>musical</v>
      </c>
      <c r="S3793" s="10">
        <f t="shared" si="355"/>
        <v>41826.4837037037</v>
      </c>
      <c r="T3793" s="10">
        <f t="shared" si="356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0">
        <f t="shared" si="355"/>
        <v>42200.238680555551</v>
      </c>
      <c r="T3794" s="10">
        <f t="shared" si="356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</v>
      </c>
      <c r="P3795" s="6">
        <f t="shared" si="357"/>
        <v>174</v>
      </c>
      <c r="Q3795" t="str">
        <f t="shared" si="358"/>
        <v>theater</v>
      </c>
      <c r="R3795" t="str">
        <f t="shared" si="359"/>
        <v>musical</v>
      </c>
      <c r="S3795" s="10">
        <f t="shared" si="355"/>
        <v>41989.73065972222</v>
      </c>
      <c r="T3795" s="10">
        <f t="shared" si="356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</v>
      </c>
      <c r="P3796" s="6">
        <f t="shared" si="357"/>
        <v>50</v>
      </c>
      <c r="Q3796" t="str">
        <f t="shared" si="358"/>
        <v>theater</v>
      </c>
      <c r="R3796" t="str">
        <f t="shared" si="359"/>
        <v>musical</v>
      </c>
      <c r="S3796" s="10">
        <f t="shared" si="355"/>
        <v>42162.372152777774</v>
      </c>
      <c r="T3796" s="10">
        <f t="shared" si="356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</v>
      </c>
      <c r="P3797" s="6">
        <f t="shared" si="357"/>
        <v>5</v>
      </c>
      <c r="Q3797" t="str">
        <f t="shared" si="358"/>
        <v>theater</v>
      </c>
      <c r="R3797" t="str">
        <f t="shared" si="359"/>
        <v>musical</v>
      </c>
      <c r="S3797" s="10">
        <f t="shared" si="355"/>
        <v>42244.729166666664</v>
      </c>
      <c r="T3797" s="10">
        <f t="shared" si="356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7"/>
        <v>1</v>
      </c>
      <c r="Q3798" t="str">
        <f t="shared" si="358"/>
        <v>theater</v>
      </c>
      <c r="R3798" t="str">
        <f t="shared" si="359"/>
        <v>musical</v>
      </c>
      <c r="S3798" s="10">
        <f t="shared" si="355"/>
        <v>42748.821250000001</v>
      </c>
      <c r="T3798" s="10">
        <f t="shared" si="356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</v>
      </c>
      <c r="P3799" s="6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0">
        <f t="shared" si="355"/>
        <v>42114.673206018517</v>
      </c>
      <c r="T3799" s="10">
        <f t="shared" si="356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</v>
      </c>
      <c r="P3800" s="6">
        <f t="shared" si="357"/>
        <v>205</v>
      </c>
      <c r="Q3800" t="str">
        <f t="shared" si="358"/>
        <v>theater</v>
      </c>
      <c r="R3800" t="str">
        <f t="shared" si="359"/>
        <v>musical</v>
      </c>
      <c r="S3800" s="10">
        <f t="shared" si="355"/>
        <v>41861.514444444438</v>
      </c>
      <c r="T3800" s="10">
        <f t="shared" si="356"/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</v>
      </c>
      <c r="P3801" s="6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0">
        <f t="shared" si="355"/>
        <v>42440.722719907404</v>
      </c>
      <c r="T3801" s="10">
        <f t="shared" si="356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</v>
      </c>
      <c r="P3802" s="6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0">
        <f t="shared" si="355"/>
        <v>42014.999305555553</v>
      </c>
      <c r="T3802" s="10">
        <f t="shared" si="356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</v>
      </c>
      <c r="P3803" s="6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0">
        <f t="shared" si="355"/>
        <v>42006.467777777776</v>
      </c>
      <c r="T3803" s="10">
        <f t="shared" si="356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7"/>
        <v>0</v>
      </c>
      <c r="Q3804" t="str">
        <f t="shared" si="358"/>
        <v>theater</v>
      </c>
      <c r="R3804" t="str">
        <f t="shared" si="359"/>
        <v>musical</v>
      </c>
      <c r="S3804" s="10">
        <f t="shared" si="355"/>
        <v>42298.917893518512</v>
      </c>
      <c r="T3804" s="10">
        <f t="shared" si="356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</v>
      </c>
      <c r="P3805" s="6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0">
        <f t="shared" si="355"/>
        <v>42433.763518518514</v>
      </c>
      <c r="T3805" s="10">
        <f t="shared" si="356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7"/>
        <v>0</v>
      </c>
      <c r="Q3806" t="str">
        <f t="shared" si="358"/>
        <v>theater</v>
      </c>
      <c r="R3806" t="str">
        <f t="shared" si="359"/>
        <v>musical</v>
      </c>
      <c r="S3806" s="10">
        <f t="shared" si="355"/>
        <v>42582.083333333336</v>
      </c>
      <c r="T3806" s="10">
        <f t="shared" si="356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7"/>
        <v>1.5</v>
      </c>
      <c r="Q3807" t="str">
        <f t="shared" si="358"/>
        <v>theater</v>
      </c>
      <c r="R3807" t="str">
        <f t="shared" si="359"/>
        <v>musical</v>
      </c>
      <c r="S3807" s="10">
        <f t="shared" si="355"/>
        <v>41909.678703703699</v>
      </c>
      <c r="T3807" s="10">
        <f t="shared" si="356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7"/>
        <v>5</v>
      </c>
      <c r="Q3808" t="str">
        <f t="shared" si="358"/>
        <v>theater</v>
      </c>
      <c r="R3808" t="str">
        <f t="shared" si="359"/>
        <v>musical</v>
      </c>
      <c r="S3808" s="10">
        <f t="shared" si="355"/>
        <v>41819.050706018512</v>
      </c>
      <c r="T3808" s="10">
        <f t="shared" si="356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</v>
      </c>
      <c r="P3809" s="6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0">
        <f t="shared" si="355"/>
        <v>42097.700682870367</v>
      </c>
      <c r="T3809" s="10">
        <f t="shared" si="356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0</v>
      </c>
      <c r="P3810" s="6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0">
        <f t="shared" si="355"/>
        <v>42119.203923611109</v>
      </c>
      <c r="T3810" s="10">
        <f t="shared" si="356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1.2499999999999956E-2</v>
      </c>
      <c r="P3811" s="6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0">
        <f t="shared" si="355"/>
        <v>41850.75</v>
      </c>
      <c r="T3811" s="10">
        <f t="shared" si="356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0.21733333333333338</v>
      </c>
      <c r="P3812" s="6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0">
        <f t="shared" si="355"/>
        <v>42084.599050925921</v>
      </c>
      <c r="T3812" s="10">
        <f t="shared" si="356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2.2999999999999998</v>
      </c>
      <c r="P3813" s="6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0">
        <f t="shared" si="355"/>
        <v>42521.249999999993</v>
      </c>
      <c r="T3813" s="10">
        <f t="shared" si="356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9.5499999999999918E-2</v>
      </c>
      <c r="P3814" s="6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0">
        <f t="shared" si="355"/>
        <v>42155.957638888889</v>
      </c>
      <c r="T3814" s="10">
        <f t="shared" si="356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9.5190476190474271E-3</v>
      </c>
      <c r="P3815" s="6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0">
        <f t="shared" si="355"/>
        <v>42535.696527777771</v>
      </c>
      <c r="T3815" s="10">
        <f t="shared" si="356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0.40133333333333332</v>
      </c>
      <c r="P3816" s="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0">
        <f t="shared" si="355"/>
        <v>42094.957638888889</v>
      </c>
      <c r="T3816" s="10">
        <f t="shared" si="356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1.0000000000065512E-5</v>
      </c>
      <c r="P3817" s="6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0">
        <f t="shared" si="355"/>
        <v>42236.749999999993</v>
      </c>
      <c r="T3817" s="10">
        <f t="shared" si="356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0.19238</v>
      </c>
      <c r="P3818" s="6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0">
        <f t="shared" si="355"/>
        <v>41837.481747685182</v>
      </c>
      <c r="T3818" s="10">
        <f t="shared" si="356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7.2500000000000009E-2</v>
      </c>
      <c r="P3819" s="6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0">
        <f t="shared" si="355"/>
        <v>42300.957638888889</v>
      </c>
      <c r="T3819" s="10">
        <f t="shared" si="356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1.2799999999999998</v>
      </c>
      <c r="P3820" s="6">
        <f t="shared" si="357"/>
        <v>57</v>
      </c>
      <c r="Q3820" t="str">
        <f t="shared" si="358"/>
        <v>theater</v>
      </c>
      <c r="R3820" t="str">
        <f t="shared" si="359"/>
        <v>plays</v>
      </c>
      <c r="S3820" s="10">
        <f t="shared" si="355"/>
        <v>42075.592384259253</v>
      </c>
      <c r="T3820" s="10">
        <f t="shared" si="356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6.4000000000000057E-2</v>
      </c>
      <c r="P3821" s="6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0">
        <f t="shared" si="355"/>
        <v>42202.668055555558</v>
      </c>
      <c r="T3821" s="10">
        <f t="shared" si="356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0.43333333333333335</v>
      </c>
      <c r="P3822" s="6">
        <f t="shared" si="357"/>
        <v>21.5</v>
      </c>
      <c r="Q3822" t="str">
        <f t="shared" si="358"/>
        <v>theater</v>
      </c>
      <c r="R3822" t="str">
        <f t="shared" si="359"/>
        <v>plays</v>
      </c>
      <c r="S3822" s="10">
        <f t="shared" si="355"/>
        <v>42190.443483796298</v>
      </c>
      <c r="T3822" s="10">
        <f t="shared" si="356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4.5428571428571374E-2</v>
      </c>
      <c r="P3823" s="6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0">
        <f t="shared" si="355"/>
        <v>42372.972303240742</v>
      </c>
      <c r="T3823" s="10">
        <f t="shared" si="356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0.10020000000000007</v>
      </c>
      <c r="P3824" s="6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0">
        <f t="shared" si="355"/>
        <v>42388.749305555553</v>
      </c>
      <c r="T3824" s="10">
        <f t="shared" si="356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6.0000000000000053E-2</v>
      </c>
      <c r="P3825" s="6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0">
        <f t="shared" si="355"/>
        <v>42204.957638888889</v>
      </c>
      <c r="T3825" s="10">
        <f t="shared" si="356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8.0000000000000071E-2</v>
      </c>
      <c r="P3826" s="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0">
        <f t="shared" si="355"/>
        <v>42583.361805555549</v>
      </c>
      <c r="T3826" s="10">
        <f t="shared" si="356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5.4200000000000026E-2</v>
      </c>
      <c r="P3827" s="6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0">
        <f t="shared" si="355"/>
        <v>42171.861273148148</v>
      </c>
      <c r="T3827" s="10">
        <f t="shared" si="356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0.19166666666666665</v>
      </c>
      <c r="P3828" s="6">
        <f t="shared" si="357"/>
        <v>27.5</v>
      </c>
      <c r="Q3828" t="str">
        <f t="shared" si="358"/>
        <v>theater</v>
      </c>
      <c r="R3828" t="str">
        <f t="shared" si="359"/>
        <v>plays</v>
      </c>
      <c r="S3828" s="10">
        <f t="shared" si="355"/>
        <v>42131.215208333328</v>
      </c>
      <c r="T3828" s="10">
        <f t="shared" si="356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0.52666666666666662</v>
      </c>
      <c r="P3829" s="6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0">
        <f t="shared" si="355"/>
        <v>42089.791666666664</v>
      </c>
      <c r="T3829" s="10">
        <f t="shared" si="356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0</v>
      </c>
      <c r="P3830" s="6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0">
        <f t="shared" si="355"/>
        <v>42004.36096064814</v>
      </c>
      <c r="T3830" s="10">
        <f t="shared" si="356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2.0000000000000018E-3</v>
      </c>
      <c r="P3831" s="6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0">
        <f t="shared" si="355"/>
        <v>42613.657071759262</v>
      </c>
      <c r="T3831" s="10">
        <f t="shared" si="356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1.25</v>
      </c>
      <c r="P3832" s="6">
        <f t="shared" si="357"/>
        <v>75</v>
      </c>
      <c r="Q3832" t="str">
        <f t="shared" si="358"/>
        <v>theater</v>
      </c>
      <c r="R3832" t="str">
        <f t="shared" si="359"/>
        <v>plays</v>
      </c>
      <c r="S3832" s="10">
        <f t="shared" si="355"/>
        <v>42517.532534722217</v>
      </c>
      <c r="T3832" s="10">
        <f t="shared" si="356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6.021999999999994E-2</v>
      </c>
      <c r="P3833" s="6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0">
        <f t="shared" si="355"/>
        <v>41948.682233796295</v>
      </c>
      <c r="T3833" s="10">
        <f t="shared" si="356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4.6666666666666634E-2</v>
      </c>
      <c r="P3834" s="6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0">
        <f t="shared" si="355"/>
        <v>42419.906655092585</v>
      </c>
      <c r="T3834" s="10">
        <f t="shared" si="356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0.16666666666666674</v>
      </c>
      <c r="P3835" s="6">
        <f t="shared" si="357"/>
        <v>70</v>
      </c>
      <c r="Q3835" t="str">
        <f t="shared" si="358"/>
        <v>theater</v>
      </c>
      <c r="R3835" t="str">
        <f t="shared" si="359"/>
        <v>plays</v>
      </c>
      <c r="S3835" s="10">
        <f t="shared" si="355"/>
        <v>41974.589583333327</v>
      </c>
      <c r="T3835" s="10">
        <f t="shared" si="356"/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9.0333333333333377E-2</v>
      </c>
      <c r="P3836" s="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0">
        <f t="shared" si="355"/>
        <v>42173.236886574072</v>
      </c>
      <c r="T3836" s="10">
        <f t="shared" si="356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0.60000000000000009</v>
      </c>
      <c r="P3837" s="6">
        <f t="shared" si="357"/>
        <v>40</v>
      </c>
      <c r="Q3837" t="str">
        <f t="shared" si="358"/>
        <v>theater</v>
      </c>
      <c r="R3837" t="str">
        <f t="shared" si="359"/>
        <v>plays</v>
      </c>
      <c r="S3837" s="10">
        <f t="shared" si="355"/>
        <v>42481.733888888884</v>
      </c>
      <c r="T3837" s="10">
        <f t="shared" si="356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0.125</v>
      </c>
      <c r="P3838" s="6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0">
        <f t="shared" si="355"/>
        <v>42584.964583333327</v>
      </c>
      <c r="T3838" s="10">
        <f t="shared" si="356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2.0999999999999908E-2</v>
      </c>
      <c r="P3839" s="6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0">
        <f t="shared" si="355"/>
        <v>42188.557384259257</v>
      </c>
      <c r="T3839" s="10">
        <f t="shared" si="356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8.2400000000000251E-3</v>
      </c>
      <c r="P3840" s="6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0">
        <f t="shared" si="355"/>
        <v>42146.502418981479</v>
      </c>
      <c r="T3840" s="10">
        <f t="shared" si="356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1.2499999999999956E-2</v>
      </c>
      <c r="P3841" s="6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0">
        <f t="shared" si="355"/>
        <v>42214.934305555558</v>
      </c>
      <c r="T3841" s="10">
        <f t="shared" si="356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+MAX(E3842/D3842-1,0)</f>
        <v>64</v>
      </c>
      <c r="P3842" s="6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0">
        <f t="shared" ref="S3842:S3905" si="361">+(I3842/86400)+25569+(-5/24)</f>
        <v>42457.45172453703</v>
      </c>
      <c r="T3842" s="10">
        <f t="shared" ref="T3842:T3905" si="362">+(J3842/86400)+25569+(-5/24)</f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0</v>
      </c>
      <c r="P3843" s="6">
        <f t="shared" ref="P3843:P3906" si="363">+IFERROR(E3843/L3843,0)</f>
        <v>25.647058823529413</v>
      </c>
      <c r="Q3843" t="str">
        <f t="shared" ref="Q3843:Q3906" si="364">+LEFT(N3843,(FIND("/",N3843)-1))</f>
        <v>theater</v>
      </c>
      <c r="R3843" t="str">
        <f t="shared" ref="R3843:R3906" si="365">+RIGHT(N3843,LEN(N3843)-(FIND("/",N3843)))</f>
        <v>plays</v>
      </c>
      <c r="S3843" s="10">
        <f t="shared" si="361"/>
        <v>41840.57739583333</v>
      </c>
      <c r="T3843" s="10">
        <f t="shared" si="362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</v>
      </c>
      <c r="P3844" s="6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0">
        <f t="shared" si="361"/>
        <v>41770.285324074073</v>
      </c>
      <c r="T3844" s="10">
        <f t="shared" si="362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</v>
      </c>
      <c r="P3845" s="6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0">
        <f t="shared" si="361"/>
        <v>41790.864166666666</v>
      </c>
      <c r="T3845" s="10">
        <f t="shared" si="362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</v>
      </c>
      <c r="P3846" s="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0">
        <f t="shared" si="361"/>
        <v>41793.082638888889</v>
      </c>
      <c r="T3846" s="10">
        <f t="shared" si="362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</v>
      </c>
      <c r="P3847" s="6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0">
        <f t="shared" si="361"/>
        <v>42278.418680555558</v>
      </c>
      <c r="T3847" s="10">
        <f t="shared" si="362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</v>
      </c>
      <c r="P3848" s="6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0">
        <f t="shared" si="361"/>
        <v>41916.082638888889</v>
      </c>
      <c r="T3848" s="10">
        <f t="shared" si="362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</v>
      </c>
      <c r="P3849" s="6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0">
        <f t="shared" si="361"/>
        <v>42204.016099537032</v>
      </c>
      <c r="T3849" s="10">
        <f t="shared" si="362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</v>
      </c>
      <c r="P3850" s="6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0">
        <f t="shared" si="361"/>
        <v>42295.608668981477</v>
      </c>
      <c r="T3850" s="10">
        <f t="shared" si="362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0</v>
      </c>
      <c r="P3851" s="6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0">
        <f t="shared" si="361"/>
        <v>42166.558842592589</v>
      </c>
      <c r="T3851" s="10">
        <f t="shared" si="362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</v>
      </c>
      <c r="P3852" s="6">
        <f t="shared" si="363"/>
        <v>9.5</v>
      </c>
      <c r="Q3852" t="str">
        <f t="shared" si="364"/>
        <v>theater</v>
      </c>
      <c r="R3852" t="str">
        <f t="shared" si="365"/>
        <v>plays</v>
      </c>
      <c r="S3852" s="10">
        <f t="shared" si="361"/>
        <v>42004.916006944441</v>
      </c>
      <c r="T3852" s="10">
        <f t="shared" si="362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</v>
      </c>
      <c r="P3853" s="6">
        <f t="shared" si="363"/>
        <v>35.5</v>
      </c>
      <c r="Q3853" t="str">
        <f t="shared" si="364"/>
        <v>theater</v>
      </c>
      <c r="R3853" t="str">
        <f t="shared" si="365"/>
        <v>plays</v>
      </c>
      <c r="S3853" s="10">
        <f t="shared" si="361"/>
        <v>42202.23123842592</v>
      </c>
      <c r="T3853" s="10">
        <f t="shared" si="362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3"/>
        <v>10</v>
      </c>
      <c r="Q3854" t="str">
        <f t="shared" si="364"/>
        <v>theater</v>
      </c>
      <c r="R3854" t="str">
        <f t="shared" si="365"/>
        <v>plays</v>
      </c>
      <c r="S3854" s="10">
        <f t="shared" si="361"/>
        <v>42089.940694444442</v>
      </c>
      <c r="T3854" s="10">
        <f t="shared" si="362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3"/>
        <v>13</v>
      </c>
      <c r="Q3855" t="str">
        <f t="shared" si="364"/>
        <v>theater</v>
      </c>
      <c r="R3855" t="str">
        <f t="shared" si="365"/>
        <v>plays</v>
      </c>
      <c r="S3855" s="10">
        <f t="shared" si="361"/>
        <v>41883.631689814814</v>
      </c>
      <c r="T3855" s="10">
        <f t="shared" si="362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</v>
      </c>
      <c r="P3856" s="6">
        <f t="shared" si="363"/>
        <v>89.4</v>
      </c>
      <c r="Q3856" t="str">
        <f t="shared" si="364"/>
        <v>theater</v>
      </c>
      <c r="R3856" t="str">
        <f t="shared" si="365"/>
        <v>plays</v>
      </c>
      <c r="S3856" s="10">
        <f t="shared" si="361"/>
        <v>42133.67659722222</v>
      </c>
      <c r="T3856" s="10">
        <f t="shared" si="362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</v>
      </c>
      <c r="P3857" s="6">
        <f t="shared" si="363"/>
        <v>25</v>
      </c>
      <c r="Q3857" t="str">
        <f t="shared" si="364"/>
        <v>theater</v>
      </c>
      <c r="R3857" t="str">
        <f t="shared" si="365"/>
        <v>plays</v>
      </c>
      <c r="S3857" s="10">
        <f t="shared" si="361"/>
        <v>42089.720729166664</v>
      </c>
      <c r="T3857" s="10">
        <f t="shared" si="362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3"/>
        <v>1</v>
      </c>
      <c r="Q3858" t="str">
        <f t="shared" si="364"/>
        <v>theater</v>
      </c>
      <c r="R3858" t="str">
        <f t="shared" si="365"/>
        <v>plays</v>
      </c>
      <c r="S3858" s="10">
        <f t="shared" si="361"/>
        <v>42071.493090277778</v>
      </c>
      <c r="T3858" s="10">
        <f t="shared" si="362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</v>
      </c>
      <c r="P3859" s="6">
        <f t="shared" si="363"/>
        <v>65</v>
      </c>
      <c r="Q3859" t="str">
        <f t="shared" si="364"/>
        <v>theater</v>
      </c>
      <c r="R3859" t="str">
        <f t="shared" si="365"/>
        <v>plays</v>
      </c>
      <c r="S3859" s="10">
        <f t="shared" si="361"/>
        <v>41852.508333333331</v>
      </c>
      <c r="T3859" s="10">
        <f t="shared" si="362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</v>
      </c>
      <c r="P3860" s="6">
        <f t="shared" si="363"/>
        <v>10</v>
      </c>
      <c r="Q3860" t="str">
        <f t="shared" si="364"/>
        <v>theater</v>
      </c>
      <c r="R3860" t="str">
        <f t="shared" si="365"/>
        <v>plays</v>
      </c>
      <c r="S3860" s="10">
        <f t="shared" si="361"/>
        <v>42146.666666666664</v>
      </c>
      <c r="T3860" s="10">
        <f t="shared" si="362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3"/>
        <v>1</v>
      </c>
      <c r="Q3861" t="str">
        <f t="shared" si="364"/>
        <v>theater</v>
      </c>
      <c r="R3861" t="str">
        <f t="shared" si="365"/>
        <v>plays</v>
      </c>
      <c r="S3861" s="10">
        <f t="shared" si="361"/>
        <v>41815.666666666664</v>
      </c>
      <c r="T3861" s="10">
        <f t="shared" si="362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</v>
      </c>
      <c r="P3862" s="6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0">
        <f t="shared" si="361"/>
        <v>41863.452662037038</v>
      </c>
      <c r="T3862" s="10">
        <f t="shared" si="362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</v>
      </c>
      <c r="P3863" s="6">
        <f t="shared" si="363"/>
        <v>100</v>
      </c>
      <c r="Q3863" t="str">
        <f t="shared" si="364"/>
        <v>theater</v>
      </c>
      <c r="R3863" t="str">
        <f t="shared" si="365"/>
        <v>plays</v>
      </c>
      <c r="S3863" s="10">
        <f t="shared" si="361"/>
        <v>41955.699305555558</v>
      </c>
      <c r="T3863" s="10">
        <f t="shared" si="362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3"/>
        <v>1</v>
      </c>
      <c r="Q3864" t="str">
        <f t="shared" si="364"/>
        <v>theater</v>
      </c>
      <c r="R3864" t="str">
        <f t="shared" si="365"/>
        <v>plays</v>
      </c>
      <c r="S3864" s="10">
        <f t="shared" si="361"/>
        <v>42625.499305555553</v>
      </c>
      <c r="T3864" s="10">
        <f t="shared" si="362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3"/>
        <v>0</v>
      </c>
      <c r="Q3865" t="str">
        <f t="shared" si="364"/>
        <v>theater</v>
      </c>
      <c r="R3865" t="str">
        <f t="shared" si="365"/>
        <v>plays</v>
      </c>
      <c r="S3865" s="10">
        <f t="shared" si="361"/>
        <v>42313.466493055552</v>
      </c>
      <c r="T3865" s="10">
        <f t="shared" si="362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</v>
      </c>
      <c r="P3866" s="6">
        <f t="shared" si="363"/>
        <v>20</v>
      </c>
      <c r="Q3866" t="str">
        <f t="shared" si="364"/>
        <v>theater</v>
      </c>
      <c r="R3866" t="str">
        <f t="shared" si="365"/>
        <v>plays</v>
      </c>
      <c r="S3866" s="10">
        <f t="shared" si="361"/>
        <v>42325.72516203703</v>
      </c>
      <c r="T3866" s="10">
        <f t="shared" si="362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</v>
      </c>
      <c r="P3867" s="6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0">
        <f t="shared" si="361"/>
        <v>41881.020833333328</v>
      </c>
      <c r="T3867" s="10">
        <f t="shared" si="362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</v>
      </c>
      <c r="P3868" s="6">
        <f t="shared" si="363"/>
        <v>5.5</v>
      </c>
      <c r="Q3868" t="str">
        <f t="shared" si="364"/>
        <v>theater</v>
      </c>
      <c r="R3868" t="str">
        <f t="shared" si="365"/>
        <v>plays</v>
      </c>
      <c r="S3868" s="10">
        <f t="shared" si="361"/>
        <v>42451.936805555553</v>
      </c>
      <c r="T3868" s="10">
        <f t="shared" si="362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</v>
      </c>
      <c r="P3869" s="6">
        <f t="shared" si="363"/>
        <v>50.2</v>
      </c>
      <c r="Q3869" t="str">
        <f t="shared" si="364"/>
        <v>theater</v>
      </c>
      <c r="R3869" t="str">
        <f t="shared" si="365"/>
        <v>plays</v>
      </c>
      <c r="S3869" s="10">
        <f t="shared" si="361"/>
        <v>42539.605775462966</v>
      </c>
      <c r="T3869" s="10">
        <f t="shared" si="362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3"/>
        <v>10</v>
      </c>
      <c r="Q3870" t="str">
        <f t="shared" si="364"/>
        <v>theater</v>
      </c>
      <c r="R3870" t="str">
        <f t="shared" si="365"/>
        <v>musical</v>
      </c>
      <c r="S3870" s="10">
        <f t="shared" si="361"/>
        <v>41890.45144675926</v>
      </c>
      <c r="T3870" s="10">
        <f t="shared" si="362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</v>
      </c>
      <c r="P3871" s="6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0">
        <f t="shared" si="361"/>
        <v>42076.924305555549</v>
      </c>
      <c r="T3871" s="10">
        <f t="shared" si="362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</v>
      </c>
      <c r="P3872" s="6">
        <f t="shared" si="363"/>
        <v>150</v>
      </c>
      <c r="Q3872" t="str">
        <f t="shared" si="364"/>
        <v>theater</v>
      </c>
      <c r="R3872" t="str">
        <f t="shared" si="365"/>
        <v>musical</v>
      </c>
      <c r="S3872" s="10">
        <f t="shared" si="361"/>
        <v>41822.963865740741</v>
      </c>
      <c r="T3872" s="10">
        <f t="shared" si="362"/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</v>
      </c>
      <c r="P3873" s="6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0">
        <f t="shared" si="361"/>
        <v>42823.530671296299</v>
      </c>
      <c r="T3873" s="10">
        <f t="shared" si="362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3"/>
        <v>0</v>
      </c>
      <c r="Q3874" t="str">
        <f t="shared" si="364"/>
        <v>theater</v>
      </c>
      <c r="R3874" t="str">
        <f t="shared" si="365"/>
        <v>musical</v>
      </c>
      <c r="S3874" s="10">
        <f t="shared" si="361"/>
        <v>42229.9374537037</v>
      </c>
      <c r="T3874" s="10">
        <f t="shared" si="362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3"/>
        <v>0</v>
      </c>
      <c r="Q3875" t="str">
        <f t="shared" si="364"/>
        <v>theater</v>
      </c>
      <c r="R3875" t="str">
        <f t="shared" si="365"/>
        <v>musical</v>
      </c>
      <c r="S3875" s="10">
        <f t="shared" si="361"/>
        <v>42285.487673611111</v>
      </c>
      <c r="T3875" s="10">
        <f t="shared" si="362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3"/>
        <v>0</v>
      </c>
      <c r="Q3876" t="str">
        <f t="shared" si="364"/>
        <v>theater</v>
      </c>
      <c r="R3876" t="str">
        <f t="shared" si="365"/>
        <v>musical</v>
      </c>
      <c r="S3876" s="10">
        <f t="shared" si="361"/>
        <v>42027.833333333336</v>
      </c>
      <c r="T3876" s="10">
        <f t="shared" si="362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3"/>
        <v>0</v>
      </c>
      <c r="Q3877" t="str">
        <f t="shared" si="364"/>
        <v>theater</v>
      </c>
      <c r="R3877" t="str">
        <f t="shared" si="365"/>
        <v>musical</v>
      </c>
      <c r="S3877" s="10">
        <f t="shared" si="361"/>
        <v>42616.208333333336</v>
      </c>
      <c r="T3877" s="10">
        <f t="shared" si="362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</v>
      </c>
      <c r="P3878" s="6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0">
        <f t="shared" si="361"/>
        <v>42402.415833333333</v>
      </c>
      <c r="T3878" s="10">
        <f t="shared" si="362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</v>
      </c>
      <c r="P3879" s="6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0">
        <f t="shared" si="361"/>
        <v>42712.469351851854</v>
      </c>
      <c r="T3879" s="10">
        <f t="shared" si="362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3"/>
        <v>10</v>
      </c>
      <c r="Q3880" t="str">
        <f t="shared" si="364"/>
        <v>theater</v>
      </c>
      <c r="R3880" t="str">
        <f t="shared" si="365"/>
        <v>musical</v>
      </c>
      <c r="S3880" s="10">
        <f t="shared" si="361"/>
        <v>42184.957638888889</v>
      </c>
      <c r="T3880" s="10">
        <f t="shared" si="362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3"/>
        <v>0</v>
      </c>
      <c r="Q3881" t="str">
        <f t="shared" si="364"/>
        <v>theater</v>
      </c>
      <c r="R3881" t="str">
        <f t="shared" si="365"/>
        <v>musical</v>
      </c>
      <c r="S3881" s="10">
        <f t="shared" si="361"/>
        <v>42029.652731481481</v>
      </c>
      <c r="T3881" s="10">
        <f t="shared" si="362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</v>
      </c>
      <c r="P3882" s="6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0">
        <f t="shared" si="361"/>
        <v>41850.75</v>
      </c>
      <c r="T3882" s="10">
        <f t="shared" si="362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</v>
      </c>
      <c r="P3883" s="6">
        <f t="shared" si="363"/>
        <v>25</v>
      </c>
      <c r="Q3883" t="str">
        <f t="shared" si="364"/>
        <v>theater</v>
      </c>
      <c r="R3883" t="str">
        <f t="shared" si="365"/>
        <v>musical</v>
      </c>
      <c r="S3883" s="10">
        <f t="shared" si="361"/>
        <v>42785.810173611106</v>
      </c>
      <c r="T3883" s="10">
        <f t="shared" si="362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3"/>
        <v>0</v>
      </c>
      <c r="Q3884" t="str">
        <f t="shared" si="364"/>
        <v>theater</v>
      </c>
      <c r="R3884" t="str">
        <f t="shared" si="365"/>
        <v>musical</v>
      </c>
      <c r="S3884" s="10">
        <f t="shared" si="361"/>
        <v>42400.752083333333</v>
      </c>
      <c r="T3884" s="10">
        <f t="shared" si="362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3"/>
        <v>0</v>
      </c>
      <c r="Q3885" t="str">
        <f t="shared" si="364"/>
        <v>theater</v>
      </c>
      <c r="R3885" t="str">
        <f t="shared" si="365"/>
        <v>musical</v>
      </c>
      <c r="S3885" s="10">
        <f t="shared" si="361"/>
        <v>41884.394317129627</v>
      </c>
      <c r="T3885" s="10">
        <f t="shared" si="362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3"/>
        <v>0</v>
      </c>
      <c r="Q3886" t="str">
        <f t="shared" si="364"/>
        <v>theater</v>
      </c>
      <c r="R3886" t="str">
        <f t="shared" si="365"/>
        <v>musical</v>
      </c>
      <c r="S3886" s="10">
        <f t="shared" si="361"/>
        <v>42090.541574074072</v>
      </c>
      <c r="T3886" s="10">
        <f t="shared" si="362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3"/>
        <v>0</v>
      </c>
      <c r="Q3887" t="str">
        <f t="shared" si="364"/>
        <v>theater</v>
      </c>
      <c r="R3887" t="str">
        <f t="shared" si="365"/>
        <v>musical</v>
      </c>
      <c r="S3887" s="10">
        <f t="shared" si="361"/>
        <v>42499.742951388886</v>
      </c>
      <c r="T3887" s="10">
        <f t="shared" si="362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3"/>
        <v>0</v>
      </c>
      <c r="Q3888" t="str">
        <f t="shared" si="364"/>
        <v>theater</v>
      </c>
      <c r="R3888" t="str">
        <f t="shared" si="365"/>
        <v>musical</v>
      </c>
      <c r="S3888" s="10">
        <f t="shared" si="361"/>
        <v>41984.019699074073</v>
      </c>
      <c r="T3888" s="10">
        <f t="shared" si="362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</v>
      </c>
      <c r="P3889" s="6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0">
        <f t="shared" si="361"/>
        <v>42125.708333333336</v>
      </c>
      <c r="T3889" s="10">
        <f t="shared" si="362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</v>
      </c>
      <c r="P3890" s="6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0">
        <f t="shared" si="361"/>
        <v>42792.337476851848</v>
      </c>
      <c r="T3890" s="10">
        <f t="shared" si="362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</v>
      </c>
      <c r="P3891" s="6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0">
        <f t="shared" si="361"/>
        <v>42008.768055555549</v>
      </c>
      <c r="T3891" s="10">
        <f t="shared" si="362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</v>
      </c>
      <c r="P3892" s="6">
        <f t="shared" si="363"/>
        <v>315.5</v>
      </c>
      <c r="Q3892" t="str">
        <f t="shared" si="364"/>
        <v>theater</v>
      </c>
      <c r="R3892" t="str">
        <f t="shared" si="365"/>
        <v>plays</v>
      </c>
      <c r="S3892" s="10">
        <f t="shared" si="361"/>
        <v>42231.55027777778</v>
      </c>
      <c r="T3892" s="10">
        <f t="shared" si="362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</v>
      </c>
      <c r="P3893" s="6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0">
        <f t="shared" si="361"/>
        <v>42085.999305555553</v>
      </c>
      <c r="T3893" s="10">
        <f t="shared" si="362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3"/>
        <v>0</v>
      </c>
      <c r="Q3894" t="str">
        <f t="shared" si="364"/>
        <v>theater</v>
      </c>
      <c r="R3894" t="str">
        <f t="shared" si="365"/>
        <v>plays</v>
      </c>
      <c r="S3894" s="10">
        <f t="shared" si="361"/>
        <v>41875.083333333328</v>
      </c>
      <c r="T3894" s="10">
        <f t="shared" si="362"/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</v>
      </c>
      <c r="P3895" s="6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0">
        <f t="shared" si="361"/>
        <v>41821.041666666664</v>
      </c>
      <c r="T3895" s="10">
        <f t="shared" si="362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</v>
      </c>
      <c r="P3896" s="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0">
        <f t="shared" si="361"/>
        <v>42709.999305555553</v>
      </c>
      <c r="T3896" s="10">
        <f t="shared" si="362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</v>
      </c>
      <c r="P3897" s="6">
        <f t="shared" si="363"/>
        <v>50</v>
      </c>
      <c r="Q3897" t="str">
        <f t="shared" si="364"/>
        <v>theater</v>
      </c>
      <c r="R3897" t="str">
        <f t="shared" si="365"/>
        <v>plays</v>
      </c>
      <c r="S3897" s="10">
        <f t="shared" si="361"/>
        <v>42063.041875000003</v>
      </c>
      <c r="T3897" s="10">
        <f t="shared" si="362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</v>
      </c>
      <c r="P3898" s="6">
        <f t="shared" si="363"/>
        <v>42.5</v>
      </c>
      <c r="Q3898" t="str">
        <f t="shared" si="364"/>
        <v>theater</v>
      </c>
      <c r="R3898" t="str">
        <f t="shared" si="365"/>
        <v>plays</v>
      </c>
      <c r="S3898" s="10">
        <f t="shared" si="361"/>
        <v>41806.983541666668</v>
      </c>
      <c r="T3898" s="10">
        <f t="shared" si="362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</v>
      </c>
      <c r="P3899" s="6">
        <f t="shared" si="363"/>
        <v>44</v>
      </c>
      <c r="Q3899" t="str">
        <f t="shared" si="364"/>
        <v>theater</v>
      </c>
      <c r="R3899" t="str">
        <f t="shared" si="365"/>
        <v>plays</v>
      </c>
      <c r="S3899" s="10">
        <f t="shared" si="361"/>
        <v>42012.665312499994</v>
      </c>
      <c r="T3899" s="10">
        <f t="shared" si="362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</v>
      </c>
      <c r="P3900" s="6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0">
        <f t="shared" si="361"/>
        <v>42233.458333333336</v>
      </c>
      <c r="T3900" s="10">
        <f t="shared" si="362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</v>
      </c>
      <c r="P3901" s="6">
        <f t="shared" si="363"/>
        <v>62.5</v>
      </c>
      <c r="Q3901" t="str">
        <f t="shared" si="364"/>
        <v>theater</v>
      </c>
      <c r="R3901" t="str">
        <f t="shared" si="365"/>
        <v>plays</v>
      </c>
      <c r="S3901" s="10">
        <f t="shared" si="361"/>
        <v>41863.566678240742</v>
      </c>
      <c r="T3901" s="10">
        <f t="shared" si="362"/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</v>
      </c>
      <c r="P3902" s="6">
        <f t="shared" si="363"/>
        <v>27</v>
      </c>
      <c r="Q3902" t="str">
        <f t="shared" si="364"/>
        <v>theater</v>
      </c>
      <c r="R3902" t="str">
        <f t="shared" si="365"/>
        <v>plays</v>
      </c>
      <c r="S3902" s="10">
        <f t="shared" si="361"/>
        <v>42165.884155092594</v>
      </c>
      <c r="T3902" s="10">
        <f t="shared" si="362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</v>
      </c>
      <c r="P3903" s="6">
        <f t="shared" si="363"/>
        <v>25</v>
      </c>
      <c r="Q3903" t="str">
        <f t="shared" si="364"/>
        <v>theater</v>
      </c>
      <c r="R3903" t="str">
        <f t="shared" si="365"/>
        <v>plays</v>
      </c>
      <c r="S3903" s="10">
        <f t="shared" si="361"/>
        <v>42357.618043981478</v>
      </c>
      <c r="T3903" s="10">
        <f t="shared" si="362"/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</v>
      </c>
      <c r="P3904" s="6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0">
        <f t="shared" si="361"/>
        <v>42688.301412037035</v>
      </c>
      <c r="T3904" s="10">
        <f t="shared" si="362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3"/>
        <v>0</v>
      </c>
      <c r="Q3905" t="str">
        <f t="shared" si="364"/>
        <v>theater</v>
      </c>
      <c r="R3905" t="str">
        <f t="shared" si="365"/>
        <v>plays</v>
      </c>
      <c r="S3905" s="10">
        <f t="shared" si="361"/>
        <v>42230.609722222223</v>
      </c>
      <c r="T3905" s="10">
        <f t="shared" si="362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+MAX(E3906/D3906-1,0)</f>
        <v>0</v>
      </c>
      <c r="P3906" s="6">
        <f t="shared" si="363"/>
        <v>1.5</v>
      </c>
      <c r="Q3906" t="str">
        <f t="shared" si="364"/>
        <v>theater</v>
      </c>
      <c r="R3906" t="str">
        <f t="shared" si="365"/>
        <v>plays</v>
      </c>
      <c r="S3906" s="10">
        <f t="shared" ref="S3906:S3969" si="367">+(I3906/86400)+25569+(-5/24)</f>
        <v>42109.00277777778</v>
      </c>
      <c r="T3906" s="10">
        <f t="shared" ref="T3906:T3969" si="368">+(J3906/86400)+25569+(-5/24)</f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</v>
      </c>
      <c r="P3907" s="6">
        <f t="shared" ref="P3907:P3970" si="369">+IFERROR(E3907/L3907,0)</f>
        <v>24.714285714285715</v>
      </c>
      <c r="Q3907" t="str">
        <f t="shared" ref="Q3907:Q3970" si="370">+LEFT(N3907,(FIND("/",N3907)-1))</f>
        <v>theater</v>
      </c>
      <c r="R3907" t="str">
        <f t="shared" ref="R3907:R3970" si="371">+RIGHT(N3907,LEN(N3907)-(FIND("/",N3907)))</f>
        <v>plays</v>
      </c>
      <c r="S3907" s="10">
        <f t="shared" si="367"/>
        <v>42166.749999999993</v>
      </c>
      <c r="T3907" s="10">
        <f t="shared" si="368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</v>
      </c>
      <c r="P3908" s="6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0">
        <f t="shared" si="367"/>
        <v>42181.350694444445</v>
      </c>
      <c r="T3908" s="10">
        <f t="shared" si="368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</v>
      </c>
      <c r="P3909" s="6">
        <f t="shared" si="369"/>
        <v>38.25</v>
      </c>
      <c r="Q3909" t="str">
        <f t="shared" si="370"/>
        <v>theater</v>
      </c>
      <c r="R3909" t="str">
        <f t="shared" si="371"/>
        <v>plays</v>
      </c>
      <c r="S3909" s="10">
        <f t="shared" si="367"/>
        <v>41938.630555555552</v>
      </c>
      <c r="T3909" s="10">
        <f t="shared" si="368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</v>
      </c>
      <c r="P3910" s="6">
        <f t="shared" si="369"/>
        <v>16.25</v>
      </c>
      <c r="Q3910" t="str">
        <f t="shared" si="370"/>
        <v>theater</v>
      </c>
      <c r="R3910" t="str">
        <f t="shared" si="371"/>
        <v>plays</v>
      </c>
      <c r="S3910" s="10">
        <f t="shared" si="367"/>
        <v>41848.927037037036</v>
      </c>
      <c r="T3910" s="10">
        <f t="shared" si="368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9"/>
        <v>33.75</v>
      </c>
      <c r="Q3911" t="str">
        <f t="shared" si="370"/>
        <v>theater</v>
      </c>
      <c r="R3911" t="str">
        <f t="shared" si="371"/>
        <v>plays</v>
      </c>
      <c r="S3911" s="10">
        <f t="shared" si="367"/>
        <v>41893.150949074072</v>
      </c>
      <c r="T3911" s="10">
        <f t="shared" si="368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</v>
      </c>
      <c r="P3912" s="6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0">
        <f t="shared" si="367"/>
        <v>42254.548576388886</v>
      </c>
      <c r="T3912" s="10">
        <f t="shared" si="368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</v>
      </c>
      <c r="P3913" s="6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0">
        <f t="shared" si="367"/>
        <v>41969.645567129628</v>
      </c>
      <c r="T3913" s="10">
        <f t="shared" si="368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9"/>
        <v>1</v>
      </c>
      <c r="Q3914" t="str">
        <f t="shared" si="370"/>
        <v>theater</v>
      </c>
      <c r="R3914" t="str">
        <f t="shared" si="371"/>
        <v>plays</v>
      </c>
      <c r="S3914" s="10">
        <f t="shared" si="367"/>
        <v>42118.982638888883</v>
      </c>
      <c r="T3914" s="10">
        <f t="shared" si="368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</v>
      </c>
      <c r="P3915" s="6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0">
        <f t="shared" si="367"/>
        <v>42338.044548611106</v>
      </c>
      <c r="T3915" s="10">
        <f t="shared" si="368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</v>
      </c>
      <c r="P3916" s="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0">
        <f t="shared" si="367"/>
        <v>42134.749305555553</v>
      </c>
      <c r="T3916" s="10">
        <f t="shared" si="368"/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9"/>
        <v>5</v>
      </c>
      <c r="Q3917" t="str">
        <f t="shared" si="370"/>
        <v>theater</v>
      </c>
      <c r="R3917" t="str">
        <f t="shared" si="371"/>
        <v>plays</v>
      </c>
      <c r="S3917" s="10">
        <f t="shared" si="367"/>
        <v>42522.776724537034</v>
      </c>
      <c r="T3917" s="10">
        <f t="shared" si="368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9"/>
        <v>0</v>
      </c>
      <c r="Q3918" t="str">
        <f t="shared" si="370"/>
        <v>theater</v>
      </c>
      <c r="R3918" t="str">
        <f t="shared" si="371"/>
        <v>plays</v>
      </c>
      <c r="S3918" s="10">
        <f t="shared" si="367"/>
        <v>42524.263333333329</v>
      </c>
      <c r="T3918" s="10">
        <f t="shared" si="368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9"/>
        <v>10</v>
      </c>
      <c r="Q3919" t="str">
        <f t="shared" si="370"/>
        <v>theater</v>
      </c>
      <c r="R3919" t="str">
        <f t="shared" si="371"/>
        <v>plays</v>
      </c>
      <c r="S3919" s="10">
        <f t="shared" si="367"/>
        <v>41893.318993055553</v>
      </c>
      <c r="T3919" s="10">
        <f t="shared" si="368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9"/>
        <v>40</v>
      </c>
      <c r="Q3920" t="str">
        <f t="shared" si="370"/>
        <v>theater</v>
      </c>
      <c r="R3920" t="str">
        <f t="shared" si="371"/>
        <v>plays</v>
      </c>
      <c r="S3920" s="10">
        <f t="shared" si="367"/>
        <v>41855.458333333328</v>
      </c>
      <c r="T3920" s="10">
        <f t="shared" si="368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</v>
      </c>
      <c r="P3921" s="6">
        <f t="shared" si="369"/>
        <v>30</v>
      </c>
      <c r="Q3921" t="str">
        <f t="shared" si="370"/>
        <v>theater</v>
      </c>
      <c r="R3921" t="str">
        <f t="shared" si="371"/>
        <v>plays</v>
      </c>
      <c r="S3921" s="10">
        <f t="shared" si="367"/>
        <v>42386.791666666664</v>
      </c>
      <c r="T3921" s="10">
        <f t="shared" si="368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</v>
      </c>
      <c r="P3922" s="6">
        <f t="shared" si="369"/>
        <v>45</v>
      </c>
      <c r="Q3922" t="str">
        <f t="shared" si="370"/>
        <v>theater</v>
      </c>
      <c r="R3922" t="str">
        <f t="shared" si="371"/>
        <v>plays</v>
      </c>
      <c r="S3922" s="10">
        <f t="shared" si="367"/>
        <v>42687.220601851848</v>
      </c>
      <c r="T3922" s="10">
        <f t="shared" si="368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9"/>
        <v>0</v>
      </c>
      <c r="Q3923" t="str">
        <f t="shared" si="370"/>
        <v>theater</v>
      </c>
      <c r="R3923" t="str">
        <f t="shared" si="371"/>
        <v>plays</v>
      </c>
      <c r="S3923" s="10">
        <f t="shared" si="367"/>
        <v>41938.541666666664</v>
      </c>
      <c r="T3923" s="10">
        <f t="shared" si="368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</v>
      </c>
      <c r="P3924" s="6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0">
        <f t="shared" si="367"/>
        <v>42065.749999999993</v>
      </c>
      <c r="T3924" s="10">
        <f t="shared" si="368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</v>
      </c>
      <c r="P3925" s="6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0">
        <f t="shared" si="367"/>
        <v>42103.771655092591</v>
      </c>
      <c r="T3925" s="10">
        <f t="shared" si="368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</v>
      </c>
      <c r="P3926" s="6">
        <f t="shared" si="369"/>
        <v>57.25</v>
      </c>
      <c r="Q3926" t="str">
        <f t="shared" si="370"/>
        <v>theater</v>
      </c>
      <c r="R3926" t="str">
        <f t="shared" si="371"/>
        <v>plays</v>
      </c>
      <c r="S3926" s="10">
        <f t="shared" si="367"/>
        <v>41816.751412037032</v>
      </c>
      <c r="T3926" s="10">
        <f t="shared" si="368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</v>
      </c>
      <c r="P3927" s="6">
        <f t="shared" si="369"/>
        <v>5</v>
      </c>
      <c r="Q3927" t="str">
        <f t="shared" si="370"/>
        <v>theater</v>
      </c>
      <c r="R3927" t="str">
        <f t="shared" si="371"/>
        <v>plays</v>
      </c>
      <c r="S3927" s="10">
        <f t="shared" si="367"/>
        <v>41850.662488425922</v>
      </c>
      <c r="T3927" s="10">
        <f t="shared" si="368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9"/>
        <v>15</v>
      </c>
      <c r="Q3928" t="str">
        <f t="shared" si="370"/>
        <v>theater</v>
      </c>
      <c r="R3928" t="str">
        <f t="shared" si="371"/>
        <v>plays</v>
      </c>
      <c r="S3928" s="10">
        <f t="shared" si="367"/>
        <v>41999.876712962963</v>
      </c>
      <c r="T3928" s="10">
        <f t="shared" si="368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</v>
      </c>
      <c r="P3929" s="6">
        <f t="shared" si="369"/>
        <v>12.5</v>
      </c>
      <c r="Q3929" t="str">
        <f t="shared" si="370"/>
        <v>theater</v>
      </c>
      <c r="R3929" t="str">
        <f t="shared" si="371"/>
        <v>plays</v>
      </c>
      <c r="S3929" s="10">
        <f t="shared" si="367"/>
        <v>41860.059074074074</v>
      </c>
      <c r="T3929" s="10">
        <f t="shared" si="368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</v>
      </c>
      <c r="P3930" s="6">
        <f t="shared" si="369"/>
        <v>93</v>
      </c>
      <c r="Q3930" t="str">
        <f t="shared" si="370"/>
        <v>theater</v>
      </c>
      <c r="R3930" t="str">
        <f t="shared" si="371"/>
        <v>plays</v>
      </c>
      <c r="S3930" s="10">
        <f t="shared" si="367"/>
        <v>42292.999305555553</v>
      </c>
      <c r="T3930" s="10">
        <f t="shared" si="368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</v>
      </c>
      <c r="P3931" s="6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0">
        <f t="shared" si="367"/>
        <v>42631.618807870364</v>
      </c>
      <c r="T3931" s="10">
        <f t="shared" si="368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9"/>
        <v>0</v>
      </c>
      <c r="Q3932" t="str">
        <f t="shared" si="370"/>
        <v>theater</v>
      </c>
      <c r="R3932" t="str">
        <f t="shared" si="371"/>
        <v>plays</v>
      </c>
      <c r="S3932" s="10">
        <f t="shared" si="367"/>
        <v>42461.041666666664</v>
      </c>
      <c r="T3932" s="10">
        <f t="shared" si="368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9"/>
        <v>0</v>
      </c>
      <c r="Q3933" t="str">
        <f t="shared" si="370"/>
        <v>theater</v>
      </c>
      <c r="R3933" t="str">
        <f t="shared" si="371"/>
        <v>plays</v>
      </c>
      <c r="S3933" s="10">
        <f t="shared" si="367"/>
        <v>42252.943368055552</v>
      </c>
      <c r="T3933" s="10">
        <f t="shared" si="368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9"/>
        <v>1</v>
      </c>
      <c r="Q3934" t="str">
        <f t="shared" si="370"/>
        <v>theater</v>
      </c>
      <c r="R3934" t="str">
        <f t="shared" si="371"/>
        <v>plays</v>
      </c>
      <c r="S3934" s="10">
        <f t="shared" si="367"/>
        <v>42444.918564814812</v>
      </c>
      <c r="T3934" s="10">
        <f t="shared" si="368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</v>
      </c>
      <c r="P3935" s="6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0">
        <f t="shared" si="367"/>
        <v>42567.821527777771</v>
      </c>
      <c r="T3935" s="10">
        <f t="shared" si="368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</v>
      </c>
      <c r="P3936" s="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0">
        <f t="shared" si="367"/>
        <v>42278.333333333336</v>
      </c>
      <c r="T3936" s="10">
        <f t="shared" si="368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</v>
      </c>
      <c r="P3937" s="6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0">
        <f t="shared" si="367"/>
        <v>42281.448449074072</v>
      </c>
      <c r="T3937" s="10">
        <f t="shared" si="368"/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9"/>
        <v>0</v>
      </c>
      <c r="Q3938" t="str">
        <f t="shared" si="370"/>
        <v>theater</v>
      </c>
      <c r="R3938" t="str">
        <f t="shared" si="371"/>
        <v>plays</v>
      </c>
      <c r="S3938" s="10">
        <f t="shared" si="367"/>
        <v>42705.096296296295</v>
      </c>
      <c r="T3938" s="10">
        <f t="shared" si="368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</v>
      </c>
      <c r="P3939" s="6">
        <f t="shared" si="369"/>
        <v>248.5</v>
      </c>
      <c r="Q3939" t="str">
        <f t="shared" si="370"/>
        <v>theater</v>
      </c>
      <c r="R3939" t="str">
        <f t="shared" si="371"/>
        <v>plays</v>
      </c>
      <c r="S3939" s="10">
        <f t="shared" si="367"/>
        <v>42562.423148148147</v>
      </c>
      <c r="T3939" s="10">
        <f t="shared" si="368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</v>
      </c>
      <c r="P3940" s="6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0">
        <f t="shared" si="367"/>
        <v>42182.697384259256</v>
      </c>
      <c r="T3940" s="10">
        <f t="shared" si="368"/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9"/>
        <v>5</v>
      </c>
      <c r="Q3941" t="str">
        <f t="shared" si="370"/>
        <v>theater</v>
      </c>
      <c r="R3941" t="str">
        <f t="shared" si="371"/>
        <v>plays</v>
      </c>
      <c r="S3941" s="10">
        <f t="shared" si="367"/>
        <v>41918.979166666664</v>
      </c>
      <c r="T3941" s="10">
        <f t="shared" si="368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9"/>
        <v>5.5</v>
      </c>
      <c r="Q3942" t="str">
        <f t="shared" si="370"/>
        <v>theater</v>
      </c>
      <c r="R3942" t="str">
        <f t="shared" si="371"/>
        <v>plays</v>
      </c>
      <c r="S3942" s="10">
        <f t="shared" si="367"/>
        <v>42006.284155092588</v>
      </c>
      <c r="T3942" s="10">
        <f t="shared" si="368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</v>
      </c>
      <c r="P3943" s="6">
        <f t="shared" si="369"/>
        <v>25</v>
      </c>
      <c r="Q3943" t="str">
        <f t="shared" si="370"/>
        <v>theater</v>
      </c>
      <c r="R3943" t="str">
        <f t="shared" si="371"/>
        <v>plays</v>
      </c>
      <c r="S3943" s="10">
        <f t="shared" si="367"/>
        <v>41967.833333333336</v>
      </c>
      <c r="T3943" s="10">
        <f t="shared" si="368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9"/>
        <v>0</v>
      </c>
      <c r="Q3944" t="str">
        <f t="shared" si="370"/>
        <v>theater</v>
      </c>
      <c r="R3944" t="str">
        <f t="shared" si="371"/>
        <v>plays</v>
      </c>
      <c r="S3944" s="10">
        <f t="shared" si="367"/>
        <v>42171.695763888885</v>
      </c>
      <c r="T3944" s="10">
        <f t="shared" si="368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</v>
      </c>
      <c r="P3945" s="6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0">
        <f t="shared" si="367"/>
        <v>42310.493055555555</v>
      </c>
      <c r="T3945" s="10">
        <f t="shared" si="368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9"/>
        <v>0</v>
      </c>
      <c r="Q3946" t="str">
        <f t="shared" si="370"/>
        <v>theater</v>
      </c>
      <c r="R3946" t="str">
        <f t="shared" si="371"/>
        <v>plays</v>
      </c>
      <c r="S3946" s="10">
        <f t="shared" si="367"/>
        <v>42243.454571759255</v>
      </c>
      <c r="T3946" s="10">
        <f t="shared" si="368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9"/>
        <v>5</v>
      </c>
      <c r="Q3947" t="str">
        <f t="shared" si="370"/>
        <v>theater</v>
      </c>
      <c r="R3947" t="str">
        <f t="shared" si="371"/>
        <v>plays</v>
      </c>
      <c r="S3947" s="10">
        <f t="shared" si="367"/>
        <v>42139.593379629623</v>
      </c>
      <c r="T3947" s="10">
        <f t="shared" si="368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</v>
      </c>
      <c r="P3948" s="6">
        <f t="shared" si="369"/>
        <v>39</v>
      </c>
      <c r="Q3948" t="str">
        <f t="shared" si="370"/>
        <v>theater</v>
      </c>
      <c r="R3948" t="str">
        <f t="shared" si="371"/>
        <v>plays</v>
      </c>
      <c r="S3948" s="10">
        <f t="shared" si="367"/>
        <v>42063.124999999993</v>
      </c>
      <c r="T3948" s="10">
        <f t="shared" si="368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</v>
      </c>
      <c r="P3949" s="6">
        <f t="shared" si="369"/>
        <v>50.5</v>
      </c>
      <c r="Q3949" t="str">
        <f t="shared" si="370"/>
        <v>theater</v>
      </c>
      <c r="R3949" t="str">
        <f t="shared" si="371"/>
        <v>plays</v>
      </c>
      <c r="S3949" s="10">
        <f t="shared" si="367"/>
        <v>42644.934537037036</v>
      </c>
      <c r="T3949" s="10">
        <f t="shared" si="368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9"/>
        <v>0</v>
      </c>
      <c r="Q3950" t="str">
        <f t="shared" si="370"/>
        <v>theater</v>
      </c>
      <c r="R3950" t="str">
        <f t="shared" si="371"/>
        <v>plays</v>
      </c>
      <c r="S3950" s="10">
        <f t="shared" si="367"/>
        <v>41889.117164351854</v>
      </c>
      <c r="T3950" s="10">
        <f t="shared" si="368"/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</v>
      </c>
      <c r="P3951" s="6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0">
        <f t="shared" si="367"/>
        <v>42045.912280092591</v>
      </c>
      <c r="T3951" s="10">
        <f t="shared" si="368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</v>
      </c>
      <c r="P3952" s="6">
        <f t="shared" si="369"/>
        <v>25</v>
      </c>
      <c r="Q3952" t="str">
        <f t="shared" si="370"/>
        <v>theater</v>
      </c>
      <c r="R3952" t="str">
        <f t="shared" si="371"/>
        <v>plays</v>
      </c>
      <c r="S3952" s="10">
        <f t="shared" si="367"/>
        <v>42468.565972222219</v>
      </c>
      <c r="T3952" s="10">
        <f t="shared" si="368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9"/>
        <v>1</v>
      </c>
      <c r="Q3953" t="str">
        <f t="shared" si="370"/>
        <v>theater</v>
      </c>
      <c r="R3953" t="str">
        <f t="shared" si="371"/>
        <v>plays</v>
      </c>
      <c r="S3953" s="10">
        <f t="shared" si="367"/>
        <v>42493.57571759259</v>
      </c>
      <c r="T3953" s="10">
        <f t="shared" si="368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9"/>
        <v>25</v>
      </c>
      <c r="Q3954" t="str">
        <f t="shared" si="370"/>
        <v>theater</v>
      </c>
      <c r="R3954" t="str">
        <f t="shared" si="371"/>
        <v>plays</v>
      </c>
      <c r="S3954" s="10">
        <f t="shared" si="367"/>
        <v>42303.582060185181</v>
      </c>
      <c r="T3954" s="10">
        <f t="shared" si="368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9"/>
        <v>0</v>
      </c>
      <c r="Q3955" t="str">
        <f t="shared" si="370"/>
        <v>theater</v>
      </c>
      <c r="R3955" t="str">
        <f t="shared" si="371"/>
        <v>plays</v>
      </c>
      <c r="S3955" s="10">
        <f t="shared" si="367"/>
        <v>42580.770138888889</v>
      </c>
      <c r="T3955" s="10">
        <f t="shared" si="368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9"/>
        <v>0</v>
      </c>
      <c r="Q3956" t="str">
        <f t="shared" si="370"/>
        <v>theater</v>
      </c>
      <c r="R3956" t="str">
        <f t="shared" si="371"/>
        <v>plays</v>
      </c>
      <c r="S3956" s="10">
        <f t="shared" si="367"/>
        <v>41834.442870370367</v>
      </c>
      <c r="T3956" s="10">
        <f t="shared" si="368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</v>
      </c>
      <c r="P3957" s="6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0">
        <f t="shared" si="367"/>
        <v>42336.682187499995</v>
      </c>
      <c r="T3957" s="10">
        <f t="shared" si="368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9"/>
        <v>0</v>
      </c>
      <c r="Q3958" t="str">
        <f t="shared" si="370"/>
        <v>theater</v>
      </c>
      <c r="R3958" t="str">
        <f t="shared" si="371"/>
        <v>plays</v>
      </c>
      <c r="S3958" s="10">
        <f t="shared" si="367"/>
        <v>42484.805555555555</v>
      </c>
      <c r="T3958" s="10">
        <f t="shared" si="368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9"/>
        <v>7</v>
      </c>
      <c r="Q3959" t="str">
        <f t="shared" si="370"/>
        <v>theater</v>
      </c>
      <c r="R3959" t="str">
        <f t="shared" si="371"/>
        <v>plays</v>
      </c>
      <c r="S3959" s="10">
        <f t="shared" si="367"/>
        <v>42559.76798611111</v>
      </c>
      <c r="T3959" s="10">
        <f t="shared" si="368"/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</v>
      </c>
      <c r="P3960" s="6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0">
        <f t="shared" si="367"/>
        <v>41853.375</v>
      </c>
      <c r="T3960" s="10">
        <f t="shared" si="368"/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</v>
      </c>
      <c r="P3961" s="6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0">
        <f t="shared" si="367"/>
        <v>41910.580509259256</v>
      </c>
      <c r="T3961" s="10">
        <f t="shared" si="368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</v>
      </c>
      <c r="P3962" s="6">
        <f t="shared" si="369"/>
        <v>11.25</v>
      </c>
      <c r="Q3962" t="str">
        <f t="shared" si="370"/>
        <v>theater</v>
      </c>
      <c r="R3962" t="str">
        <f t="shared" si="371"/>
        <v>plays</v>
      </c>
      <c r="S3962" s="10">
        <f t="shared" si="367"/>
        <v>42372.63722222222</v>
      </c>
      <c r="T3962" s="10">
        <f t="shared" si="368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9"/>
        <v>10.5</v>
      </c>
      <c r="Q3963" t="str">
        <f t="shared" si="370"/>
        <v>theater</v>
      </c>
      <c r="R3963" t="str">
        <f t="shared" si="371"/>
        <v>plays</v>
      </c>
      <c r="S3963" s="10">
        <f t="shared" si="367"/>
        <v>41767.682986111111</v>
      </c>
      <c r="T3963" s="10">
        <f t="shared" si="368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</v>
      </c>
      <c r="P3964" s="6">
        <f t="shared" si="369"/>
        <v>15</v>
      </c>
      <c r="Q3964" t="str">
        <f t="shared" si="370"/>
        <v>theater</v>
      </c>
      <c r="R3964" t="str">
        <f t="shared" si="371"/>
        <v>plays</v>
      </c>
      <c r="S3964" s="10">
        <f t="shared" si="367"/>
        <v>42336.413124999999</v>
      </c>
      <c r="T3964" s="10">
        <f t="shared" si="368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9"/>
        <v>0</v>
      </c>
      <c r="Q3965" t="str">
        <f t="shared" si="370"/>
        <v>theater</v>
      </c>
      <c r="R3965" t="str">
        <f t="shared" si="371"/>
        <v>plays</v>
      </c>
      <c r="S3965" s="10">
        <f t="shared" si="367"/>
        <v>42325.987465277773</v>
      </c>
      <c r="T3965" s="10">
        <f t="shared" si="368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</v>
      </c>
      <c r="P3966" s="6">
        <f t="shared" si="369"/>
        <v>42</v>
      </c>
      <c r="Q3966" t="str">
        <f t="shared" si="370"/>
        <v>theater</v>
      </c>
      <c r="R3966" t="str">
        <f t="shared" si="371"/>
        <v>plays</v>
      </c>
      <c r="S3966" s="10">
        <f t="shared" si="367"/>
        <v>42113.47206018518</v>
      </c>
      <c r="T3966" s="10">
        <f t="shared" si="368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</v>
      </c>
      <c r="P3967" s="6">
        <f t="shared" si="369"/>
        <v>71.25</v>
      </c>
      <c r="Q3967" t="str">
        <f t="shared" si="370"/>
        <v>theater</v>
      </c>
      <c r="R3967" t="str">
        <f t="shared" si="371"/>
        <v>plays</v>
      </c>
      <c r="S3967" s="10">
        <f t="shared" si="367"/>
        <v>42473.985879629625</v>
      </c>
      <c r="T3967" s="10">
        <f t="shared" si="368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</v>
      </c>
      <c r="P3968" s="6">
        <f t="shared" si="369"/>
        <v>22.5</v>
      </c>
      <c r="Q3968" t="str">
        <f t="shared" si="370"/>
        <v>theater</v>
      </c>
      <c r="R3968" t="str">
        <f t="shared" si="371"/>
        <v>plays</v>
      </c>
      <c r="S3968" s="10">
        <f t="shared" si="367"/>
        <v>41843.915972222218</v>
      </c>
      <c r="T3968" s="10">
        <f t="shared" si="368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</v>
      </c>
      <c r="P3969" s="6">
        <f t="shared" si="369"/>
        <v>41</v>
      </c>
      <c r="Q3969" t="str">
        <f t="shared" si="370"/>
        <v>theater</v>
      </c>
      <c r="R3969" t="str">
        <f t="shared" si="371"/>
        <v>plays</v>
      </c>
      <c r="S3969" s="10">
        <f t="shared" si="367"/>
        <v>42800.082256944443</v>
      </c>
      <c r="T3969" s="10">
        <f t="shared" si="368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+MAX(E3970/D3970-1,0)</f>
        <v>0</v>
      </c>
      <c r="P3970" s="6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0">
        <f t="shared" ref="S3970:S4033" si="373">+(I3970/86400)+25569+(-5/24)</f>
        <v>42512.60732638889</v>
      </c>
      <c r="T3970" s="10">
        <f t="shared" ref="T3970:T4033" si="374">+(J3970/86400)+25569+(-5/24)</f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0</v>
      </c>
      <c r="P3971" s="6">
        <f t="shared" ref="P3971:P4034" si="375">+IFERROR(E3971/L3971,0)</f>
        <v>35.166666666666664</v>
      </c>
      <c r="Q3971" t="str">
        <f t="shared" ref="Q3971:Q4034" si="376">+LEFT(N3971,(FIND("/",N3971)-1))</f>
        <v>theater</v>
      </c>
      <c r="R3971" t="str">
        <f t="shared" ref="R3971:R4034" si="377">+RIGHT(N3971,LEN(N3971)-(FIND("/",N3971)))</f>
        <v>plays</v>
      </c>
      <c r="S3971" s="10">
        <f t="shared" si="373"/>
        <v>42610.954861111109</v>
      </c>
      <c r="T3971" s="10">
        <f t="shared" si="374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5"/>
        <v>5.5</v>
      </c>
      <c r="Q3972" t="str">
        <f t="shared" si="376"/>
        <v>theater</v>
      </c>
      <c r="R3972" t="str">
        <f t="shared" si="377"/>
        <v>plays</v>
      </c>
      <c r="S3972" s="10">
        <f t="shared" si="373"/>
        <v>42477.655219907407</v>
      </c>
      <c r="T3972" s="10">
        <f t="shared" si="374"/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</v>
      </c>
      <c r="P3973" s="6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0">
        <f t="shared" si="373"/>
        <v>41841.327847222223</v>
      </c>
      <c r="T3973" s="10">
        <f t="shared" si="374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</v>
      </c>
      <c r="P3974" s="6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0">
        <f t="shared" si="373"/>
        <v>42040.859189814808</v>
      </c>
      <c r="T3974" s="10">
        <f t="shared" si="374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</v>
      </c>
      <c r="P3975" s="6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0">
        <f t="shared" si="373"/>
        <v>42498.958333333336</v>
      </c>
      <c r="T3975" s="10">
        <f t="shared" si="374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</v>
      </c>
      <c r="P3976" s="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0">
        <f t="shared" si="373"/>
        <v>42523.338518518511</v>
      </c>
      <c r="T3976" s="10">
        <f t="shared" si="374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5"/>
        <v>0</v>
      </c>
      <c r="Q3977" t="str">
        <f t="shared" si="376"/>
        <v>theater</v>
      </c>
      <c r="R3977" t="str">
        <f t="shared" si="377"/>
        <v>plays</v>
      </c>
      <c r="S3977" s="10">
        <f t="shared" si="373"/>
        <v>42564.658541666664</v>
      </c>
      <c r="T3977" s="10">
        <f t="shared" si="374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</v>
      </c>
      <c r="P3978" s="6">
        <f t="shared" si="375"/>
        <v>62</v>
      </c>
      <c r="Q3978" t="str">
        <f t="shared" si="376"/>
        <v>theater</v>
      </c>
      <c r="R3978" t="str">
        <f t="shared" si="377"/>
        <v>plays</v>
      </c>
      <c r="S3978" s="10">
        <f t="shared" si="373"/>
        <v>41852.083333333328</v>
      </c>
      <c r="T3978" s="10">
        <f t="shared" si="374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</v>
      </c>
      <c r="P3979" s="6">
        <f t="shared" si="375"/>
        <v>217.5</v>
      </c>
      <c r="Q3979" t="str">
        <f t="shared" si="376"/>
        <v>theater</v>
      </c>
      <c r="R3979" t="str">
        <f t="shared" si="377"/>
        <v>plays</v>
      </c>
      <c r="S3979" s="10">
        <f t="shared" si="373"/>
        <v>42573.580231481479</v>
      </c>
      <c r="T3979" s="10">
        <f t="shared" si="374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</v>
      </c>
      <c r="P3980" s="6">
        <f t="shared" si="375"/>
        <v>26.75</v>
      </c>
      <c r="Q3980" t="str">
        <f t="shared" si="376"/>
        <v>theater</v>
      </c>
      <c r="R3980" t="str">
        <f t="shared" si="377"/>
        <v>plays</v>
      </c>
      <c r="S3980" s="10">
        <f t="shared" si="373"/>
        <v>42035.434641203705</v>
      </c>
      <c r="T3980" s="10">
        <f t="shared" si="374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</v>
      </c>
      <c r="P3981" s="6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0">
        <f t="shared" si="373"/>
        <v>42092.624999999993</v>
      </c>
      <c r="T3981" s="10">
        <f t="shared" si="374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</v>
      </c>
      <c r="P3982" s="6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0">
        <f t="shared" si="373"/>
        <v>41825.390590277777</v>
      </c>
      <c r="T3982" s="10">
        <f t="shared" si="374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</v>
      </c>
      <c r="P3983" s="6">
        <f t="shared" si="375"/>
        <v>175</v>
      </c>
      <c r="Q3983" t="str">
        <f t="shared" si="376"/>
        <v>theater</v>
      </c>
      <c r="R3983" t="str">
        <f t="shared" si="377"/>
        <v>plays</v>
      </c>
      <c r="S3983" s="10">
        <f t="shared" si="373"/>
        <v>42567.971631944441</v>
      </c>
      <c r="T3983" s="10">
        <f t="shared" si="374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</v>
      </c>
      <c r="P3984" s="6">
        <f t="shared" si="375"/>
        <v>34</v>
      </c>
      <c r="Q3984" t="str">
        <f t="shared" si="376"/>
        <v>theater</v>
      </c>
      <c r="R3984" t="str">
        <f t="shared" si="377"/>
        <v>plays</v>
      </c>
      <c r="S3984" s="10">
        <f t="shared" si="373"/>
        <v>42192.601620370369</v>
      </c>
      <c r="T3984" s="10">
        <f t="shared" si="374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</v>
      </c>
      <c r="P3985" s="6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0">
        <f t="shared" si="373"/>
        <v>41779.082638888889</v>
      </c>
      <c r="T3985" s="10">
        <f t="shared" si="374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</v>
      </c>
      <c r="P3986" s="6">
        <f t="shared" si="375"/>
        <v>9.5</v>
      </c>
      <c r="Q3986" t="str">
        <f t="shared" si="376"/>
        <v>theater</v>
      </c>
      <c r="R3986" t="str">
        <f t="shared" si="377"/>
        <v>plays</v>
      </c>
      <c r="S3986" s="10">
        <f t="shared" si="373"/>
        <v>41950.791666666664</v>
      </c>
      <c r="T3986" s="10">
        <f t="shared" si="374"/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</v>
      </c>
      <c r="P3987" s="6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0">
        <f t="shared" si="373"/>
        <v>42420.670138888883</v>
      </c>
      <c r="T3987" s="10">
        <f t="shared" si="374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</v>
      </c>
      <c r="P3988" s="6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0">
        <f t="shared" si="373"/>
        <v>42496.336111111108</v>
      </c>
      <c r="T3988" s="10">
        <f t="shared" si="374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</v>
      </c>
      <c r="P3989" s="6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0">
        <f t="shared" si="373"/>
        <v>41775.716319444444</v>
      </c>
      <c r="T3989" s="10">
        <f t="shared" si="374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</v>
      </c>
      <c r="P3990" s="6">
        <f t="shared" si="375"/>
        <v>8</v>
      </c>
      <c r="Q3990" t="str">
        <f t="shared" si="376"/>
        <v>theater</v>
      </c>
      <c r="R3990" t="str">
        <f t="shared" si="377"/>
        <v>plays</v>
      </c>
      <c r="S3990" s="10">
        <f t="shared" si="373"/>
        <v>42244.872835648144</v>
      </c>
      <c r="T3990" s="10">
        <f t="shared" si="374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5"/>
        <v>0</v>
      </c>
      <c r="Q3991" t="str">
        <f t="shared" si="376"/>
        <v>theater</v>
      </c>
      <c r="R3991" t="str">
        <f t="shared" si="377"/>
        <v>plays</v>
      </c>
      <c r="S3991" s="10">
        <f t="shared" si="373"/>
        <v>42316.583113425928</v>
      </c>
      <c r="T3991" s="10">
        <f t="shared" si="374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</v>
      </c>
      <c r="P3992" s="6">
        <f t="shared" si="375"/>
        <v>23</v>
      </c>
      <c r="Q3992" t="str">
        <f t="shared" si="376"/>
        <v>theater</v>
      </c>
      <c r="R3992" t="str">
        <f t="shared" si="377"/>
        <v>plays</v>
      </c>
      <c r="S3992" s="10">
        <f t="shared" si="373"/>
        <v>42431.464039351849</v>
      </c>
      <c r="T3992" s="10">
        <f t="shared" si="374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</v>
      </c>
      <c r="P3993" s="6">
        <f t="shared" si="375"/>
        <v>100</v>
      </c>
      <c r="Q3993" t="str">
        <f t="shared" si="376"/>
        <v>theater</v>
      </c>
      <c r="R3993" t="str">
        <f t="shared" si="377"/>
        <v>plays</v>
      </c>
      <c r="S3993" s="10">
        <f t="shared" si="373"/>
        <v>42155.436134259253</v>
      </c>
      <c r="T3993" s="10">
        <f t="shared" si="374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</v>
      </c>
      <c r="P3994" s="6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0">
        <f t="shared" si="373"/>
        <v>42349.773831018516</v>
      </c>
      <c r="T3994" s="10">
        <f t="shared" si="374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5"/>
        <v>3</v>
      </c>
      <c r="Q3995" t="str">
        <f t="shared" si="376"/>
        <v>theater</v>
      </c>
      <c r="R3995" t="str">
        <f t="shared" si="377"/>
        <v>plays</v>
      </c>
      <c r="S3995" s="10">
        <f t="shared" si="373"/>
        <v>42137.656388888885</v>
      </c>
      <c r="T3995" s="10">
        <f t="shared" si="374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5"/>
        <v>5</v>
      </c>
      <c r="Q3996" t="str">
        <f t="shared" si="376"/>
        <v>theater</v>
      </c>
      <c r="R3996" t="str">
        <f t="shared" si="377"/>
        <v>plays</v>
      </c>
      <c r="S3996" s="10">
        <f t="shared" si="373"/>
        <v>41839.181597222218</v>
      </c>
      <c r="T3996" s="10">
        <f t="shared" si="374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</v>
      </c>
      <c r="P3997" s="6">
        <f t="shared" si="375"/>
        <v>17.5</v>
      </c>
      <c r="Q3997" t="str">
        <f t="shared" si="376"/>
        <v>theater</v>
      </c>
      <c r="R3997" t="str">
        <f t="shared" si="377"/>
        <v>plays</v>
      </c>
      <c r="S3997" s="10">
        <f t="shared" si="373"/>
        <v>42049.268749999996</v>
      </c>
      <c r="T3997" s="10">
        <f t="shared" si="374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</v>
      </c>
      <c r="P3998" s="6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0">
        <f t="shared" si="373"/>
        <v>41963.461111111108</v>
      </c>
      <c r="T3998" s="10">
        <f t="shared" si="374"/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5"/>
        <v>0</v>
      </c>
      <c r="Q3999" t="str">
        <f t="shared" si="376"/>
        <v>theater</v>
      </c>
      <c r="R3999" t="str">
        <f t="shared" si="377"/>
        <v>plays</v>
      </c>
      <c r="S3999" s="10">
        <f t="shared" si="373"/>
        <v>42099.141446759262</v>
      </c>
      <c r="T3999" s="10">
        <f t="shared" si="374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</v>
      </c>
      <c r="P4000" s="6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0">
        <f t="shared" si="373"/>
        <v>42091.713263888887</v>
      </c>
      <c r="T4000" s="10">
        <f t="shared" si="374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</v>
      </c>
      <c r="P4001" s="6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0">
        <f t="shared" si="373"/>
        <v>41882.619317129625</v>
      </c>
      <c r="T4001" s="10">
        <f t="shared" si="374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5"/>
        <v>10</v>
      </c>
      <c r="Q4002" t="str">
        <f t="shared" si="376"/>
        <v>theater</v>
      </c>
      <c r="R4002" t="str">
        <f t="shared" si="377"/>
        <v>plays</v>
      </c>
      <c r="S4002" s="10">
        <f t="shared" si="373"/>
        <v>42497.39534722222</v>
      </c>
      <c r="T4002" s="10">
        <f t="shared" si="374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</v>
      </c>
      <c r="P4003" s="6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0">
        <f t="shared" si="373"/>
        <v>42795.583333333336</v>
      </c>
      <c r="T4003" s="10">
        <f t="shared" si="374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</v>
      </c>
      <c r="P4004" s="6">
        <f t="shared" si="375"/>
        <v>5.75</v>
      </c>
      <c r="Q4004" t="str">
        <f t="shared" si="376"/>
        <v>theater</v>
      </c>
      <c r="R4004" t="str">
        <f t="shared" si="377"/>
        <v>plays</v>
      </c>
      <c r="S4004" s="10">
        <f t="shared" si="373"/>
        <v>41908.835196759253</v>
      </c>
      <c r="T4004" s="10">
        <f t="shared" si="374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</v>
      </c>
      <c r="P4005" s="6">
        <f t="shared" si="375"/>
        <v>100.5</v>
      </c>
      <c r="Q4005" t="str">
        <f t="shared" si="376"/>
        <v>theater</v>
      </c>
      <c r="R4005" t="str">
        <f t="shared" si="377"/>
        <v>plays</v>
      </c>
      <c r="S4005" s="10">
        <f t="shared" si="373"/>
        <v>42050.379016203697</v>
      </c>
      <c r="T4005" s="10">
        <f t="shared" si="374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5"/>
        <v>1</v>
      </c>
      <c r="Q4006" t="str">
        <f t="shared" si="376"/>
        <v>theater</v>
      </c>
      <c r="R4006" t="str">
        <f t="shared" si="377"/>
        <v>plays</v>
      </c>
      <c r="S4006" s="10">
        <f t="shared" si="373"/>
        <v>41919.954363425924</v>
      </c>
      <c r="T4006" s="10">
        <f t="shared" si="374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</v>
      </c>
      <c r="P4007" s="6">
        <f t="shared" si="375"/>
        <v>20</v>
      </c>
      <c r="Q4007" t="str">
        <f t="shared" si="376"/>
        <v>theater</v>
      </c>
      <c r="R4007" t="str">
        <f t="shared" si="377"/>
        <v>plays</v>
      </c>
      <c r="S4007" s="10">
        <f t="shared" si="373"/>
        <v>41932.599363425921</v>
      </c>
      <c r="T4007" s="10">
        <f t="shared" si="374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5"/>
        <v>2</v>
      </c>
      <c r="Q4008" t="str">
        <f t="shared" si="376"/>
        <v>theater</v>
      </c>
      <c r="R4008" t="str">
        <f t="shared" si="377"/>
        <v>plays</v>
      </c>
      <c r="S4008" s="10">
        <f t="shared" si="373"/>
        <v>42416.564664351848</v>
      </c>
      <c r="T4008" s="10">
        <f t="shared" si="374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5"/>
        <v>5</v>
      </c>
      <c r="Q4009" t="str">
        <f t="shared" si="376"/>
        <v>theater</v>
      </c>
      <c r="R4009" t="str">
        <f t="shared" si="377"/>
        <v>plays</v>
      </c>
      <c r="S4009" s="10">
        <f t="shared" si="373"/>
        <v>41877.477777777771</v>
      </c>
      <c r="T4009" s="10">
        <f t="shared" si="374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</v>
      </c>
      <c r="P4010" s="6">
        <f t="shared" si="375"/>
        <v>15</v>
      </c>
      <c r="Q4010" t="str">
        <f t="shared" si="376"/>
        <v>theater</v>
      </c>
      <c r="R4010" t="str">
        <f t="shared" si="377"/>
        <v>plays</v>
      </c>
      <c r="S4010" s="10">
        <f t="shared" si="373"/>
        <v>42207.755868055552</v>
      </c>
      <c r="T4010" s="10">
        <f t="shared" si="374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</v>
      </c>
      <c r="P4011" s="6">
        <f t="shared" si="375"/>
        <v>25</v>
      </c>
      <c r="Q4011" t="str">
        <f t="shared" si="376"/>
        <v>theater</v>
      </c>
      <c r="R4011" t="str">
        <f t="shared" si="377"/>
        <v>plays</v>
      </c>
      <c r="S4011" s="10">
        <f t="shared" si="373"/>
        <v>41891.492592592593</v>
      </c>
      <c r="T4011" s="10">
        <f t="shared" si="374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</v>
      </c>
      <c r="P4012" s="6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0">
        <f t="shared" si="373"/>
        <v>41938.562106481477</v>
      </c>
      <c r="T4012" s="10">
        <f t="shared" si="374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</v>
      </c>
      <c r="P4013" s="6">
        <f t="shared" si="375"/>
        <v>4.75</v>
      </c>
      <c r="Q4013" t="str">
        <f t="shared" si="376"/>
        <v>theater</v>
      </c>
      <c r="R4013" t="str">
        <f t="shared" si="377"/>
        <v>plays</v>
      </c>
      <c r="S4013" s="10">
        <f t="shared" si="373"/>
        <v>42032.336550925924</v>
      </c>
      <c r="T4013" s="10">
        <f t="shared" si="374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5"/>
        <v>0</v>
      </c>
      <c r="Q4014" t="str">
        <f t="shared" si="376"/>
        <v>theater</v>
      </c>
      <c r="R4014" t="str">
        <f t="shared" si="377"/>
        <v>plays</v>
      </c>
      <c r="S4014" s="10">
        <f t="shared" si="373"/>
        <v>42126.336215277777</v>
      </c>
      <c r="T4014" s="10">
        <f t="shared" si="374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</v>
      </c>
      <c r="P4015" s="6">
        <f t="shared" si="375"/>
        <v>13</v>
      </c>
      <c r="Q4015" t="str">
        <f t="shared" si="376"/>
        <v>theater</v>
      </c>
      <c r="R4015" t="str">
        <f t="shared" si="377"/>
        <v>plays</v>
      </c>
      <c r="S4015" s="10">
        <f t="shared" si="373"/>
        <v>42051.092858796292</v>
      </c>
      <c r="T4015" s="10">
        <f t="shared" si="374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5"/>
        <v>0</v>
      </c>
      <c r="Q4016" t="str">
        <f t="shared" si="376"/>
        <v>theater</v>
      </c>
      <c r="R4016" t="str">
        <f t="shared" si="377"/>
        <v>plays</v>
      </c>
      <c r="S4016" s="10">
        <f t="shared" si="373"/>
        <v>42434.037835648145</v>
      </c>
      <c r="T4016" s="10">
        <f t="shared" si="374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5"/>
        <v>1</v>
      </c>
      <c r="Q4017" t="str">
        <f t="shared" si="376"/>
        <v>theater</v>
      </c>
      <c r="R4017" t="str">
        <f t="shared" si="377"/>
        <v>plays</v>
      </c>
      <c r="S4017" s="10">
        <f t="shared" si="373"/>
        <v>42204.572488425925</v>
      </c>
      <c r="T4017" s="10">
        <f t="shared" si="374"/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</v>
      </c>
      <c r="P4018" s="6">
        <f t="shared" si="375"/>
        <v>10</v>
      </c>
      <c r="Q4018" t="str">
        <f t="shared" si="376"/>
        <v>theater</v>
      </c>
      <c r="R4018" t="str">
        <f t="shared" si="377"/>
        <v>plays</v>
      </c>
      <c r="S4018" s="10">
        <f t="shared" si="373"/>
        <v>41899.664351851847</v>
      </c>
      <c r="T4018" s="10">
        <f t="shared" si="374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</v>
      </c>
      <c r="P4019" s="6">
        <f t="shared" si="375"/>
        <v>52.5</v>
      </c>
      <c r="Q4019" t="str">
        <f t="shared" si="376"/>
        <v>theater</v>
      </c>
      <c r="R4019" t="str">
        <f t="shared" si="377"/>
        <v>plays</v>
      </c>
      <c r="S4019" s="10">
        <f t="shared" si="373"/>
        <v>41886.463819444441</v>
      </c>
      <c r="T4019" s="10">
        <f t="shared" si="374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</v>
      </c>
      <c r="P4020" s="6">
        <f t="shared" si="375"/>
        <v>32.5</v>
      </c>
      <c r="Q4020" t="str">
        <f t="shared" si="376"/>
        <v>theater</v>
      </c>
      <c r="R4020" t="str">
        <f t="shared" si="377"/>
        <v>plays</v>
      </c>
      <c r="S4020" s="10">
        <f t="shared" si="373"/>
        <v>42650.702638888884</v>
      </c>
      <c r="T4020" s="10">
        <f t="shared" si="374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</v>
      </c>
      <c r="P4021" s="6">
        <f t="shared" si="375"/>
        <v>7.25</v>
      </c>
      <c r="Q4021" t="str">
        <f t="shared" si="376"/>
        <v>theater</v>
      </c>
      <c r="R4021" t="str">
        <f t="shared" si="377"/>
        <v>plays</v>
      </c>
      <c r="S4021" s="10">
        <f t="shared" si="373"/>
        <v>42475.477777777771</v>
      </c>
      <c r="T4021" s="10">
        <f t="shared" si="374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</v>
      </c>
      <c r="P4022" s="6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0">
        <f t="shared" si="373"/>
        <v>42086.940960648142</v>
      </c>
      <c r="T4022" s="10">
        <f t="shared" si="374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</v>
      </c>
      <c r="P4023" s="6">
        <f t="shared" si="375"/>
        <v>62.5</v>
      </c>
      <c r="Q4023" t="str">
        <f t="shared" si="376"/>
        <v>theater</v>
      </c>
      <c r="R4023" t="str">
        <f t="shared" si="377"/>
        <v>plays</v>
      </c>
      <c r="S4023" s="10">
        <f t="shared" si="373"/>
        <v>41938.703217592592</v>
      </c>
      <c r="T4023" s="10">
        <f t="shared" si="374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</v>
      </c>
      <c r="P4024" s="6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0">
        <f t="shared" si="373"/>
        <v>42035.912499999999</v>
      </c>
      <c r="T4024" s="10">
        <f t="shared" si="374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5"/>
        <v>0</v>
      </c>
      <c r="Q4025" t="str">
        <f t="shared" si="376"/>
        <v>theater</v>
      </c>
      <c r="R4025" t="str">
        <f t="shared" si="377"/>
        <v>plays</v>
      </c>
      <c r="S4025" s="10">
        <f t="shared" si="373"/>
        <v>42453.749571759261</v>
      </c>
      <c r="T4025" s="10">
        <f t="shared" si="374"/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</v>
      </c>
      <c r="P4026" s="6">
        <f t="shared" si="375"/>
        <v>10</v>
      </c>
      <c r="Q4026" t="str">
        <f t="shared" si="376"/>
        <v>theater</v>
      </c>
      <c r="R4026" t="str">
        <f t="shared" si="377"/>
        <v>plays</v>
      </c>
      <c r="S4026" s="10">
        <f t="shared" si="373"/>
        <v>42247.461770833332</v>
      </c>
      <c r="T4026" s="10">
        <f t="shared" si="374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</v>
      </c>
      <c r="P4027" s="6">
        <f t="shared" si="375"/>
        <v>62.5</v>
      </c>
      <c r="Q4027" t="str">
        <f t="shared" si="376"/>
        <v>theater</v>
      </c>
      <c r="R4027" t="str">
        <f t="shared" si="377"/>
        <v>plays</v>
      </c>
      <c r="S4027" s="10">
        <f t="shared" si="373"/>
        <v>42211.029351851852</v>
      </c>
      <c r="T4027" s="10">
        <f t="shared" si="374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5"/>
        <v>0</v>
      </c>
      <c r="Q4028" t="str">
        <f t="shared" si="376"/>
        <v>theater</v>
      </c>
      <c r="R4028" t="str">
        <f t="shared" si="377"/>
        <v>plays</v>
      </c>
      <c r="S4028" s="10">
        <f t="shared" si="373"/>
        <v>42342.488877314812</v>
      </c>
      <c r="T4028" s="10">
        <f t="shared" si="374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0</v>
      </c>
      <c r="P4029" s="6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0">
        <f t="shared" si="373"/>
        <v>42788.833333333336</v>
      </c>
      <c r="T4029" s="10">
        <f t="shared" si="374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</v>
      </c>
      <c r="P4030" s="6">
        <f t="shared" si="375"/>
        <v>51</v>
      </c>
      <c r="Q4030" t="str">
        <f t="shared" si="376"/>
        <v>theater</v>
      </c>
      <c r="R4030" t="str">
        <f t="shared" si="377"/>
        <v>plays</v>
      </c>
      <c r="S4030" s="10">
        <f t="shared" si="373"/>
        <v>41795.730324074073</v>
      </c>
      <c r="T4030" s="10">
        <f t="shared" si="374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5"/>
        <v>0</v>
      </c>
      <c r="Q4031" t="str">
        <f t="shared" si="376"/>
        <v>theater</v>
      </c>
      <c r="R4031" t="str">
        <f t="shared" si="377"/>
        <v>plays</v>
      </c>
      <c r="S4031" s="10">
        <f t="shared" si="373"/>
        <v>42351.816782407404</v>
      </c>
      <c r="T4031" s="10">
        <f t="shared" si="374"/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</v>
      </c>
      <c r="P4032" s="6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0">
        <f t="shared" si="373"/>
        <v>42403.575694444444</v>
      </c>
      <c r="T4032" s="10">
        <f t="shared" si="374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5"/>
        <v>0</v>
      </c>
      <c r="Q4033" t="str">
        <f t="shared" si="376"/>
        <v>theater</v>
      </c>
      <c r="R4033" t="str">
        <f t="shared" si="377"/>
        <v>plays</v>
      </c>
      <c r="S4033" s="10">
        <f t="shared" si="373"/>
        <v>41991.418564814812</v>
      </c>
      <c r="T4033" s="10">
        <f t="shared" si="374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+MAX(E4034/D4034-1,0)</f>
        <v>0</v>
      </c>
      <c r="P4034" s="6">
        <f t="shared" si="375"/>
        <v>59</v>
      </c>
      <c r="Q4034" t="str">
        <f t="shared" si="376"/>
        <v>theater</v>
      </c>
      <c r="R4034" t="str">
        <f t="shared" si="377"/>
        <v>plays</v>
      </c>
      <c r="S4034" s="10">
        <f t="shared" ref="S4034:S4097" si="379">+(I4034/86400)+25569+(-5/24)</f>
        <v>42353.642546296294</v>
      </c>
      <c r="T4034" s="10">
        <f t="shared" ref="T4034:T4097" si="380">+(J4034/86400)+25569+(-5/24)</f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</v>
      </c>
      <c r="P4035" s="6">
        <f t="shared" ref="P4035:P4098" si="381">+IFERROR(E4035/L4035,0)</f>
        <v>65.340319148936175</v>
      </c>
      <c r="Q4035" t="str">
        <f t="shared" ref="Q4035:Q4098" si="382">+LEFT(N4035,(FIND("/",N4035)-1))</f>
        <v>theater</v>
      </c>
      <c r="R4035" t="str">
        <f t="shared" ref="R4035:R4098" si="383">+RIGHT(N4035,LEN(N4035)-(FIND("/",N4035)))</f>
        <v>plays</v>
      </c>
      <c r="S4035" s="10">
        <f t="shared" si="379"/>
        <v>42645.166666666664</v>
      </c>
      <c r="T4035" s="10">
        <f t="shared" si="380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</v>
      </c>
      <c r="P4036" s="6">
        <f t="shared" si="381"/>
        <v>100</v>
      </c>
      <c r="Q4036" t="str">
        <f t="shared" si="382"/>
        <v>theater</v>
      </c>
      <c r="R4036" t="str">
        <f t="shared" si="383"/>
        <v>plays</v>
      </c>
      <c r="S4036" s="10">
        <f t="shared" si="379"/>
        <v>42097.697337962956</v>
      </c>
      <c r="T4036" s="10">
        <f t="shared" si="380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</v>
      </c>
      <c r="P4037" s="6">
        <f t="shared" si="381"/>
        <v>147.4</v>
      </c>
      <c r="Q4037" t="str">
        <f t="shared" si="382"/>
        <v>theater</v>
      </c>
      <c r="R4037" t="str">
        <f t="shared" si="383"/>
        <v>plays</v>
      </c>
      <c r="S4037" s="10">
        <f t="shared" si="379"/>
        <v>41933.674618055556</v>
      </c>
      <c r="T4037" s="10">
        <f t="shared" si="380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</v>
      </c>
      <c r="P4038" s="6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0">
        <f t="shared" si="379"/>
        <v>41821.729166666664</v>
      </c>
      <c r="T4038" s="10">
        <f t="shared" si="380"/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</v>
      </c>
      <c r="P4039" s="6">
        <f t="shared" si="381"/>
        <v>40</v>
      </c>
      <c r="Q4039" t="str">
        <f t="shared" si="382"/>
        <v>theater</v>
      </c>
      <c r="R4039" t="str">
        <f t="shared" si="383"/>
        <v>plays</v>
      </c>
      <c r="S4039" s="10">
        <f t="shared" si="379"/>
        <v>42514.392361111109</v>
      </c>
      <c r="T4039" s="10">
        <f t="shared" si="380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</v>
      </c>
      <c r="P4040" s="6">
        <f t="shared" si="381"/>
        <v>75.25</v>
      </c>
      <c r="Q4040" t="str">
        <f t="shared" si="382"/>
        <v>theater</v>
      </c>
      <c r="R4040" t="str">
        <f t="shared" si="383"/>
        <v>plays</v>
      </c>
      <c r="S4040" s="10">
        <f t="shared" si="379"/>
        <v>41929.590393518512</v>
      </c>
      <c r="T4040" s="10">
        <f t="shared" si="380"/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</v>
      </c>
      <c r="P4041" s="6">
        <f t="shared" si="381"/>
        <v>60</v>
      </c>
      <c r="Q4041" t="str">
        <f t="shared" si="382"/>
        <v>theater</v>
      </c>
      <c r="R4041" t="str">
        <f t="shared" si="383"/>
        <v>plays</v>
      </c>
      <c r="S4041" s="10">
        <f t="shared" si="379"/>
        <v>42339.040972222218</v>
      </c>
      <c r="T4041" s="10">
        <f t="shared" si="380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</v>
      </c>
      <c r="P4042" s="6">
        <f t="shared" si="381"/>
        <v>1250</v>
      </c>
      <c r="Q4042" t="str">
        <f t="shared" si="382"/>
        <v>theater</v>
      </c>
      <c r="R4042" t="str">
        <f t="shared" si="383"/>
        <v>plays</v>
      </c>
      <c r="S4042" s="10">
        <f t="shared" si="379"/>
        <v>42202.916666666664</v>
      </c>
      <c r="T4042" s="10">
        <f t="shared" si="380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81"/>
        <v>10.5</v>
      </c>
      <c r="Q4043" t="str">
        <f t="shared" si="382"/>
        <v>theater</v>
      </c>
      <c r="R4043" t="str">
        <f t="shared" si="383"/>
        <v>plays</v>
      </c>
      <c r="S4043" s="10">
        <f t="shared" si="379"/>
        <v>42619.265671296293</v>
      </c>
      <c r="T4043" s="10">
        <f t="shared" si="380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81"/>
        <v>7</v>
      </c>
      <c r="Q4044" t="str">
        <f t="shared" si="382"/>
        <v>theater</v>
      </c>
      <c r="R4044" t="str">
        <f t="shared" si="383"/>
        <v>plays</v>
      </c>
      <c r="S4044" s="10">
        <f t="shared" si="379"/>
        <v>42024.594444444439</v>
      </c>
      <c r="T4044" s="10">
        <f t="shared" si="380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81"/>
        <v>0</v>
      </c>
      <c r="Q4045" t="str">
        <f t="shared" si="382"/>
        <v>theater</v>
      </c>
      <c r="R4045" t="str">
        <f t="shared" si="383"/>
        <v>plays</v>
      </c>
      <c r="S4045" s="10">
        <f t="shared" si="379"/>
        <v>41963.749131944445</v>
      </c>
      <c r="T4045" s="10">
        <f t="shared" si="380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</v>
      </c>
      <c r="P4046" s="6">
        <f t="shared" si="381"/>
        <v>56.25</v>
      </c>
      <c r="Q4046" t="str">
        <f t="shared" si="382"/>
        <v>theater</v>
      </c>
      <c r="R4046" t="str">
        <f t="shared" si="383"/>
        <v>plays</v>
      </c>
      <c r="S4046" s="10">
        <f t="shared" si="379"/>
        <v>42103.999999999993</v>
      </c>
      <c r="T4046" s="10">
        <f t="shared" si="380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81"/>
        <v>1</v>
      </c>
      <c r="Q4047" t="str">
        <f t="shared" si="382"/>
        <v>theater</v>
      </c>
      <c r="R4047" t="str">
        <f t="shared" si="383"/>
        <v>plays</v>
      </c>
      <c r="S4047" s="10">
        <f t="shared" si="379"/>
        <v>41871.992928240739</v>
      </c>
      <c r="T4047" s="10">
        <f t="shared" si="380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</v>
      </c>
      <c r="P4048" s="6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0">
        <f t="shared" si="379"/>
        <v>41934.442245370366</v>
      </c>
      <c r="T4048" s="10">
        <f t="shared" si="380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</v>
      </c>
      <c r="P4049" s="6">
        <f t="shared" si="381"/>
        <v>27.5</v>
      </c>
      <c r="Q4049" t="str">
        <f t="shared" si="382"/>
        <v>theater</v>
      </c>
      <c r="R4049" t="str">
        <f t="shared" si="383"/>
        <v>plays</v>
      </c>
      <c r="S4049" s="10">
        <f t="shared" si="379"/>
        <v>42014.833333333336</v>
      </c>
      <c r="T4049" s="10">
        <f t="shared" si="380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</v>
      </c>
      <c r="P4050" s="6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0">
        <f t="shared" si="379"/>
        <v>42471.259108796294</v>
      </c>
      <c r="T4050" s="10">
        <f t="shared" si="380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81"/>
        <v>16</v>
      </c>
      <c r="Q4051" t="str">
        <f t="shared" si="382"/>
        <v>theater</v>
      </c>
      <c r="R4051" t="str">
        <f t="shared" si="383"/>
        <v>plays</v>
      </c>
      <c r="S4051" s="10">
        <f t="shared" si="379"/>
        <v>42199.750173611108</v>
      </c>
      <c r="T4051" s="10">
        <f t="shared" si="380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81"/>
        <v>1</v>
      </c>
      <c r="Q4052" t="str">
        <f t="shared" si="382"/>
        <v>theater</v>
      </c>
      <c r="R4052" t="str">
        <f t="shared" si="383"/>
        <v>plays</v>
      </c>
      <c r="S4052" s="10">
        <f t="shared" si="379"/>
        <v>41935.428136574068</v>
      </c>
      <c r="T4052" s="10">
        <f t="shared" si="380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81"/>
        <v>0</v>
      </c>
      <c r="Q4053" t="str">
        <f t="shared" si="382"/>
        <v>theater</v>
      </c>
      <c r="R4053" t="str">
        <f t="shared" si="383"/>
        <v>plays</v>
      </c>
      <c r="S4053" s="10">
        <f t="shared" si="379"/>
        <v>41768.078472222223</v>
      </c>
      <c r="T4053" s="10">
        <f t="shared" si="380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</v>
      </c>
      <c r="P4054" s="6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0">
        <f t="shared" si="379"/>
        <v>41925.670324074068</v>
      </c>
      <c r="T4054" s="10">
        <f t="shared" si="380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</v>
      </c>
      <c r="P4055" s="6">
        <f t="shared" si="381"/>
        <v>55</v>
      </c>
      <c r="Q4055" t="str">
        <f t="shared" si="382"/>
        <v>theater</v>
      </c>
      <c r="R4055" t="str">
        <f t="shared" si="383"/>
        <v>plays</v>
      </c>
      <c r="S4055" s="10">
        <f t="shared" si="379"/>
        <v>41958.624999999993</v>
      </c>
      <c r="T4055" s="10">
        <f t="shared" si="380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81"/>
        <v>0</v>
      </c>
      <c r="Q4056" t="str">
        <f t="shared" si="382"/>
        <v>theater</v>
      </c>
      <c r="R4056" t="str">
        <f t="shared" si="383"/>
        <v>plays</v>
      </c>
      <c r="S4056" s="10">
        <f t="shared" si="379"/>
        <v>42643.958333333336</v>
      </c>
      <c r="T4056" s="10">
        <f t="shared" si="380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</v>
      </c>
      <c r="P4057" s="6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0">
        <f t="shared" si="379"/>
        <v>41809.44017361111</v>
      </c>
      <c r="T4057" s="10">
        <f t="shared" si="380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</v>
      </c>
      <c r="P4058" s="6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0">
        <f t="shared" si="379"/>
        <v>42554.624305555553</v>
      </c>
      <c r="T4058" s="10">
        <f t="shared" si="380"/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</v>
      </c>
      <c r="P4059" s="6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0">
        <f t="shared" si="379"/>
        <v>42333.749999999993</v>
      </c>
      <c r="T4059" s="10">
        <f t="shared" si="380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</v>
      </c>
      <c r="P4060" s="6">
        <f t="shared" si="381"/>
        <v>23.75</v>
      </c>
      <c r="Q4060" t="str">
        <f t="shared" si="382"/>
        <v>theater</v>
      </c>
      <c r="R4060" t="str">
        <f t="shared" si="383"/>
        <v>plays</v>
      </c>
      <c r="S4060" s="10">
        <f t="shared" si="379"/>
        <v>42460.957638888889</v>
      </c>
      <c r="T4060" s="10">
        <f t="shared" si="380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</v>
      </c>
      <c r="P4061" s="6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0">
        <f t="shared" si="379"/>
        <v>41897.916666666664</v>
      </c>
      <c r="T4061" s="10">
        <f t="shared" si="380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</v>
      </c>
      <c r="P4062" s="6">
        <f t="shared" si="381"/>
        <v>57</v>
      </c>
      <c r="Q4062" t="str">
        <f t="shared" si="382"/>
        <v>theater</v>
      </c>
      <c r="R4062" t="str">
        <f t="shared" si="383"/>
        <v>plays</v>
      </c>
      <c r="S4062" s="10">
        <f t="shared" si="379"/>
        <v>41813.458333333328</v>
      </c>
      <c r="T4062" s="10">
        <f t="shared" si="380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81"/>
        <v>0</v>
      </c>
      <c r="Q4063" t="str">
        <f t="shared" si="382"/>
        <v>theater</v>
      </c>
      <c r="R4063" t="str">
        <f t="shared" si="383"/>
        <v>plays</v>
      </c>
      <c r="S4063" s="10">
        <f t="shared" si="379"/>
        <v>42480.891469907401</v>
      </c>
      <c r="T4063" s="10">
        <f t="shared" si="380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</v>
      </c>
      <c r="P4064" s="6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0">
        <f t="shared" si="379"/>
        <v>42553.530879629623</v>
      </c>
      <c r="T4064" s="10">
        <f t="shared" si="380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</v>
      </c>
      <c r="P4065" s="6">
        <f t="shared" si="381"/>
        <v>15</v>
      </c>
      <c r="Q4065" t="str">
        <f t="shared" si="382"/>
        <v>theater</v>
      </c>
      <c r="R4065" t="str">
        <f t="shared" si="383"/>
        <v>plays</v>
      </c>
      <c r="S4065" s="10">
        <f t="shared" si="379"/>
        <v>41817.473194444443</v>
      </c>
      <c r="T4065" s="10">
        <f t="shared" si="380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</v>
      </c>
      <c r="P4066" s="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0">
        <f t="shared" si="379"/>
        <v>42123.379930555551</v>
      </c>
      <c r="T4066" s="10">
        <f t="shared" si="380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</v>
      </c>
      <c r="P4067" s="6">
        <f t="shared" si="381"/>
        <v>6.75</v>
      </c>
      <c r="Q4067" t="str">
        <f t="shared" si="382"/>
        <v>theater</v>
      </c>
      <c r="R4067" t="str">
        <f t="shared" si="383"/>
        <v>plays</v>
      </c>
      <c r="S4067" s="10">
        <f t="shared" si="379"/>
        <v>41863.74318287037</v>
      </c>
      <c r="T4067" s="10">
        <f t="shared" si="380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81"/>
        <v>25</v>
      </c>
      <c r="Q4068" t="str">
        <f t="shared" si="382"/>
        <v>theater</v>
      </c>
      <c r="R4068" t="str">
        <f t="shared" si="383"/>
        <v>plays</v>
      </c>
      <c r="S4068" s="10">
        <f t="shared" si="379"/>
        <v>42508.830879629626</v>
      </c>
      <c r="T4068" s="10">
        <f t="shared" si="380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</v>
      </c>
      <c r="P4069" s="6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0">
        <f t="shared" si="379"/>
        <v>42274.909143518518</v>
      </c>
      <c r="T4069" s="10">
        <f t="shared" si="380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</v>
      </c>
      <c r="P4070" s="6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0">
        <f t="shared" si="379"/>
        <v>42748.753472222219</v>
      </c>
      <c r="T4070" s="10">
        <f t="shared" si="380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</v>
      </c>
      <c r="P4071" s="6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0">
        <f t="shared" si="379"/>
        <v>42063.291666666664</v>
      </c>
      <c r="T4071" s="10">
        <f t="shared" si="380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</v>
      </c>
      <c r="P4072" s="6">
        <f t="shared" si="381"/>
        <v>27.5</v>
      </c>
      <c r="Q4072" t="str">
        <f t="shared" si="382"/>
        <v>theater</v>
      </c>
      <c r="R4072" t="str">
        <f t="shared" si="383"/>
        <v>plays</v>
      </c>
      <c r="S4072" s="10">
        <f t="shared" si="379"/>
        <v>42063.916666666664</v>
      </c>
      <c r="T4072" s="10">
        <f t="shared" si="380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81"/>
        <v>0</v>
      </c>
      <c r="Q4073" t="str">
        <f t="shared" si="382"/>
        <v>theater</v>
      </c>
      <c r="R4073" t="str">
        <f t="shared" si="383"/>
        <v>plays</v>
      </c>
      <c r="S4073" s="10">
        <f t="shared" si="379"/>
        <v>42730.59642361111</v>
      </c>
      <c r="T4073" s="10">
        <f t="shared" si="380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81"/>
        <v>2</v>
      </c>
      <c r="Q4074" t="str">
        <f t="shared" si="382"/>
        <v>theater</v>
      </c>
      <c r="R4074" t="str">
        <f t="shared" si="383"/>
        <v>plays</v>
      </c>
      <c r="S4074" s="10">
        <f t="shared" si="379"/>
        <v>41872.566099537034</v>
      </c>
      <c r="T4074" s="10">
        <f t="shared" si="380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</v>
      </c>
      <c r="P4075" s="6">
        <f t="shared" si="381"/>
        <v>18.5</v>
      </c>
      <c r="Q4075" t="str">
        <f t="shared" si="382"/>
        <v>theater</v>
      </c>
      <c r="R4075" t="str">
        <f t="shared" si="383"/>
        <v>plays</v>
      </c>
      <c r="S4075" s="10">
        <f t="shared" si="379"/>
        <v>42132.958333333336</v>
      </c>
      <c r="T4075" s="10">
        <f t="shared" si="380"/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</v>
      </c>
      <c r="P4076" s="6">
        <f t="shared" si="381"/>
        <v>35</v>
      </c>
      <c r="Q4076" t="str">
        <f t="shared" si="382"/>
        <v>theater</v>
      </c>
      <c r="R4076" t="str">
        <f t="shared" si="383"/>
        <v>plays</v>
      </c>
      <c r="S4076" s="10">
        <f t="shared" si="379"/>
        <v>42313.386284722219</v>
      </c>
      <c r="T4076" s="10">
        <f t="shared" si="380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</v>
      </c>
      <c r="P4077" s="6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0">
        <f t="shared" si="379"/>
        <v>41820.519444444442</v>
      </c>
      <c r="T4077" s="10">
        <f t="shared" si="380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81"/>
        <v>0</v>
      </c>
      <c r="Q4078" t="str">
        <f t="shared" si="382"/>
        <v>theater</v>
      </c>
      <c r="R4078" t="str">
        <f t="shared" si="383"/>
        <v>plays</v>
      </c>
      <c r="S4078" s="10">
        <f t="shared" si="379"/>
        <v>41933.618750000001</v>
      </c>
      <c r="T4078" s="10">
        <f t="shared" si="380"/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</v>
      </c>
      <c r="P4079" s="6">
        <f t="shared" si="381"/>
        <v>222.5</v>
      </c>
      <c r="Q4079" t="str">
        <f t="shared" si="382"/>
        <v>theater</v>
      </c>
      <c r="R4079" t="str">
        <f t="shared" si="383"/>
        <v>plays</v>
      </c>
      <c r="S4079" s="10">
        <f t="shared" si="379"/>
        <v>42725.502245370364</v>
      </c>
      <c r="T4079" s="10">
        <f t="shared" si="380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81"/>
        <v>0</v>
      </c>
      <c r="Q4080" t="str">
        <f t="shared" si="382"/>
        <v>theater</v>
      </c>
      <c r="R4080" t="str">
        <f t="shared" si="383"/>
        <v>plays</v>
      </c>
      <c r="S4080" s="10">
        <f t="shared" si="379"/>
        <v>42762.579189814809</v>
      </c>
      <c r="T4080" s="10">
        <f t="shared" si="380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81"/>
        <v>5</v>
      </c>
      <c r="Q4081" t="str">
        <f t="shared" si="382"/>
        <v>theater</v>
      </c>
      <c r="R4081" t="str">
        <f t="shared" si="383"/>
        <v>plays</v>
      </c>
      <c r="S4081" s="10">
        <f t="shared" si="379"/>
        <v>42540.730567129627</v>
      </c>
      <c r="T4081" s="10">
        <f t="shared" si="380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81"/>
        <v>0</v>
      </c>
      <c r="Q4082" t="str">
        <f t="shared" si="382"/>
        <v>theater</v>
      </c>
      <c r="R4082" t="str">
        <f t="shared" si="383"/>
        <v>plays</v>
      </c>
      <c r="S4082" s="10">
        <f t="shared" si="379"/>
        <v>42535.579166666663</v>
      </c>
      <c r="T4082" s="10">
        <f t="shared" si="380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</v>
      </c>
      <c r="P4083" s="6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0">
        <f t="shared" si="379"/>
        <v>42071.331307870372</v>
      </c>
      <c r="T4083" s="10">
        <f t="shared" si="380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</v>
      </c>
      <c r="P4084" s="6">
        <f t="shared" si="381"/>
        <v>1.5</v>
      </c>
      <c r="Q4084" t="str">
        <f t="shared" si="382"/>
        <v>theater</v>
      </c>
      <c r="R4084" t="str">
        <f t="shared" si="383"/>
        <v>plays</v>
      </c>
      <c r="S4084" s="10">
        <f t="shared" si="379"/>
        <v>42322.749999999993</v>
      </c>
      <c r="T4084" s="10">
        <f t="shared" si="380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</v>
      </c>
      <c r="P4085" s="6">
        <f t="shared" si="381"/>
        <v>126.5</v>
      </c>
      <c r="Q4085" t="str">
        <f t="shared" si="382"/>
        <v>theater</v>
      </c>
      <c r="R4085" t="str">
        <f t="shared" si="383"/>
        <v>plays</v>
      </c>
      <c r="S4085" s="10">
        <f t="shared" si="379"/>
        <v>42383.553425925922</v>
      </c>
      <c r="T4085" s="10">
        <f t="shared" si="380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81"/>
        <v>10</v>
      </c>
      <c r="Q4086" t="str">
        <f t="shared" si="382"/>
        <v>theater</v>
      </c>
      <c r="R4086" t="str">
        <f t="shared" si="383"/>
        <v>plays</v>
      </c>
      <c r="S4086" s="10">
        <f t="shared" si="379"/>
        <v>42652.228078703702</v>
      </c>
      <c r="T4086" s="10">
        <f t="shared" si="380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81"/>
        <v>10</v>
      </c>
      <c r="Q4087" t="str">
        <f t="shared" si="382"/>
        <v>theater</v>
      </c>
      <c r="R4087" t="str">
        <f t="shared" si="383"/>
        <v>plays</v>
      </c>
      <c r="S4087" s="10">
        <f t="shared" si="379"/>
        <v>42086.957638888889</v>
      </c>
      <c r="T4087" s="10">
        <f t="shared" si="380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</v>
      </c>
      <c r="P4088" s="6">
        <f t="shared" si="381"/>
        <v>9.4</v>
      </c>
      <c r="Q4088" t="str">
        <f t="shared" si="382"/>
        <v>theater</v>
      </c>
      <c r="R4088" t="str">
        <f t="shared" si="383"/>
        <v>plays</v>
      </c>
      <c r="S4088" s="10">
        <f t="shared" si="379"/>
        <v>42328.958333333336</v>
      </c>
      <c r="T4088" s="10">
        <f t="shared" si="380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81"/>
        <v>0</v>
      </c>
      <c r="Q4089" t="str">
        <f t="shared" si="382"/>
        <v>theater</v>
      </c>
      <c r="R4089" t="str">
        <f t="shared" si="383"/>
        <v>plays</v>
      </c>
      <c r="S4089" s="10">
        <f t="shared" si="379"/>
        <v>42568.53456018518</v>
      </c>
      <c r="T4089" s="10">
        <f t="shared" si="380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</v>
      </c>
      <c r="P4090" s="6">
        <f t="shared" si="381"/>
        <v>72</v>
      </c>
      <c r="Q4090" t="str">
        <f t="shared" si="382"/>
        <v>theater</v>
      </c>
      <c r="R4090" t="str">
        <f t="shared" si="383"/>
        <v>plays</v>
      </c>
      <c r="S4090" s="10">
        <f t="shared" si="379"/>
        <v>42020.226388888885</v>
      </c>
      <c r="T4090" s="10">
        <f t="shared" si="380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</v>
      </c>
      <c r="P4091" s="6">
        <f t="shared" si="381"/>
        <v>30</v>
      </c>
      <c r="Q4091" t="str">
        <f t="shared" si="382"/>
        <v>theater</v>
      </c>
      <c r="R4091" t="str">
        <f t="shared" si="383"/>
        <v>plays</v>
      </c>
      <c r="S4091" s="10">
        <f t="shared" si="379"/>
        <v>42155.524305555555</v>
      </c>
      <c r="T4091" s="10">
        <f t="shared" si="380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</v>
      </c>
      <c r="P4092" s="6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0">
        <f t="shared" si="379"/>
        <v>42223.416666666664</v>
      </c>
      <c r="T4092" s="10">
        <f t="shared" si="380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</v>
      </c>
      <c r="P4093" s="6">
        <f t="shared" si="381"/>
        <v>25.5</v>
      </c>
      <c r="Q4093" t="str">
        <f t="shared" si="382"/>
        <v>theater</v>
      </c>
      <c r="R4093" t="str">
        <f t="shared" si="383"/>
        <v>plays</v>
      </c>
      <c r="S4093" s="10">
        <f t="shared" si="379"/>
        <v>42020.298043981478</v>
      </c>
      <c r="T4093" s="10">
        <f t="shared" si="380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81"/>
        <v>20</v>
      </c>
      <c r="Q4094" t="str">
        <f t="shared" si="382"/>
        <v>theater</v>
      </c>
      <c r="R4094" t="str">
        <f t="shared" si="383"/>
        <v>plays</v>
      </c>
      <c r="S4094" s="10">
        <f t="shared" si="379"/>
        <v>42098.944988425923</v>
      </c>
      <c r="T4094" s="10">
        <f t="shared" si="380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</v>
      </c>
      <c r="P4095" s="6">
        <f t="shared" si="381"/>
        <v>15</v>
      </c>
      <c r="Q4095" t="str">
        <f t="shared" si="382"/>
        <v>theater</v>
      </c>
      <c r="R4095" t="str">
        <f t="shared" si="383"/>
        <v>plays</v>
      </c>
      <c r="S4095" s="10">
        <f t="shared" si="379"/>
        <v>42238.607557870368</v>
      </c>
      <c r="T4095" s="10">
        <f t="shared" si="380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</v>
      </c>
      <c r="P4096" s="6">
        <f t="shared" si="381"/>
        <v>91.25</v>
      </c>
      <c r="Q4096" t="str">
        <f t="shared" si="382"/>
        <v>theater</v>
      </c>
      <c r="R4096" t="str">
        <f t="shared" si="383"/>
        <v>plays</v>
      </c>
      <c r="S4096" s="10">
        <f t="shared" si="379"/>
        <v>41933.999305555553</v>
      </c>
      <c r="T4096" s="10">
        <f t="shared" si="380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</v>
      </c>
      <c r="P4097" s="6">
        <f t="shared" si="381"/>
        <v>800</v>
      </c>
      <c r="Q4097" t="str">
        <f t="shared" si="382"/>
        <v>theater</v>
      </c>
      <c r="R4097" t="str">
        <f t="shared" si="383"/>
        <v>plays</v>
      </c>
      <c r="S4097" s="10">
        <f t="shared" si="379"/>
        <v>42722.823495370372</v>
      </c>
      <c r="T4097" s="10">
        <f t="shared" si="380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+MAX(E4098/D4098-1,0)</f>
        <v>0</v>
      </c>
      <c r="P4098" s="6">
        <f t="shared" si="381"/>
        <v>80</v>
      </c>
      <c r="Q4098" t="str">
        <f t="shared" si="382"/>
        <v>theater</v>
      </c>
      <c r="R4098" t="str">
        <f t="shared" si="383"/>
        <v>plays</v>
      </c>
      <c r="S4098" s="10">
        <f t="shared" ref="S4098:S4115" si="385">+(I4098/86400)+25569+(-5/24)</f>
        <v>42794.160416666666</v>
      </c>
      <c r="T4098" s="10">
        <f t="shared" ref="T4098:T4115" si="386">+(J4098/86400)+25569+(-5/24)</f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7">+IFERROR(E4099/L4099,0)</f>
        <v>0</v>
      </c>
      <c r="Q4099" t="str">
        <f t="shared" ref="Q4099:Q4115" si="388">+LEFT(N4099,(FIND("/",N4099)-1))</f>
        <v>theater</v>
      </c>
      <c r="R4099" t="str">
        <f t="shared" ref="R4099:R4115" si="389">+RIGHT(N4099,LEN(N4099)-(FIND("/",N4099)))</f>
        <v>plays</v>
      </c>
      <c r="S4099" s="10">
        <f t="shared" si="385"/>
        <v>42400.788194444445</v>
      </c>
      <c r="T4099" s="10">
        <f t="shared" si="386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7"/>
        <v>0</v>
      </c>
      <c r="Q4100" t="str">
        <f t="shared" si="388"/>
        <v>theater</v>
      </c>
      <c r="R4100" t="str">
        <f t="shared" si="389"/>
        <v>plays</v>
      </c>
      <c r="S4100" s="10">
        <f t="shared" si="385"/>
        <v>42525.51385416666</v>
      </c>
      <c r="T4100" s="10">
        <f t="shared" si="386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</v>
      </c>
      <c r="P4101" s="6">
        <f t="shared" si="387"/>
        <v>50</v>
      </c>
      <c r="Q4101" t="str">
        <f t="shared" si="388"/>
        <v>theater</v>
      </c>
      <c r="R4101" t="str">
        <f t="shared" si="389"/>
        <v>plays</v>
      </c>
      <c r="S4101" s="10">
        <f t="shared" si="385"/>
        <v>42615.642048611109</v>
      </c>
      <c r="T4101" s="10">
        <f t="shared" si="386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7"/>
        <v>0</v>
      </c>
      <c r="Q4102" t="str">
        <f t="shared" si="388"/>
        <v>theater</v>
      </c>
      <c r="R4102" t="str">
        <f t="shared" si="389"/>
        <v>plays</v>
      </c>
      <c r="S4102" s="10">
        <f t="shared" si="385"/>
        <v>41936.916550925926</v>
      </c>
      <c r="T4102" s="10">
        <f t="shared" si="386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7"/>
        <v>0</v>
      </c>
      <c r="Q4103" t="str">
        <f t="shared" si="388"/>
        <v>theater</v>
      </c>
      <c r="R4103" t="str">
        <f t="shared" si="389"/>
        <v>plays</v>
      </c>
      <c r="S4103" s="10">
        <f t="shared" si="385"/>
        <v>42760.695393518516</v>
      </c>
      <c r="T4103" s="10">
        <f t="shared" si="386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</v>
      </c>
      <c r="P4104" s="6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0">
        <f t="shared" si="385"/>
        <v>42505.639733796292</v>
      </c>
      <c r="T4104" s="10">
        <f t="shared" si="386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</v>
      </c>
      <c r="P4105" s="6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0">
        <f t="shared" si="385"/>
        <v>42242.563888888886</v>
      </c>
      <c r="T4105" s="10">
        <f t="shared" si="386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</v>
      </c>
      <c r="P4106" s="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0">
        <f t="shared" si="385"/>
        <v>42670.069837962961</v>
      </c>
      <c r="T4106" s="10">
        <f t="shared" si="386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0</v>
      </c>
      <c r="P4107" s="6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0">
        <f t="shared" si="385"/>
        <v>42729.802187499998</v>
      </c>
      <c r="T4107" s="10">
        <f t="shared" si="386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</v>
      </c>
      <c r="P4108" s="6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0">
        <f t="shared" si="385"/>
        <v>42095.833333333336</v>
      </c>
      <c r="T4108" s="10">
        <f t="shared" si="386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</v>
      </c>
      <c r="P4109" s="6">
        <f t="shared" si="387"/>
        <v>10.25</v>
      </c>
      <c r="Q4109" t="str">
        <f t="shared" si="388"/>
        <v>theater</v>
      </c>
      <c r="R4109" t="str">
        <f t="shared" si="389"/>
        <v>plays</v>
      </c>
      <c r="S4109" s="10">
        <f t="shared" si="385"/>
        <v>41906.708344907405</v>
      </c>
      <c r="T4109" s="10">
        <f t="shared" si="386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</v>
      </c>
      <c r="P4110" s="6">
        <f t="shared" si="387"/>
        <v>59</v>
      </c>
      <c r="Q4110" t="str">
        <f t="shared" si="388"/>
        <v>theater</v>
      </c>
      <c r="R4110" t="str">
        <f t="shared" si="389"/>
        <v>plays</v>
      </c>
      <c r="S4110" s="10">
        <f t="shared" si="385"/>
        <v>42796.999999999993</v>
      </c>
      <c r="T4110" s="10">
        <f t="shared" si="386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7"/>
        <v>0</v>
      </c>
      <c r="Q4111" t="str">
        <f t="shared" si="388"/>
        <v>theater</v>
      </c>
      <c r="R4111" t="str">
        <f t="shared" si="389"/>
        <v>plays</v>
      </c>
      <c r="S4111" s="10">
        <f t="shared" si="385"/>
        <v>42337.372731481482</v>
      </c>
      <c r="T4111" s="10">
        <f t="shared" si="386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</v>
      </c>
      <c r="P4112" s="6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0">
        <f t="shared" si="385"/>
        <v>42572.418414351851</v>
      </c>
      <c r="T4112" s="10">
        <f t="shared" si="386"/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</v>
      </c>
      <c r="P4113" s="6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0">
        <f t="shared" si="385"/>
        <v>42058.927546296291</v>
      </c>
      <c r="T4113" s="10">
        <f t="shared" si="386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7"/>
        <v>1</v>
      </c>
      <c r="Q4114" t="str">
        <f t="shared" si="388"/>
        <v>theater</v>
      </c>
      <c r="R4114" t="str">
        <f t="shared" si="389"/>
        <v>plays</v>
      </c>
      <c r="S4114" s="10">
        <f t="shared" si="385"/>
        <v>42427.791666666664</v>
      </c>
      <c r="T4114" s="10">
        <f t="shared" si="386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7"/>
        <v>1</v>
      </c>
      <c r="Q4115" t="str">
        <f t="shared" si="388"/>
        <v>theater</v>
      </c>
      <c r="R4115" t="str">
        <f t="shared" si="389"/>
        <v>plays</v>
      </c>
      <c r="S4115" s="10">
        <f t="shared" si="385"/>
        <v>42377.06527777778</v>
      </c>
      <c r="T4115" s="10">
        <f t="shared" si="386"/>
        <v>42358.364849537036</v>
      </c>
    </row>
  </sheetData>
  <conditionalFormatting sqref="F1:F1048576">
    <cfRule type="cellIs" dxfId="9" priority="11" operator="equal">
      <formula>"live"</formula>
    </cfRule>
    <cfRule type="cellIs" dxfId="8" priority="12" operator="equal">
      <formula>"canceled"</formula>
    </cfRule>
    <cfRule type="cellIs" dxfId="7" priority="13" operator="equal">
      <formula>"cancelled"</formula>
    </cfRule>
    <cfRule type="cellIs" dxfId="6" priority="14" operator="equal">
      <formula>"failed"</formula>
    </cfRule>
    <cfRule type="cellIs" dxfId="5" priority="15" operator="equal">
      <formula>"successful"</formula>
    </cfRule>
    <cfRule type="cellIs" dxfId="4" priority="16" operator="equal">
      <formula>"succesful"</formula>
    </cfRule>
    <cfRule type="cellIs" dxfId="3" priority="17" operator="equal">
      <formula>"""live"""</formula>
    </cfRule>
    <cfRule type="cellIs" dxfId="2" priority="18" operator="equal">
      <formula>"""cancelled"""</formula>
    </cfRule>
    <cfRule type="cellIs" dxfId="1" priority="19" operator="equal">
      <formula>"""failed"""</formula>
    </cfRule>
    <cfRule type="cellIs" dxfId="0" priority="20" operator="equal">
      <formula>"""successful"""</formula>
    </cfRule>
  </conditionalFormatting>
  <conditionalFormatting sqref="O1:O1048576 P1">
    <cfRule type="colorScale" priority="5">
      <colorScale>
        <cfvo type="percent" val="0"/>
        <cfvo type="num" val="1"/>
        <cfvo type="num" val="2"/>
        <color rgb="FFC00000"/>
        <color rgb="FF00B050"/>
        <color rgb="FF002060"/>
      </colorScale>
    </cfRule>
  </conditionalFormatting>
  <conditionalFormatting sqref="Q1">
    <cfRule type="colorScale" priority="4">
      <colorScale>
        <cfvo type="percent" val="0"/>
        <cfvo type="num" val="1"/>
        <cfvo type="num" val="2"/>
        <color rgb="FFC00000"/>
        <color rgb="FF00B050"/>
        <color rgb="FF002060"/>
      </colorScale>
    </cfRule>
  </conditionalFormatting>
  <conditionalFormatting sqref="R1">
    <cfRule type="colorScale" priority="3">
      <colorScale>
        <cfvo type="percent" val="0"/>
        <cfvo type="num" val="1"/>
        <cfvo type="num" val="2"/>
        <color rgb="FFC00000"/>
        <color rgb="FF00B050"/>
        <color rgb="FF002060"/>
      </colorScale>
    </cfRule>
  </conditionalFormatting>
  <conditionalFormatting sqref="S1:T1">
    <cfRule type="colorScale" priority="2">
      <colorScale>
        <cfvo type="percent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  <customProperties>
    <customPr name="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8312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6" spans="1:6" x14ac:dyDescent="0.25">
      <c r="A16" s="8" t="s">
        <v>8383</v>
      </c>
      <c r="B16" s="5">
        <f>+GETPIVOTDATA("state",$A$3,"state","canceled")/GETPIVOTDATA("state",$A$3)</f>
        <v>8.4832280019445788E-2</v>
      </c>
      <c r="C16" s="5">
        <f>+GETPIVOTDATA("state",$A$3,"state","failed")/GETPIVOTDATA("state",$A$3)</f>
        <v>0.37190082644628097</v>
      </c>
      <c r="D16" s="5">
        <f>+GETPIVOTDATA("state",$A$3,"state","live")/GETPIVOTDATA("state",$A$3)</f>
        <v>1.2153621779290228E-2</v>
      </c>
      <c r="E16" s="5">
        <f>+GETPIVOTDATA("state",$A$3,"state","successful")/GETPIVOTDATA("state",$A$3)</f>
        <v>0.53111327175498302</v>
      </c>
    </row>
  </sheetData>
  <pageMargins left="0.7" right="0.7" top="0.75" bottom="0.75" header="0.3" footer="0.3"/>
  <customProperties>
    <customPr name="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6" sqref="A6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8264</v>
      </c>
      <c r="B2" t="s">
        <v>8323</v>
      </c>
    </row>
    <row r="4" spans="1:6" x14ac:dyDescent="0.25">
      <c r="A4" s="7" t="s">
        <v>8312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customProperties>
    <customPr name="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/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8264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8312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8372</v>
      </c>
      <c r="B6" s="9">
        <v>25</v>
      </c>
      <c r="C6" s="9">
        <v>124</v>
      </c>
      <c r="D6" s="9"/>
      <c r="E6" s="9">
        <v>133</v>
      </c>
      <c r="F6" s="9">
        <v>282</v>
      </c>
    </row>
    <row r="7" spans="1:6" x14ac:dyDescent="0.25">
      <c r="A7" s="11" t="s">
        <v>8373</v>
      </c>
      <c r="B7" s="9">
        <v>29</v>
      </c>
      <c r="C7" s="9">
        <v>128</v>
      </c>
      <c r="D7" s="9"/>
      <c r="E7" s="9">
        <v>152</v>
      </c>
      <c r="F7" s="9">
        <v>309</v>
      </c>
    </row>
    <row r="8" spans="1:6" x14ac:dyDescent="0.25">
      <c r="A8" s="11" t="s">
        <v>8374</v>
      </c>
      <c r="B8" s="9">
        <v>29</v>
      </c>
      <c r="C8" s="9">
        <v>122</v>
      </c>
      <c r="D8" s="9">
        <v>22</v>
      </c>
      <c r="E8" s="9">
        <v>208</v>
      </c>
      <c r="F8" s="9">
        <v>381</v>
      </c>
    </row>
    <row r="9" spans="1:6" x14ac:dyDescent="0.25">
      <c r="A9" s="11" t="s">
        <v>8375</v>
      </c>
      <c r="B9" s="9">
        <v>28</v>
      </c>
      <c r="C9" s="9">
        <v>97</v>
      </c>
      <c r="D9" s="9">
        <v>27</v>
      </c>
      <c r="E9" s="9">
        <v>186</v>
      </c>
      <c r="F9" s="9">
        <v>338</v>
      </c>
    </row>
    <row r="10" spans="1:6" x14ac:dyDescent="0.25">
      <c r="A10" s="11" t="s">
        <v>8376</v>
      </c>
      <c r="B10" s="9">
        <v>28</v>
      </c>
      <c r="C10" s="9">
        <v>123</v>
      </c>
      <c r="D10" s="9">
        <v>1</v>
      </c>
      <c r="E10" s="9">
        <v>208</v>
      </c>
      <c r="F10" s="9">
        <v>360</v>
      </c>
    </row>
    <row r="11" spans="1:6" x14ac:dyDescent="0.25">
      <c r="A11" s="11" t="s">
        <v>8377</v>
      </c>
      <c r="B11" s="9">
        <v>23</v>
      </c>
      <c r="C11" s="9">
        <v>118</v>
      </c>
      <c r="D11" s="9"/>
      <c r="E11" s="9">
        <v>215</v>
      </c>
      <c r="F11" s="9">
        <v>356</v>
      </c>
    </row>
    <row r="12" spans="1:6" x14ac:dyDescent="0.25">
      <c r="A12" s="11" t="s">
        <v>8378</v>
      </c>
      <c r="B12" s="9">
        <v>35</v>
      </c>
      <c r="C12" s="9">
        <v>137</v>
      </c>
      <c r="D12" s="9"/>
      <c r="E12" s="9">
        <v>222</v>
      </c>
      <c r="F12" s="9">
        <v>394</v>
      </c>
    </row>
    <row r="13" spans="1:6" x14ac:dyDescent="0.25">
      <c r="A13" s="11" t="s">
        <v>8367</v>
      </c>
      <c r="B13" s="9">
        <v>37</v>
      </c>
      <c r="C13" s="9">
        <v>154</v>
      </c>
      <c r="D13" s="9"/>
      <c r="E13" s="9">
        <v>198</v>
      </c>
      <c r="F13" s="9">
        <v>389</v>
      </c>
    </row>
    <row r="14" spans="1:6" x14ac:dyDescent="0.25">
      <c r="A14" s="11" t="s">
        <v>8368</v>
      </c>
      <c r="B14" s="9">
        <v>25</v>
      </c>
      <c r="C14" s="9">
        <v>137</v>
      </c>
      <c r="D14" s="9"/>
      <c r="E14" s="9">
        <v>160</v>
      </c>
      <c r="F14" s="9">
        <v>322</v>
      </c>
    </row>
    <row r="15" spans="1:6" x14ac:dyDescent="0.25">
      <c r="A15" s="11" t="s">
        <v>8369</v>
      </c>
      <c r="B15" s="9">
        <v>33</v>
      </c>
      <c r="C15" s="9">
        <v>145</v>
      </c>
      <c r="D15" s="9"/>
      <c r="E15" s="9">
        <v>158</v>
      </c>
      <c r="F15" s="9">
        <v>336</v>
      </c>
    </row>
    <row r="16" spans="1:6" x14ac:dyDescent="0.25">
      <c r="A16" s="11" t="s">
        <v>8370</v>
      </c>
      <c r="B16" s="9">
        <v>21</v>
      </c>
      <c r="C16" s="9">
        <v>132</v>
      </c>
      <c r="D16" s="9"/>
      <c r="E16" s="9">
        <v>160</v>
      </c>
      <c r="F16" s="9">
        <v>313</v>
      </c>
    </row>
    <row r="17" spans="1:6" x14ac:dyDescent="0.25">
      <c r="A17" s="11" t="s">
        <v>8371</v>
      </c>
      <c r="B17" s="9">
        <v>36</v>
      </c>
      <c r="C17" s="9">
        <v>113</v>
      </c>
      <c r="D17" s="9"/>
      <c r="E17" s="9">
        <v>185</v>
      </c>
      <c r="F17" s="9">
        <v>334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1"/>
  <sheetViews>
    <sheetView tabSelected="1" workbookViewId="0">
      <selection activeCell="B14" sqref="B14"/>
    </sheetView>
  </sheetViews>
  <sheetFormatPr defaultRowHeight="15" x14ac:dyDescent="0.25"/>
  <sheetData>
    <row r="2" spans="2:2" x14ac:dyDescent="0.25">
      <c r="B2" t="s">
        <v>8380</v>
      </c>
    </row>
    <row r="4" spans="2:2" x14ac:dyDescent="0.25">
      <c r="B4" t="s">
        <v>8384</v>
      </c>
    </row>
    <row r="5" spans="2:2" x14ac:dyDescent="0.25">
      <c r="B5" t="s">
        <v>8405</v>
      </c>
    </row>
    <row r="6" spans="2:2" x14ac:dyDescent="0.25">
      <c r="B6" t="s">
        <v>8406</v>
      </c>
    </row>
    <row r="9" spans="2:2" x14ac:dyDescent="0.25">
      <c r="B9" t="s">
        <v>8381</v>
      </c>
    </row>
    <row r="11" spans="2:2" x14ac:dyDescent="0.25">
      <c r="B11" t="s">
        <v>8407</v>
      </c>
    </row>
    <row r="12" spans="2:2" x14ac:dyDescent="0.25">
      <c r="B12" t="s">
        <v>8411</v>
      </c>
    </row>
    <row r="13" spans="2:2" x14ac:dyDescent="0.25">
      <c r="B13" t="s">
        <v>8412</v>
      </c>
    </row>
    <row r="17" spans="2:2" x14ac:dyDescent="0.25">
      <c r="B17" t="s">
        <v>8382</v>
      </c>
    </row>
    <row r="19" spans="2:2" x14ac:dyDescent="0.25">
      <c r="B19" t="s">
        <v>8408</v>
      </c>
    </row>
    <row r="20" spans="2:2" x14ac:dyDescent="0.25">
      <c r="B20" t="s">
        <v>8409</v>
      </c>
    </row>
    <row r="21" spans="2:2" x14ac:dyDescent="0.25">
      <c r="B21" t="s">
        <v>8410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4"/>
  <sheetViews>
    <sheetView workbookViewId="0">
      <selection activeCell="C9" sqref="C9"/>
    </sheetView>
  </sheetViews>
  <sheetFormatPr defaultRowHeight="15" x14ac:dyDescent="0.25"/>
  <cols>
    <col min="2" max="2" width="28.140625" bestFit="1" customWidth="1"/>
    <col min="3" max="3" width="18.5703125" customWidth="1"/>
    <col min="4" max="4" width="14.7109375" customWidth="1"/>
    <col min="5" max="5" width="17.5703125" customWidth="1"/>
    <col min="6" max="6" width="13.5703125" customWidth="1"/>
    <col min="7" max="7" width="21.42578125" customWidth="1"/>
    <col min="8" max="8" width="17.5703125" customWidth="1"/>
    <col min="9" max="9" width="24.140625" customWidth="1"/>
  </cols>
  <sheetData>
    <row r="2" spans="2:9" x14ac:dyDescent="0.25">
      <c r="B2" t="s">
        <v>8385</v>
      </c>
      <c r="C2" t="s">
        <v>8386</v>
      </c>
      <c r="D2" t="s">
        <v>8387</v>
      </c>
      <c r="E2" t="s">
        <v>8388</v>
      </c>
      <c r="F2" t="s">
        <v>8389</v>
      </c>
      <c r="G2" t="s">
        <v>8390</v>
      </c>
      <c r="H2" t="s">
        <v>8391</v>
      </c>
      <c r="I2" t="s">
        <v>8392</v>
      </c>
    </row>
    <row r="3" spans="2:9" x14ac:dyDescent="0.25">
      <c r="B3" t="s">
        <v>8393</v>
      </c>
      <c r="C3">
        <f>+COUNTIFS(Sheet1!$F$2:$F$4115,Sheet1!$F$2,Sheet1!$D$2:$D$4115,"&lt;1000")</f>
        <v>322</v>
      </c>
      <c r="D3">
        <f>+COUNTIFS(Sheet1!$F$2:$F$4115,Sheet1!$F$173,Sheet1!$D$2:$D$4115,"&lt;1000")</f>
        <v>113</v>
      </c>
      <c r="E3">
        <f>+COUNTIFS(Sheet1!$F$2:$F$4115,Sheet1!$F$142,Sheet1!$D$2:$D$4115,"&lt;1000")</f>
        <v>18</v>
      </c>
      <c r="F3">
        <f>+SUM(C3:E3)</f>
        <v>453</v>
      </c>
      <c r="G3" s="5">
        <f>+C3/$F3</f>
        <v>0.71081677704194257</v>
      </c>
      <c r="H3" s="5">
        <f t="shared" ref="H3:I14" si="0">+D3/$F3</f>
        <v>0.24944812362030905</v>
      </c>
      <c r="I3" s="5">
        <f t="shared" si="0"/>
        <v>3.9735099337748346E-2</v>
      </c>
    </row>
    <row r="4" spans="2:9" x14ac:dyDescent="0.25">
      <c r="B4" t="s">
        <v>8394</v>
      </c>
      <c r="C4">
        <f>+COUNTIFS(Sheet1!$F$2:$F$4115,Sheet1!$F$2,Sheet1!$D$2:$D$4115,"&lt;=4999",Sheet1!$D$2:$D$4115,"&gt;=1000")</f>
        <v>932</v>
      </c>
      <c r="D4">
        <f>+COUNTIFS(Sheet1!$F$2:$F$4115,Sheet1!$F$173,Sheet1!$D$2:$D$4115,"&lt;=4999",Sheet1!$D$2:$D$4115,"&gt;=1000")</f>
        <v>420</v>
      </c>
      <c r="E4">
        <f>+COUNTIFS(Sheet1!$F$2:$F$4115,Sheet1!$F$142,Sheet1!$D$2:$D$4115,"&lt;=4999",Sheet1!$D$2:$D$4115,"&gt;=1000")</f>
        <v>60</v>
      </c>
      <c r="F4">
        <f t="shared" ref="F4:F14" si="1">+SUM(C4:E4)</f>
        <v>1412</v>
      </c>
      <c r="G4" s="5">
        <f t="shared" ref="G4:G14" si="2">+C4/$F4</f>
        <v>0.66005665722379603</v>
      </c>
      <c r="H4" s="5">
        <f t="shared" si="0"/>
        <v>0.29745042492917845</v>
      </c>
      <c r="I4" s="5">
        <f t="shared" si="0"/>
        <v>4.2492917847025496E-2</v>
      </c>
    </row>
    <row r="5" spans="2:9" x14ac:dyDescent="0.25">
      <c r="B5" t="s">
        <v>8395</v>
      </c>
      <c r="C5">
        <f>+COUNTIFS(Sheet1!$F$2:$F$4115,Sheet1!$F$2,Sheet1!$D$2:$D$4115,"&gt;=5000",Sheet1!$D$2:$D$4115,"&lt;=9999")</f>
        <v>381</v>
      </c>
      <c r="D5">
        <f>+COUNTIFS(Sheet1!$F$2:$F$4115,Sheet1!$F$173,Sheet1!$D$2:$D$4115,"&gt;=5000",Sheet1!$D$2:$D$4115,"&lt;=9999")</f>
        <v>283</v>
      </c>
      <c r="E5">
        <f>+COUNTIFS(Sheet1!$F$2:$F$4115,Sheet1!$F$142,Sheet1!$D$2:$D$4115,"&gt;=5000",Sheet1!$D$2:$D$4115,"&lt;=9999")</f>
        <v>52</v>
      </c>
      <c r="F5">
        <f t="shared" si="1"/>
        <v>716</v>
      </c>
      <c r="G5" s="5">
        <f t="shared" si="2"/>
        <v>0.53212290502793291</v>
      </c>
      <c r="H5" s="5">
        <f t="shared" si="0"/>
        <v>0.39525139664804471</v>
      </c>
      <c r="I5" s="5">
        <f t="shared" si="0"/>
        <v>7.2625698324022353E-2</v>
      </c>
    </row>
    <row r="6" spans="2:9" x14ac:dyDescent="0.25">
      <c r="B6" t="s">
        <v>8396</v>
      </c>
      <c r="C6">
        <f>+COUNTIFS(Sheet1!$F$2:$F$4115,Sheet1!$F$2,Sheet1!$D$2:$D$4115,"&gt;=10000",Sheet1!$D$2:$D$4115,"&lt;=14999")</f>
        <v>168</v>
      </c>
      <c r="D6">
        <f>+COUNTIFS(Sheet1!$F$2:$F$4115,Sheet1!$F$173,Sheet1!$D$2:$D$4115,"&gt;=10000",Sheet1!$D$2:$D$4115,"&lt;=14999")</f>
        <v>144</v>
      </c>
      <c r="E6">
        <f>+COUNTIFS(Sheet1!$F$2:$F$4115,Sheet1!$F$142,Sheet1!$D$2:$D$4115,"&gt;=10000",Sheet1!$D$2:$D$4115,"&lt;=14999")</f>
        <v>40</v>
      </c>
      <c r="F6">
        <f t="shared" si="1"/>
        <v>352</v>
      </c>
      <c r="G6" s="5">
        <f t="shared" si="2"/>
        <v>0.47727272727272729</v>
      </c>
      <c r="H6" s="5">
        <f t="shared" si="0"/>
        <v>0.40909090909090912</v>
      </c>
      <c r="I6" s="5">
        <f t="shared" si="0"/>
        <v>0.11363636363636363</v>
      </c>
    </row>
    <row r="7" spans="2:9" x14ac:dyDescent="0.25">
      <c r="B7" t="s">
        <v>8397</v>
      </c>
      <c r="C7">
        <f>+COUNTIFS(Sheet1!$F$2:$F$4115,Sheet1!$F$2,Sheet1!$D$2:$D$4115,"&gt;=15000",Sheet1!$D$2:$D$4115,"&lt;=19999")</f>
        <v>94</v>
      </c>
      <c r="D7">
        <f>+COUNTIFS(Sheet1!$F$2:$F$4115,Sheet1!$F$173,Sheet1!$D$2:$D$4115,"&gt;=15000",Sheet1!$D$2:$D$4115,"&lt;=19999")</f>
        <v>90</v>
      </c>
      <c r="E7">
        <f>+COUNTIFS(Sheet1!$F$2:$F$4115,Sheet1!$F$142,Sheet1!$D$2:$D$4115,"&gt;=15000",Sheet1!$D$2:$D$4115,"&lt;=19999")</f>
        <v>17</v>
      </c>
      <c r="F7">
        <f t="shared" si="1"/>
        <v>201</v>
      </c>
      <c r="G7" s="5">
        <f t="shared" si="2"/>
        <v>0.46766169154228854</v>
      </c>
      <c r="H7" s="5">
        <f t="shared" si="0"/>
        <v>0.44776119402985076</v>
      </c>
      <c r="I7" s="5">
        <f t="shared" si="0"/>
        <v>8.45771144278607E-2</v>
      </c>
    </row>
    <row r="8" spans="2:9" x14ac:dyDescent="0.25">
      <c r="B8" t="s">
        <v>8398</v>
      </c>
      <c r="C8">
        <f>+COUNTIFS(Sheet1!$F$2:$F$4115,Sheet1!$F$2,Sheet1!$D$2:$D$4115,"&gt;=20000",Sheet1!$D$2:$D$4115,"&lt;=24999")</f>
        <v>62</v>
      </c>
      <c r="D8">
        <f>+COUNTIFS(Sheet1!$F$2:$F$4115,Sheet1!$F$173,Sheet1!$D$2:$D$4115,"&gt;=20000",Sheet1!$D$2:$D$4115,"&lt;=24999")</f>
        <v>72</v>
      </c>
      <c r="E8">
        <f>+COUNTIFS(Sheet1!$F$2:$F$4115,Sheet1!$F$142,Sheet1!$D$2:$D$4115,"&gt;=20000",Sheet1!$D$2:$D$4115,"&lt;=24999")</f>
        <v>14</v>
      </c>
      <c r="F8">
        <f t="shared" si="1"/>
        <v>148</v>
      </c>
      <c r="G8" s="5">
        <f t="shared" si="2"/>
        <v>0.41891891891891891</v>
      </c>
      <c r="H8" s="5">
        <f t="shared" si="0"/>
        <v>0.48648648648648651</v>
      </c>
      <c r="I8" s="5">
        <f t="shared" si="0"/>
        <v>9.45945945945946E-2</v>
      </c>
    </row>
    <row r="9" spans="2:9" x14ac:dyDescent="0.25">
      <c r="B9" t="s">
        <v>8399</v>
      </c>
      <c r="C9">
        <f>+COUNTIFS(Sheet1!$F$2:$F$4115,Sheet1!$F$2,Sheet1!$D$2:$D$4115,"&gt;=25000",Sheet1!$D$2:$D$4115,"&lt;=29999")</f>
        <v>55</v>
      </c>
      <c r="D9">
        <f>+COUNTIFS(Sheet1!$F$2:$F$4115,Sheet1!$F$173,Sheet1!$D$2:$D$4115,"&gt;=25000",Sheet1!$D$2:$D$4115,"&lt;=29999")</f>
        <v>64</v>
      </c>
      <c r="E9">
        <f>+COUNTIFS(Sheet1!$F$2:$F$4115,Sheet1!$F$142,Sheet1!$D$2:$D$4115,"&gt;=25000",Sheet1!$D$2:$D$4115,"&lt;=29999")</f>
        <v>18</v>
      </c>
      <c r="F9">
        <f t="shared" si="1"/>
        <v>137</v>
      </c>
      <c r="G9" s="5">
        <f t="shared" si="2"/>
        <v>0.40145985401459855</v>
      </c>
      <c r="H9" s="5">
        <f t="shared" si="0"/>
        <v>0.46715328467153283</v>
      </c>
      <c r="I9" s="5">
        <f t="shared" si="0"/>
        <v>0.13138686131386862</v>
      </c>
    </row>
    <row r="10" spans="2:9" x14ac:dyDescent="0.25">
      <c r="B10" t="s">
        <v>8400</v>
      </c>
      <c r="C10">
        <f>+COUNTIFS(Sheet1!$F$2:$F$4115,Sheet1!$F$2,Sheet1!$D$2:$D$4115,"&gt;=30000",Sheet1!$D$2:$D$4115,"&lt;=34999")</f>
        <v>32</v>
      </c>
      <c r="D10">
        <f>+COUNTIFS(Sheet1!$F$2:$F$4115,Sheet1!$F$173,Sheet1!$D$2:$D$4115,"&gt;=30000",Sheet1!$D$2:$D$4115,"&lt;=34999")</f>
        <v>37</v>
      </c>
      <c r="E10">
        <f>+COUNTIFS(Sheet1!$F$2:$F$4115,Sheet1!$F$142,Sheet1!$D$2:$D$4115,"&gt;=30000",Sheet1!$D$2:$D$4115,"&lt;=34999")</f>
        <v>13</v>
      </c>
      <c r="F10">
        <f t="shared" si="1"/>
        <v>82</v>
      </c>
      <c r="G10" s="5">
        <f t="shared" si="2"/>
        <v>0.3902439024390244</v>
      </c>
      <c r="H10" s="5">
        <f t="shared" si="0"/>
        <v>0.45121951219512196</v>
      </c>
      <c r="I10" s="5">
        <f t="shared" si="0"/>
        <v>0.15853658536585366</v>
      </c>
    </row>
    <row r="11" spans="2:9" x14ac:dyDescent="0.25">
      <c r="B11" t="s">
        <v>8401</v>
      </c>
      <c r="C11">
        <f>+COUNTIFS(Sheet1!$F$2:$F$4115,Sheet1!$F$2,Sheet1!$D$2:$D$4115,"&gt;=35000",Sheet1!$D$2:$D$4115,"&lt;=39999")</f>
        <v>26</v>
      </c>
      <c r="D11">
        <f>+COUNTIFS(Sheet1!$F$2:$F$4115,Sheet1!$F$173,Sheet1!$D$2:$D$4115,"&gt;=35000",Sheet1!$D$2:$D$4115,"&lt;=39999")</f>
        <v>22</v>
      </c>
      <c r="E11">
        <f>+COUNTIFS(Sheet1!$F$2:$F$4115,Sheet1!$F$142,Sheet1!$D$2:$D$4115,"&gt;=35000",Sheet1!$D$2:$D$4115,"&lt;=39999")</f>
        <v>7</v>
      </c>
      <c r="F11">
        <f t="shared" si="1"/>
        <v>55</v>
      </c>
      <c r="G11" s="5">
        <f t="shared" si="2"/>
        <v>0.47272727272727272</v>
      </c>
      <c r="H11" s="5">
        <f t="shared" si="0"/>
        <v>0.4</v>
      </c>
      <c r="I11" s="5">
        <f t="shared" si="0"/>
        <v>0.12727272727272726</v>
      </c>
    </row>
    <row r="12" spans="2:9" x14ac:dyDescent="0.25">
      <c r="B12" t="s">
        <v>8402</v>
      </c>
      <c r="C12">
        <f>+COUNTIFS(Sheet1!$F$2:$F$4115,Sheet1!$F$2,Sheet1!$D$2:$D$4115,"&gt;=40000",Sheet1!$D$2:$D$4115,"&lt;=44999")</f>
        <v>21</v>
      </c>
      <c r="D12">
        <f>+COUNTIFS(Sheet1!$F$2:$F$4115,Sheet1!$F$173,Sheet1!$D$2:$D$4115,"&gt;=40000",Sheet1!$D$2:$D$4115,"&lt;=44999")</f>
        <v>16</v>
      </c>
      <c r="E12">
        <f>+COUNTIFS(Sheet1!$F$2:$F$4115,Sheet1!$F$142,Sheet1!$D$2:$D$4115,"&gt;=40000",Sheet1!$D$2:$D$4115,"&lt;=44999")</f>
        <v>6</v>
      </c>
      <c r="F12">
        <f t="shared" si="1"/>
        <v>43</v>
      </c>
      <c r="G12" s="5">
        <f t="shared" si="2"/>
        <v>0.48837209302325579</v>
      </c>
      <c r="H12" s="5">
        <f t="shared" si="0"/>
        <v>0.37209302325581395</v>
      </c>
      <c r="I12" s="5">
        <f t="shared" si="0"/>
        <v>0.13953488372093023</v>
      </c>
    </row>
    <row r="13" spans="2:9" x14ac:dyDescent="0.25">
      <c r="B13" t="s">
        <v>8403</v>
      </c>
      <c r="C13">
        <f>+COUNTIFS(Sheet1!$F$2:$F$4115,Sheet1!$F$2,Sheet1!$D$2:$D$4115,"&gt;=45000",Sheet1!$D$2:$D$4115,"&lt;=49999")</f>
        <v>6</v>
      </c>
      <c r="D13">
        <f>+COUNTIFS(Sheet1!$F$2:$F$4115,Sheet1!$F$173,Sheet1!$D$2:$D$4115,"&gt;=45000",Sheet1!$D$2:$D$4115,"&lt;=49999")</f>
        <v>11</v>
      </c>
      <c r="E13">
        <f>+COUNTIFS(Sheet1!$F$2:$F$4115,Sheet1!$F$142,Sheet1!$D$2:$D$4115,"&gt;=45000",Sheet1!$D$2:$D$4115,"&lt;=49999")</f>
        <v>4</v>
      </c>
      <c r="F13">
        <f t="shared" si="1"/>
        <v>21</v>
      </c>
      <c r="G13" s="5">
        <f t="shared" si="2"/>
        <v>0.2857142857142857</v>
      </c>
      <c r="H13" s="5">
        <f t="shared" si="0"/>
        <v>0.52380952380952384</v>
      </c>
      <c r="I13" s="5">
        <f t="shared" si="0"/>
        <v>0.19047619047619047</v>
      </c>
    </row>
    <row r="14" spans="2:9" x14ac:dyDescent="0.25">
      <c r="B14" t="s">
        <v>8404</v>
      </c>
      <c r="C14">
        <f>+COUNTIFS(Sheet1!$F$2:$F$4115,Sheet1!$F$2,Sheet1!$D$2:$D$4115,"&gt;=50000")</f>
        <v>86</v>
      </c>
      <c r="D14">
        <f>+COUNTIFS(Sheet1!$F$2:$F$4115,Sheet1!$F$173,Sheet1!$D$2:$D$4115,"&gt;=50000")</f>
        <v>258</v>
      </c>
      <c r="E14">
        <f>+COUNTIFS(Sheet1!$F$2:$F$4115,Sheet1!$F$142,Sheet1!$D$2:$D$4115,"&gt;=50000")</f>
        <v>100</v>
      </c>
      <c r="F14">
        <f t="shared" si="1"/>
        <v>444</v>
      </c>
      <c r="G14" s="5">
        <f t="shared" si="2"/>
        <v>0.19369369369369369</v>
      </c>
      <c r="H14" s="5">
        <f t="shared" si="0"/>
        <v>0.58108108108108103</v>
      </c>
      <c r="I14" s="5">
        <f t="shared" si="0"/>
        <v>0.22522522522522523</v>
      </c>
    </row>
  </sheetData>
  <pageMargins left="0.7" right="0.7" top="0.75" bottom="0.75" header="0.3" footer="0.3"/>
  <pageSetup orientation="portrait" r:id="rId1"/>
  <customProperties>
    <customPr name="Guid" r:id="rId2"/>
  </customPropertie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Report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Carrillo Monroy Geraldine</cp:lastModifiedBy>
  <dcterms:created xsi:type="dcterms:W3CDTF">2017-04-20T15:17:24Z</dcterms:created>
  <dcterms:modified xsi:type="dcterms:W3CDTF">2018-11-17T14:08:52Z</dcterms:modified>
</cp:coreProperties>
</file>