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asistencia" sheetId="1" state="visible" r:id="rId2"/>
    <sheet name="notas" sheetId="2" state="visible" r:id="rId3"/>
    <sheet name="1-volt Amp" sheetId="3" state="visible" r:id="rId4"/>
    <sheet name="2-volt multi" sheetId="4" state="visible" r:id="rId5"/>
    <sheet name="3-amp multi" sheetId="5" state="visible" r:id="rId6"/>
    <sheet name="1-Recup" sheetId="6" state="visible" r:id="rId7"/>
    <sheet name="2-recup" sheetId="7" state="visible" r:id="rId8"/>
    <sheet name="3-recup" sheetId="8" state="visible" r:id="rId9"/>
    <sheet name="Thevenin- positivos" sheetId="9" state="visible" r:id="rId10"/>
    <sheet name="positivos" sheetId="10" state="visible" r:id="rId11"/>
    <sheet name="4-ata" sheetId="11" state="visible" r:id="rId1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<sst xmlns="http://schemas.openxmlformats.org/spreadsheetml/2006/main" count="989" uniqueCount="330">
  <si>
    <t xml:space="preserve">Nro</t>
  </si>
  <si>
    <t xml:space="preserve">Nombre</t>
  </si>
  <si>
    <t xml:space="preserve">Apellido(s)</t>
  </si>
  <si>
    <t xml:space="preserve">Dirección de correo</t>
  </si>
  <si>
    <t xml:space="preserve">obs</t>
  </si>
  <si>
    <t xml:space="preserve">pbs</t>
  </si>
  <si>
    <t xml:space="preserve">presentes</t>
  </si>
  <si>
    <t xml:space="preserve">medio</t>
  </si>
  <si>
    <t xml:space="preserve">tarde</t>
  </si>
  <si>
    <t xml:space="preserve">total prese</t>
  </si>
  <si>
    <t xml:space="preserve">notas pretente</t>
  </si>
  <si>
    <t xml:space="preserve">nro</t>
  </si>
  <si>
    <t xml:space="preserve">x</t>
  </si>
  <si>
    <t xml:space="preserve">Lautaro Agustin</t>
  </si>
  <si>
    <t xml:space="preserve">Agasi</t>
  </si>
  <si>
    <t xml:space="preserve">lautyagasi808@gmail.com</t>
  </si>
  <si>
    <t xml:space="preserve">P</t>
  </si>
  <si>
    <t xml:space="preserve">heli</t>
  </si>
  <si>
    <t xml:space="preserve">A</t>
  </si>
  <si>
    <t xml:space="preserve">Thaiel Omar</t>
  </si>
  <si>
    <t xml:space="preserve">ANGELES</t>
  </si>
  <si>
    <t xml:space="preserve">thaielomar44@gmail.com</t>
  </si>
  <si>
    <t xml:space="preserve">Franco Tomas</t>
  </si>
  <si>
    <t xml:space="preserve">BARRERA</t>
  </si>
  <si>
    <t xml:space="preserve">48373431@gmail.com</t>
  </si>
  <si>
    <t xml:space="preserve">Julian Gabriel</t>
  </si>
  <si>
    <t xml:space="preserve">BATTAGLIA</t>
  </si>
  <si>
    <t xml:space="preserve">48702442@gmail.com</t>
  </si>
  <si>
    <t xml:space="preserve">Rodrigo Jesus</t>
  </si>
  <si>
    <t xml:space="preserve">Bernal</t>
  </si>
  <si>
    <t xml:space="preserve">rodribernalel10@gmail.com</t>
  </si>
  <si>
    <t xml:space="preserve">Yoel Santiago</t>
  </si>
  <si>
    <t xml:space="preserve">Caballero</t>
  </si>
  <si>
    <t xml:space="preserve">yoecaballero@hotmail.com</t>
  </si>
  <si>
    <t xml:space="preserve">Recursante</t>
  </si>
  <si>
    <t xml:space="preserve">Hector Hernan</t>
  </si>
  <si>
    <t xml:space="preserve">CANCLINI</t>
  </si>
  <si>
    <t xml:space="preserve">canclinihector@gmail.com</t>
  </si>
  <si>
    <t xml:space="preserve">Martin Ezequiel</t>
  </si>
  <si>
    <t xml:space="preserve">Celestino</t>
  </si>
  <si>
    <t xml:space="preserve">martin.ezequiel.celestino@gmail.com</t>
  </si>
  <si>
    <t xml:space="preserve">Benjamin Matias</t>
  </si>
  <si>
    <t xml:space="preserve">CORNEJO</t>
  </si>
  <si>
    <t xml:space="preserve">benjamatias007@gmail.com</t>
  </si>
  <si>
    <t xml:space="preserve">Lucio</t>
  </si>
  <si>
    <t xml:space="preserve">DEL MASTRO</t>
  </si>
  <si>
    <t xml:space="preserve">47514980@gmail.com</t>
  </si>
  <si>
    <t xml:space="preserve">Tobias Nicolas</t>
  </si>
  <si>
    <t xml:space="preserve">DIAZ</t>
  </si>
  <si>
    <t xml:space="preserve">tobiasdiaz2008@gmail.com</t>
  </si>
  <si>
    <t xml:space="preserve">Valentino Eduardo Javier</t>
  </si>
  <si>
    <t xml:space="preserve">FERNANDEZ</t>
  </si>
  <si>
    <t xml:space="preserve">valentinoel12@gmail.com</t>
  </si>
  <si>
    <t xml:space="preserve">Ariadna Uma</t>
  </si>
  <si>
    <t xml:space="preserve">FERRARI RUBINI</t>
  </si>
  <si>
    <t xml:space="preserve">48241663@gmail.com</t>
  </si>
  <si>
    <t xml:space="preserve">German Francisco</t>
  </si>
  <si>
    <t xml:space="preserve">GIRALDES MIRAVAL</t>
  </si>
  <si>
    <t xml:space="preserve">47866914@gmail.com</t>
  </si>
  <si>
    <t xml:space="preserve">Julian uziel</t>
  </si>
  <si>
    <t xml:space="preserve">GONZALEZ</t>
  </si>
  <si>
    <t xml:space="preserve">48847759@gmail.com</t>
  </si>
  <si>
    <t xml:space="preserve">M</t>
  </si>
  <si>
    <t xml:space="preserve">VALENTIN</t>
  </si>
  <si>
    <t xml:space="preserve">GUERRA</t>
  </si>
  <si>
    <t xml:space="preserve">valengamer07@outlook.com</t>
  </si>
  <si>
    <t xml:space="preserve">Joaquín</t>
  </si>
  <si>
    <t xml:space="preserve">HERRERA</t>
  </si>
  <si>
    <t xml:space="preserve">joaquinsimonherrera@gmail.com</t>
  </si>
  <si>
    <t xml:space="preserve">Lucas Sebastian</t>
  </si>
  <si>
    <t xml:space="preserve">Muñoz</t>
  </si>
  <si>
    <t xml:space="preserve">47171973@gmail.com</t>
  </si>
  <si>
    <t xml:space="preserve">Thomas Adrián</t>
  </si>
  <si>
    <t xml:space="preserve">Peter</t>
  </si>
  <si>
    <t xml:space="preserve">thominahi@gmail.com</t>
  </si>
  <si>
    <t xml:space="preserve">Carlos Miguel</t>
  </si>
  <si>
    <t xml:space="preserve">Rivero Montesino</t>
  </si>
  <si>
    <t xml:space="preserve">carlomontes06@gmail.com</t>
  </si>
  <si>
    <t xml:space="preserve">T</t>
  </si>
  <si>
    <t xml:space="preserve">Ignacio</t>
  </si>
  <si>
    <t xml:space="preserve">Rojas</t>
  </si>
  <si>
    <t xml:space="preserve">nachoenzorojas@gmail.com</t>
  </si>
  <si>
    <t xml:space="preserve">Franco Emanuel</t>
  </si>
  <si>
    <t xml:space="preserve">SALINA</t>
  </si>
  <si>
    <t xml:space="preserve">francopuma2000@gmail.com</t>
  </si>
  <si>
    <t xml:space="preserve">Maia Zoel</t>
  </si>
  <si>
    <t xml:space="preserve">SOSA ARCE</t>
  </si>
  <si>
    <t xml:space="preserve">48110972@gmail.com</t>
  </si>
  <si>
    <t xml:space="preserve">Carlos Leonel</t>
  </si>
  <si>
    <t xml:space="preserve">TRINIDAD SANABRIA</t>
  </si>
  <si>
    <t xml:space="preserve">48183416@gmail.com</t>
  </si>
  <si>
    <t xml:space="preserve">Santiago Osmar</t>
  </si>
  <si>
    <t xml:space="preserve">VEGA</t>
  </si>
  <si>
    <t xml:space="preserve">megustaelpene@gmail.com</t>
  </si>
  <si>
    <t xml:space="preserve">Luciano Emanuel</t>
  </si>
  <si>
    <t xml:space="preserve">Velásquez</t>
  </si>
  <si>
    <t xml:space="preserve">lucianovel31@gmail.com</t>
  </si>
  <si>
    <t xml:space="preserve">1-volt y amp</t>
  </si>
  <si>
    <t xml:space="preserve">Recup</t>
  </si>
  <si>
    <t xml:space="preserve">2- vol multi</t>
  </si>
  <si>
    <t xml:space="preserve">3-amp multi</t>
  </si>
  <si>
    <t xml:space="preserve">positivos</t>
  </si>
  <si>
    <t xml:space="preserve">3+positivos</t>
  </si>
  <si>
    <t xml:space="preserve">medio term</t>
  </si>
  <si>
    <t xml:space="preserve">valoracion</t>
  </si>
  <si>
    <t xml:space="preserve">4-man ATA</t>
  </si>
  <si>
    <t xml:space="preserve">Asistencia</t>
  </si>
  <si>
    <t xml:space="preserve">promedio</t>
  </si>
  <si>
    <t xml:space="preserve">chorioco</t>
  </si>
  <si>
    <t xml:space="preserve">Barraza</t>
  </si>
  <si>
    <t xml:space="preserve">prom Gral</t>
  </si>
  <si>
    <t xml:space="preserve">Grupo</t>
  </si>
  <si>
    <t xml:space="preserve">animacion</t>
  </si>
  <si>
    <t xml:space="preserve">recupracion agoso</t>
  </si>
  <si>
    <t xml:space="preserve">7-8</t>
  </si>
  <si>
    <t xml:space="preserve">recuperacion agosto</t>
  </si>
  <si>
    <t xml:space="preserve">Finalizado</t>
  </si>
  <si>
    <t xml:space="preserve">Tiempo requerido</t>
  </si>
  <si>
    <t xml:space="preserve">Calificación/10,00</t>
  </si>
  <si>
    <t xml:space="preserve">segundo</t>
  </si>
  <si>
    <t xml:space="preserve">final</t>
  </si>
  <si>
    <t xml:space="preserve">3 de abril de 2025  19:26</t>
  </si>
  <si>
    <t xml:space="preserve">54 minutos 44 segundos</t>
  </si>
  <si>
    <t xml:space="preserve">-</t>
  </si>
  <si>
    <t xml:space="preserve">3 de abril de 2025  22:26</t>
  </si>
  <si>
    <t xml:space="preserve">3 horas 30 minutos</t>
  </si>
  <si>
    <t xml:space="preserve">3 de abril de 2025  22:49</t>
  </si>
  <si>
    <t xml:space="preserve">31 minutos 34 segundos</t>
  </si>
  <si>
    <t xml:space="preserve">3 de abril de 2025  21:39</t>
  </si>
  <si>
    <t xml:space="preserve">32 minutos 45 segundos</t>
  </si>
  <si>
    <t xml:space="preserve">3 de abril de 2025  21:26</t>
  </si>
  <si>
    <t xml:space="preserve">15 minutos 31 segundos</t>
  </si>
  <si>
    <t xml:space="preserve">3 de abril de 2025  21:09</t>
  </si>
  <si>
    <t xml:space="preserve">2 horas 7 minutos</t>
  </si>
  <si>
    <t xml:space="preserve">3 de abril de 2025  23:29</t>
  </si>
  <si>
    <t xml:space="preserve">10 minutos 20 segundos</t>
  </si>
  <si>
    <t xml:space="preserve">3 de abril de 2025  18:59</t>
  </si>
  <si>
    <t xml:space="preserve">39 minutos 34 segundos</t>
  </si>
  <si>
    <t xml:space="preserve">3 de abril de 2025  19:48</t>
  </si>
  <si>
    <t xml:space="preserve">1 hora 13 minutos</t>
  </si>
  <si>
    <t xml:space="preserve">3 de abril de 2025  19:31</t>
  </si>
  <si>
    <t xml:space="preserve">1 hora 2 minutos</t>
  </si>
  <si>
    <t xml:space="preserve">10 de abril de 2025  18:48</t>
  </si>
  <si>
    <t xml:space="preserve">1 hora 15 minutos</t>
  </si>
  <si>
    <t xml:space="preserve">3 de abril de 2025  21:16</t>
  </si>
  <si>
    <t xml:space="preserve">15 minutos 6 segundos</t>
  </si>
  <si>
    <t xml:space="preserve">3 de abril de 2025  20:59</t>
  </si>
  <si>
    <t xml:space="preserve">33 minutos 31 segundos</t>
  </si>
  <si>
    <t xml:space="preserve">4 de abril de 2025  23:27</t>
  </si>
  <si>
    <t xml:space="preserve">1 día 4 horas</t>
  </si>
  <si>
    <t xml:space="preserve">3 de abril de 2025  19:25</t>
  </si>
  <si>
    <t xml:space="preserve">16 minutos 3 segundos</t>
  </si>
  <si>
    <t xml:space="preserve">19 minutos 15 segundos</t>
  </si>
  <si>
    <t xml:space="preserve">3 de abril de 2025  22:27</t>
  </si>
  <si>
    <t xml:space="preserve">23 minutos 33 segundos</t>
  </si>
  <si>
    <t xml:space="preserve">3 de abril de 2025  19:09</t>
  </si>
  <si>
    <t xml:space="preserve">51 minutos 30 segundos</t>
  </si>
  <si>
    <t xml:space="preserve">3 de abril de 2025  19:42</t>
  </si>
  <si>
    <t xml:space="preserve">50 minutos 32 segundos</t>
  </si>
  <si>
    <t xml:space="preserve">3 de abril de 2025  22:41</t>
  </si>
  <si>
    <t xml:space="preserve">3 horas 36 minutos</t>
  </si>
  <si>
    <t xml:space="preserve">3 de abril de 2025  22:46</t>
  </si>
  <si>
    <t xml:space="preserve">11 minutos 22 segundos</t>
  </si>
  <si>
    <t xml:space="preserve">3 de abril de 2025  19:50</t>
  </si>
  <si>
    <t xml:space="preserve">58 minutos</t>
  </si>
  <si>
    <t xml:space="preserve">1 hora 16 minutos</t>
  </si>
  <si>
    <t xml:space="preserve">3 de abril de 2025  23:10</t>
  </si>
  <si>
    <t xml:space="preserve">1 hora 1 minutos</t>
  </si>
  <si>
    <t xml:space="preserve">3 de abril de 2025  22:04</t>
  </si>
  <si>
    <t xml:space="preserve">3 horas 25 minutos</t>
  </si>
  <si>
    <t xml:space="preserve">3 de abril de 2025  23:22</t>
  </si>
  <si>
    <t xml:space="preserve">19 minutos 55 segundos</t>
  </si>
  <si>
    <t xml:space="preserve">4 de abril de 2025  19:45</t>
  </si>
  <si>
    <t xml:space="preserve">1 día</t>
  </si>
  <si>
    <t xml:space="preserve">3 de abril de 2025  19:15</t>
  </si>
  <si>
    <t xml:space="preserve">42 minutos 32 segundos</t>
  </si>
  <si>
    <t xml:space="preserve">3 de abril de 2025  22:18</t>
  </si>
  <si>
    <t xml:space="preserve">3 horas 51 minutos</t>
  </si>
  <si>
    <t xml:space="preserve">3 de abril de 2025  21:49</t>
  </si>
  <si>
    <t xml:space="preserve">2 horas 24 minutos</t>
  </si>
  <si>
    <t xml:space="preserve">3 de abril de 2025  19:01</t>
  </si>
  <si>
    <t xml:space="preserve">20 minutos 56 segundos</t>
  </si>
  <si>
    <t xml:space="preserve">3 de abril de 2025  19:23</t>
  </si>
  <si>
    <t xml:space="preserve">19 minutos 53 segundos</t>
  </si>
  <si>
    <t xml:space="preserve">3 de abril de 2025  23:08</t>
  </si>
  <si>
    <t xml:space="preserve">25 minutos 54 segundos</t>
  </si>
  <si>
    <t xml:space="preserve">3 de abril de 2025  19:34</t>
  </si>
  <si>
    <t xml:space="preserve">1 hora 4 minutos</t>
  </si>
  <si>
    <t xml:space="preserve">3 de abril de 2025  19:10</t>
  </si>
  <si>
    <t xml:space="preserve">46 minutos 55 segundos</t>
  </si>
  <si>
    <t xml:space="preserve">3 de abril de 2025  22:24</t>
  </si>
  <si>
    <t xml:space="preserve">2 horas 55 minutos</t>
  </si>
  <si>
    <t xml:space="preserve">3 de abril de 2025  23:09</t>
  </si>
  <si>
    <t xml:space="preserve">40 minutos 52 segundos</t>
  </si>
  <si>
    <t xml:space="preserve">3 de abril de 2025  23:03</t>
  </si>
  <si>
    <t xml:space="preserve">5 minutos 28 segundos</t>
  </si>
  <si>
    <t xml:space="preserve">3 de abril de 2025  22:58</t>
  </si>
  <si>
    <t xml:space="preserve">15 minutos 32 segundos</t>
  </si>
  <si>
    <t xml:space="preserve">3 de abril de 2025  23:18</t>
  </si>
  <si>
    <t xml:space="preserve">6 minutos 21 segundos</t>
  </si>
  <si>
    <t xml:space="preserve">3 de abril de 2025  23:11</t>
  </si>
  <si>
    <t xml:space="preserve">7 minutos 30 segundos</t>
  </si>
  <si>
    <t xml:space="preserve">3 de abril de 2025  22:42</t>
  </si>
  <si>
    <t xml:space="preserve">28 minutos 40 segundos</t>
  </si>
  <si>
    <t xml:space="preserve">3 de abril de 2025  21:31</t>
  </si>
  <si>
    <t xml:space="preserve">14 minutos 28 segundos</t>
  </si>
  <si>
    <t xml:space="preserve">3 de abril de 2025  21:54</t>
  </si>
  <si>
    <t xml:space="preserve">2 horas 27 minutos</t>
  </si>
  <si>
    <t xml:space="preserve">3 de abril de 2025  19:21</t>
  </si>
  <si>
    <t xml:space="preserve">8 minutos 11 segundos</t>
  </si>
  <si>
    <t xml:space="preserve">3 de abril de 2025  23:35</t>
  </si>
  <si>
    <t xml:space="preserve">4 horas 48 minutos</t>
  </si>
  <si>
    <t xml:space="preserve">3 de abril de 2025  22:48</t>
  </si>
  <si>
    <t xml:space="preserve">14 segundos</t>
  </si>
  <si>
    <t xml:space="preserve">3 de abril de 2025  23:59</t>
  </si>
  <si>
    <t xml:space="preserve">17 minutos 52 segundos</t>
  </si>
  <si>
    <t xml:space="preserve">4 de abril de 2025  19:46</t>
  </si>
  <si>
    <t xml:space="preserve">1 día 1 hora</t>
  </si>
  <si>
    <t xml:space="preserve">3 de abril de 2025  21:19</t>
  </si>
  <si>
    <t xml:space="preserve">1 hora 43 minutos</t>
  </si>
  <si>
    <t xml:space="preserve">3 de abril de 2025  22:59</t>
  </si>
  <si>
    <t xml:space="preserve">37 minutos 11 segundos</t>
  </si>
  <si>
    <t xml:space="preserve">3 de abril de 2025  23:27</t>
  </si>
  <si>
    <t xml:space="preserve">1 hora 36 minutos</t>
  </si>
  <si>
    <t xml:space="preserve">19 minutos 8 segundos</t>
  </si>
  <si>
    <t xml:space="preserve">3 de abril de 2025  19:28</t>
  </si>
  <si>
    <t xml:space="preserve">5 minutos 4 segundos</t>
  </si>
  <si>
    <t xml:space="preserve">3 de abril de 2025  22:17</t>
  </si>
  <si>
    <t xml:space="preserve">2 horas 41 minutos</t>
  </si>
  <si>
    <t xml:space="preserve">3 de abril de 2025  21:52</t>
  </si>
  <si>
    <t xml:space="preserve">11 minutos 23 segundos</t>
  </si>
  <si>
    <t xml:space="preserve">3 de abril de 2025  23:56</t>
  </si>
  <si>
    <t xml:space="preserve">43 minutos 17 segundos</t>
  </si>
  <si>
    <t xml:space="preserve">25 de abril de 2025  00:17</t>
  </si>
  <si>
    <t xml:space="preserve">4 horas 29 minutos</t>
  </si>
  <si>
    <t xml:space="preserve">4 de mayo de 2025  22:01</t>
  </si>
  <si>
    <t xml:space="preserve">31 días 3 horas</t>
  </si>
  <si>
    <t xml:space="preserve">27 de abril de 2025  19:53</t>
  </si>
  <si>
    <t xml:space="preserve">3 días</t>
  </si>
  <si>
    <t xml:space="preserve">27 de abril de 2025  20:27</t>
  </si>
  <si>
    <t xml:space="preserve">1 hora 9 minutos</t>
  </si>
  <si>
    <t xml:space="preserve">3 de abril de 2025  19:12</t>
  </si>
  <si>
    <t xml:space="preserve">18 minutos 6 segundos</t>
  </si>
  <si>
    <t xml:space="preserve">26 de abril de 2025  21:03</t>
  </si>
  <si>
    <t xml:space="preserve">13 minutos 25 segundos</t>
  </si>
  <si>
    <t xml:space="preserve">26 de abril de 2025  20:03</t>
  </si>
  <si>
    <t xml:space="preserve">7 minutos 57 segundos</t>
  </si>
  <si>
    <t xml:space="preserve">27 de abril de 2025  20:39</t>
  </si>
  <si>
    <t xml:space="preserve">27 de abril de 2025  20:36</t>
  </si>
  <si>
    <t xml:space="preserve">9 minutos 43 segundos</t>
  </si>
  <si>
    <t xml:space="preserve">26 de abril de 2025  21:41</t>
  </si>
  <si>
    <t xml:space="preserve">2 días 1 hora</t>
  </si>
  <si>
    <t xml:space="preserve">3 de abril de 2025  21:43</t>
  </si>
  <si>
    <t xml:space="preserve">23 minutos 22 segundos</t>
  </si>
  <si>
    <t xml:space="preserve">24 de abril de 2025  23:10</t>
  </si>
  <si>
    <t xml:space="preserve">19 minutos 41 segundos</t>
  </si>
  <si>
    <t xml:space="preserve">24 de abril de 2025  22:48</t>
  </si>
  <si>
    <t xml:space="preserve">3 horas 4 minutos</t>
  </si>
  <si>
    <t xml:space="preserve">27 de abril de 2025  14:17</t>
  </si>
  <si>
    <t xml:space="preserve">19 horas 45 minutos</t>
  </si>
  <si>
    <t xml:space="preserve">27 de abril de 2025  19:17</t>
  </si>
  <si>
    <t xml:space="preserve">3 horas 48 minutos</t>
  </si>
  <si>
    <t xml:space="preserve">27 de abril de 2025  20:10</t>
  </si>
  <si>
    <t xml:space="preserve">total notas</t>
  </si>
  <si>
    <t xml:space="preserve">Calificación/9,00</t>
  </si>
  <si>
    <t xml:space="preserve">P. 1 /1,00</t>
  </si>
  <si>
    <t xml:space="preserve">P. 2 /1,00</t>
  </si>
  <si>
    <t xml:space="preserve">P. 3 /1,00</t>
  </si>
  <si>
    <t xml:space="preserve">P. 4 /1,00</t>
  </si>
  <si>
    <t xml:space="preserve">P. 5 /1,00</t>
  </si>
  <si>
    <t xml:space="preserve">P. 6 /1,00</t>
  </si>
  <si>
    <t xml:space="preserve">P. 7 /1,00</t>
  </si>
  <si>
    <t xml:space="preserve">P. 8 /1,00</t>
  </si>
  <si>
    <t xml:space="preserve">P. 9 /1,00</t>
  </si>
  <si>
    <t xml:space="preserve">27 de abril de 2025  20:16</t>
  </si>
  <si>
    <t xml:space="preserve">8 minutos 14 segundos</t>
  </si>
  <si>
    <t xml:space="preserve">5 de mayo de 2025  23:18</t>
  </si>
  <si>
    <t xml:space="preserve">5 minutos 5 segundos</t>
  </si>
  <si>
    <t xml:space="preserve">7 de mayo de 2025  14:10</t>
  </si>
  <si>
    <t xml:space="preserve">34 minutos 41 segundos</t>
  </si>
  <si>
    <t xml:space="preserve">5 de mayo de 2025  23:30</t>
  </si>
  <si>
    <t xml:space="preserve">10 minutos 42 segundos</t>
  </si>
  <si>
    <t xml:space="preserve">4 de abril de 2025  21:00</t>
  </si>
  <si>
    <t xml:space="preserve">11 minutos 4 segundos</t>
  </si>
  <si>
    <t xml:space="preserve">7 de mayo de 2025  13:12</t>
  </si>
  <si>
    <t xml:space="preserve">14 minutos 3 segundos</t>
  </si>
  <si>
    <t xml:space="preserve">7 de mayo de 2025  14:15</t>
  </si>
  <si>
    <t xml:space="preserve">5 minutos 3 segundos</t>
  </si>
  <si>
    <t xml:space="preserve">5 de mayo de 2025  23:44</t>
  </si>
  <si>
    <t xml:space="preserve">13 minutos 55 segundos</t>
  </si>
  <si>
    <t xml:space="preserve">P. 1 /1,67</t>
  </si>
  <si>
    <t xml:space="preserve">P. 2 /8,33</t>
  </si>
  <si>
    <t xml:space="preserve">10 de abril de 2025  19:59</t>
  </si>
  <si>
    <t xml:space="preserve">14 minutos 12 segundos</t>
  </si>
  <si>
    <t xml:space="preserve">10 de abril de 2025  19:51</t>
  </si>
  <si>
    <t xml:space="preserve">8 minutos 18 segundos</t>
  </si>
  <si>
    <t xml:space="preserve">10 de abril de 2025  19:55</t>
  </si>
  <si>
    <t xml:space="preserve">9 minutos 25 segundos</t>
  </si>
  <si>
    <t xml:space="preserve">10 de abril de 2025  19:57</t>
  </si>
  <si>
    <t xml:space="preserve">1 minutos</t>
  </si>
  <si>
    <t xml:space="preserve">15 minutos 33 segundos</t>
  </si>
  <si>
    <t xml:space="preserve">15 minutos 42 segundos</t>
  </si>
  <si>
    <t xml:space="preserve">10 de abril de 2025  19:50</t>
  </si>
  <si>
    <t xml:space="preserve">5 minutos 40 segundos</t>
  </si>
  <si>
    <t xml:space="preserve">10 de abril de 2025  19:56</t>
  </si>
  <si>
    <t xml:space="preserve">12 minutos 22 segundos</t>
  </si>
  <si>
    <t xml:space="preserve">Thevenin</t>
  </si>
  <si>
    <t xml:space="preserve">totales</t>
  </si>
  <si>
    <t xml:space="preserve">dif</t>
  </si>
  <si>
    <t xml:space="preserve">Arinc 429</t>
  </si>
  <si>
    <t xml:space="preserve">foto </t>
  </si>
  <si>
    <t xml:space="preserve">total</t>
  </si>
  <si>
    <t xml:space="preserve">4 minutos 55 segundos</t>
  </si>
  <si>
    <t xml:space="preserve">5 minutos 35 segundos</t>
  </si>
  <si>
    <t xml:space="preserve">5 minutos 10 segundos</t>
  </si>
  <si>
    <t xml:space="preserve">3 minutos 30 segundos</t>
  </si>
  <si>
    <t xml:space="preserve">3 minutos 31 segundos</t>
  </si>
  <si>
    <t xml:space="preserve">3 minutos 57 segundos</t>
  </si>
  <si>
    <t xml:space="preserve">2 minutos 28 segundos</t>
  </si>
  <si>
    <t xml:space="preserve">6 minutos 11 segundos</t>
  </si>
  <si>
    <t xml:space="preserve">10 minutos</t>
  </si>
  <si>
    <t xml:space="preserve">8 minutos 24 segundos</t>
  </si>
  <si>
    <t xml:space="preserve">8 minutos</t>
  </si>
  <si>
    <t xml:space="preserve">4 minutos 28 segundos</t>
  </si>
  <si>
    <t xml:space="preserve">5 minutos 37 segundos</t>
  </si>
  <si>
    <t xml:space="preserve">5 minutos 7 segundos</t>
  </si>
  <si>
    <t xml:space="preserve">3 minutos 51 segundos</t>
  </si>
  <si>
    <t xml:space="preserve">7 minutos 23 segundos</t>
  </si>
  <si>
    <t xml:space="preserve">9 minutos 40 segundos</t>
  </si>
  <si>
    <t xml:space="preserve">4 minutos 12 segundos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</si>
</sst>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/mm/yy"/>
    <numFmt numFmtId="166" formatCode="General"/>
    <numFmt numFmtId="167" formatCode="hh:mm:ss"/>
  </numFmts>
  <fonts count="4">
    <font>
      <sz val="12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C107"/>
        <bgColor rgb="FFFF9800"/>
      </patternFill>
    </fill>
    <fill>
      <patternFill patternType="solid">
        <fgColor rgb="FFFF9800"/>
        <bgColor rgb="FFFFC107"/>
      </patternFill>
    </fill>
    <fill>
      <patternFill patternType="solid">
        <fgColor rgb="FF8BC34A"/>
        <bgColor rgb="FF969696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5">
    <dxf>
      <font>
        <name val="Calibri"/>
        <charset val="1"/>
        <family val="0"/>
        <b val="1"/>
        <color rgb="FFFFFFFF"/>
        <sz val="12"/>
      </font>
      <fill>
        <patternFill>
          <bgColor rgb="FFCC0000"/>
        </patternFill>
      </fill>
    </dxf>
    <dxf>
      <font>
        <name val="Calibri"/>
        <charset val="1"/>
        <family val="0"/>
        <b val="1"/>
        <color rgb="FF000000"/>
        <sz val="12"/>
      </font>
    </dxf>
    <dxf>
      <font>
        <name val="Calibri"/>
        <charset val="1"/>
        <family val="0"/>
        <color rgb="FF006600"/>
        <sz val="12"/>
      </font>
      <fill>
        <patternFill>
          <bgColor rgb="FFCCFFCC"/>
        </patternFill>
      </fill>
    </dxf>
    <dxf>
      <font>
        <name val="Calibri"/>
        <charset val="1"/>
        <family val="0"/>
        <color rgb="FFCC0000"/>
        <sz val="12"/>
      </font>
    </dxf>
    <dxf>
      <font>
        <name val="Calibri"/>
        <charset val="1"/>
        <family val="0"/>
        <b val="1"/>
        <color rgb="FFFFFFFF"/>
        <sz val="12"/>
      </font>
      <fill>
        <patternFill>
          <bgColor rgb="FFCC0000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BC34A"/>
      <rgbColor rgb="FFFFC107"/>
      <rgbColor rgb="FFFF98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29"/>
  <sheetViews>
    <sheetView showFormulas="false" showGridLines="true" showRowColHeaders="true" showZeros="true" rightToLeft="false" tabSelected="false" showOutlineSymbols="true" defaultGridColor="true" view="normal" topLeftCell="R1" colorId="64" zoomScale="75" zoomScaleNormal="75" zoomScalePageLayoutView="100" workbookViewId="0">
      <selection pane="topLeft" activeCell="P2" activeCellId="0" sqref="P2"/>
    </sheetView>
  </sheetViews>
  <sheetFormatPr defaultColWidth="8.76953125" defaultRowHeight="15" zeroHeight="false" outlineLevelRow="0" outlineLevelCol="0"/>
  <cols>
    <col collapsed="false" customWidth="true" hidden="false" outlineLevel="0" max="1" min="1" style="0" width="4.5"/>
    <col collapsed="false" customWidth="true" hidden="true" outlineLevel="0" max="2" min="2" style="0" width="21.98"/>
    <col collapsed="false" customWidth="true" hidden="false" outlineLevel="0" max="3" min="3" style="0" width="18.6"/>
    <col collapsed="false" customWidth="true" hidden="true" outlineLevel="0" max="4" min="4" style="0" width="33.12"/>
    <col collapsed="false" customWidth="true" hidden="false" outlineLevel="0" max="8" min="8" style="0" width="10.85"/>
    <col collapsed="false" customWidth="true" hidden="true" outlineLevel="0" max="10" min="10" style="0" width="8.65"/>
  </cols>
  <sheetData>
    <row r="1" customFormat="false" ht="15" hidden="false" customHeight="false" outlineLevel="0" collapsed="false">
      <c r="B1" s="1"/>
      <c r="C1" s="1"/>
      <c r="D1" s="1"/>
      <c r="E1" s="2"/>
      <c r="F1" s="2"/>
      <c r="G1" s="2"/>
      <c r="I1" s="2"/>
      <c r="K1" s="2"/>
      <c r="L1" s="2"/>
      <c r="M1" s="2"/>
      <c r="O1" s="2"/>
      <c r="P1" s="2"/>
      <c r="W1" s="0" t="n">
        <v>9</v>
      </c>
      <c r="X1" s="0" t="n">
        <v>10</v>
      </c>
    </row>
    <row r="2" customFormat="false" ht="15" hidden="false" customHeight="false" outlineLevel="0" collapsed="false">
      <c r="A2" s="0" t="s">
        <v>0</v>
      </c>
      <c r="B2" s="1" t="s">
        <v>1</v>
      </c>
      <c r="C2" s="1" t="s">
        <v>2</v>
      </c>
      <c r="D2" s="1" t="s">
        <v>3</v>
      </c>
      <c r="E2" s="2" t="n">
        <v>45785</v>
      </c>
      <c r="F2" s="2" t="n">
        <v>45792</v>
      </c>
      <c r="G2" s="2" t="n">
        <v>45813</v>
      </c>
      <c r="H2" s="0" t="s">
        <v>4</v>
      </c>
      <c r="I2" s="2" t="n">
        <v>45820</v>
      </c>
      <c r="J2" s="0" t="s">
        <v>4</v>
      </c>
      <c r="K2" s="2" t="n">
        <v>45827</v>
      </c>
      <c r="L2" s="2" t="n">
        <v>45834</v>
      </c>
      <c r="M2" s="2" t="n">
        <v>45839</v>
      </c>
      <c r="N2" s="0" t="s">
        <v>5</v>
      </c>
      <c r="O2" s="2" t="n">
        <v>45841</v>
      </c>
      <c r="P2" s="2" t="n">
        <v>45848</v>
      </c>
      <c r="Q2" s="0" t="s">
        <v>6</v>
      </c>
      <c r="R2" s="0" t="s">
        <v>7</v>
      </c>
      <c r="S2" s="0" t="s">
        <v>8</v>
      </c>
      <c r="T2" s="0" t="s">
        <v>9</v>
      </c>
      <c r="U2" s="0" t="s">
        <v>10</v>
      </c>
      <c r="V2" s="2" t="n">
        <v>45855</v>
      </c>
      <c r="W2" s="0" t="s">
        <v>11</v>
      </c>
      <c r="X2" s="0" t="s">
        <v>12</v>
      </c>
    </row>
    <row r="3" customFormat="false" ht="15" hidden="false" customHeight="false" outlineLevel="0" collapsed="false">
      <c r="A3" s="0" t="n">
        <v>1</v>
      </c>
      <c r="B3" s="1" t="s">
        <v>13</v>
      </c>
      <c r="C3" s="1" t="s">
        <v>14</v>
      </c>
      <c r="D3" s="1" t="s">
        <v>15</v>
      </c>
      <c r="E3" s="0" t="s">
        <v>16</v>
      </c>
      <c r="F3" s="0" t="s">
        <v>16</v>
      </c>
      <c r="G3" s="0" t="s">
        <v>16</v>
      </c>
      <c r="I3" s="0" t="s">
        <v>16</v>
      </c>
      <c r="J3" s="0" t="s">
        <v>17</v>
      </c>
      <c r="K3" s="0" t="s">
        <v>16</v>
      </c>
      <c r="L3" s="0" t="s">
        <v>16</v>
      </c>
      <c r="M3" s="0" t="s">
        <v>18</v>
      </c>
      <c r="O3" s="0" t="s">
        <v>16</v>
      </c>
      <c r="P3" s="0" t="s">
        <v>16</v>
      </c>
      <c r="Q3" s="0" t="n">
        <f aca="false">COUNTIF(E3:P3,"P")</f>
        <v>8</v>
      </c>
      <c r="R3" s="0" t="n">
        <f aca="false">COUNTIF(E3:P3,"M")</f>
        <v>0</v>
      </c>
      <c r="S3" s="0" t="n">
        <f aca="false">COUNTIF(E3:P3,"T")</f>
        <v>0</v>
      </c>
      <c r="T3" s="3" t="n">
        <f aca="false">ROUND(Q3+R3/3+S3/4,0)</f>
        <v>8</v>
      </c>
      <c r="U3" s="4" t="n">
        <f aca="false">ROUND(T3*10/$W$1,0)</f>
        <v>9</v>
      </c>
      <c r="V3" s="0" t="s">
        <v>16</v>
      </c>
    </row>
    <row r="4" customFormat="false" ht="15" hidden="false" customHeight="false" outlineLevel="0" collapsed="false">
      <c r="A4" s="0" t="n">
        <v>2</v>
      </c>
      <c r="B4" s="1" t="s">
        <v>19</v>
      </c>
      <c r="C4" s="1" t="s">
        <v>20</v>
      </c>
      <c r="D4" s="1" t="s">
        <v>21</v>
      </c>
      <c r="E4" s="0" t="s">
        <v>16</v>
      </c>
      <c r="F4" s="0" t="s">
        <v>16</v>
      </c>
      <c r="G4" s="0" t="s">
        <v>16</v>
      </c>
      <c r="I4" s="0" t="s">
        <v>16</v>
      </c>
      <c r="J4" s="0" t="s">
        <v>17</v>
      </c>
      <c r="K4" s="0" t="s">
        <v>16</v>
      </c>
      <c r="L4" s="0" t="s">
        <v>16</v>
      </c>
      <c r="M4" s="0" t="s">
        <v>16</v>
      </c>
      <c r="O4" s="0" t="s">
        <v>16</v>
      </c>
      <c r="P4" s="0" t="s">
        <v>16</v>
      </c>
      <c r="Q4" s="0" t="n">
        <f aca="false">COUNTIF(E4:P4,"P")</f>
        <v>9</v>
      </c>
      <c r="R4" s="0" t="n">
        <f aca="false">COUNTIF(E4:P4,"M")</f>
        <v>0</v>
      </c>
      <c r="S4" s="0" t="n">
        <f aca="false">COUNTIF(E4:P4,"T")</f>
        <v>0</v>
      </c>
      <c r="T4" s="3" t="n">
        <f aca="false">ROUND(Q4+R4/3+S4/4,0)</f>
        <v>9</v>
      </c>
      <c r="U4" s="4" t="n">
        <f aca="false">ROUND(T4*10/$W$1,0)</f>
        <v>10</v>
      </c>
      <c r="V4" s="0" t="s">
        <v>18</v>
      </c>
    </row>
    <row r="5" customFormat="false" ht="15" hidden="false" customHeight="false" outlineLevel="0" collapsed="false">
      <c r="A5" s="0" t="n">
        <v>3</v>
      </c>
      <c r="B5" s="1" t="s">
        <v>22</v>
      </c>
      <c r="C5" s="1" t="s">
        <v>23</v>
      </c>
      <c r="D5" s="1" t="s">
        <v>24</v>
      </c>
      <c r="E5" s="0" t="s">
        <v>16</v>
      </c>
      <c r="F5" s="0" t="s">
        <v>16</v>
      </c>
      <c r="G5" s="0" t="s">
        <v>16</v>
      </c>
      <c r="I5" s="0" t="s">
        <v>16</v>
      </c>
      <c r="K5" s="0" t="s">
        <v>16</v>
      </c>
      <c r="L5" s="0" t="s">
        <v>16</v>
      </c>
      <c r="M5" s="0" t="s">
        <v>18</v>
      </c>
      <c r="O5" s="0" t="s">
        <v>16</v>
      </c>
      <c r="P5" s="0" t="s">
        <v>18</v>
      </c>
      <c r="Q5" s="0" t="n">
        <f aca="false">COUNTIF(E5:P5,"P")</f>
        <v>7</v>
      </c>
      <c r="R5" s="0" t="n">
        <f aca="false">COUNTIF(E5:P5,"M")</f>
        <v>0</v>
      </c>
      <c r="S5" s="0" t="n">
        <f aca="false">COUNTIF(E5:P5,"T")</f>
        <v>0</v>
      </c>
      <c r="T5" s="3" t="n">
        <f aca="false">ROUND(Q5+R5/3+S5/4,0)</f>
        <v>7</v>
      </c>
      <c r="U5" s="4" t="n">
        <f aca="false">ROUND(T5*10/$W$1,0)</f>
        <v>8</v>
      </c>
      <c r="V5" s="0" t="s">
        <v>16</v>
      </c>
    </row>
    <row r="6" customFormat="false" ht="15" hidden="false" customHeight="false" outlineLevel="0" collapsed="false">
      <c r="A6" s="0" t="n">
        <v>4</v>
      </c>
      <c r="B6" s="1" t="s">
        <v>25</v>
      </c>
      <c r="C6" s="1" t="s">
        <v>26</v>
      </c>
      <c r="D6" s="1" t="s">
        <v>27</v>
      </c>
      <c r="E6" s="0" t="s">
        <v>18</v>
      </c>
      <c r="F6" s="0" t="s">
        <v>16</v>
      </c>
      <c r="G6" s="0" t="s">
        <v>16</v>
      </c>
      <c r="I6" s="0" t="s">
        <v>16</v>
      </c>
      <c r="K6" s="0" t="s">
        <v>16</v>
      </c>
      <c r="L6" s="0" t="s">
        <v>16</v>
      </c>
      <c r="M6" s="0" t="s">
        <v>18</v>
      </c>
      <c r="O6" s="0" t="s">
        <v>16</v>
      </c>
      <c r="P6" s="0" t="s">
        <v>16</v>
      </c>
      <c r="Q6" s="0" t="n">
        <f aca="false">COUNTIF(E6:P6,"P")</f>
        <v>7</v>
      </c>
      <c r="R6" s="0" t="n">
        <f aca="false">COUNTIF(E6:P6,"M")</f>
        <v>0</v>
      </c>
      <c r="S6" s="0" t="n">
        <f aca="false">COUNTIF(E6:P6,"T")</f>
        <v>0</v>
      </c>
      <c r="T6" s="3" t="n">
        <f aca="false">ROUND(Q6+R6/3+S6/4,0)</f>
        <v>7</v>
      </c>
      <c r="U6" s="4" t="n">
        <f aca="false">ROUND(T6*10/$W$1,0)</f>
        <v>8</v>
      </c>
      <c r="V6" s="0" t="s">
        <v>16</v>
      </c>
    </row>
    <row r="7" customFormat="false" ht="15" hidden="false" customHeight="false" outlineLevel="0" collapsed="false">
      <c r="A7" s="0" t="n">
        <v>5</v>
      </c>
      <c r="B7" s="1" t="s">
        <v>28</v>
      </c>
      <c r="C7" s="1" t="s">
        <v>29</v>
      </c>
      <c r="D7" s="1" t="s">
        <v>30</v>
      </c>
      <c r="E7" s="0" t="s">
        <v>18</v>
      </c>
      <c r="F7" s="0" t="s">
        <v>18</v>
      </c>
      <c r="G7" s="0" t="s">
        <v>16</v>
      </c>
      <c r="I7" s="0" t="s">
        <v>18</v>
      </c>
      <c r="J7" s="0" t="s">
        <v>17</v>
      </c>
      <c r="K7" s="0" t="s">
        <v>18</v>
      </c>
      <c r="L7" s="0" t="s">
        <v>18</v>
      </c>
      <c r="M7" s="0" t="s">
        <v>18</v>
      </c>
      <c r="O7" s="0" t="s">
        <v>18</v>
      </c>
      <c r="P7" s="0" t="s">
        <v>18</v>
      </c>
      <c r="Q7" s="0" t="n">
        <f aca="false">COUNTIF(E7:P7,"P")</f>
        <v>1</v>
      </c>
      <c r="R7" s="0" t="n">
        <f aca="false">COUNTIF(E7:P7,"M")</f>
        <v>0</v>
      </c>
      <c r="S7" s="0" t="n">
        <f aca="false">COUNTIF(E7:P7,"T")</f>
        <v>0</v>
      </c>
      <c r="T7" s="3" t="n">
        <f aca="false">ROUND(Q7+R7/3+S7/4,0)</f>
        <v>1</v>
      </c>
      <c r="U7" s="4" t="n">
        <f aca="false">ROUND(T7*10/$W$1,0)</f>
        <v>1</v>
      </c>
      <c r="V7" s="0" t="s">
        <v>18</v>
      </c>
    </row>
    <row r="8" s="5" customFormat="true" ht="15" hidden="false" customHeight="false" outlineLevel="0" collapsed="false">
      <c r="A8" s="5" t="n">
        <v>6</v>
      </c>
      <c r="B8" s="6" t="s">
        <v>31</v>
      </c>
      <c r="C8" s="6" t="s">
        <v>32</v>
      </c>
      <c r="D8" s="6" t="s">
        <v>33</v>
      </c>
      <c r="E8" s="5" t="s">
        <v>18</v>
      </c>
      <c r="F8" s="5" t="s">
        <v>18</v>
      </c>
      <c r="G8" s="5" t="s">
        <v>18</v>
      </c>
      <c r="H8" s="5" t="s">
        <v>34</v>
      </c>
      <c r="I8" s="5" t="s">
        <v>18</v>
      </c>
      <c r="K8" s="5" t="s">
        <v>18</v>
      </c>
      <c r="L8" s="5" t="s">
        <v>18</v>
      </c>
      <c r="M8" s="5" t="s">
        <v>18</v>
      </c>
      <c r="O8" s="5" t="s">
        <v>18</v>
      </c>
      <c r="P8" s="5" t="s">
        <v>18</v>
      </c>
      <c r="Q8" s="5" t="n">
        <f aca="false">COUNTIF(E8:P8,"P")</f>
        <v>0</v>
      </c>
      <c r="R8" s="5" t="n">
        <f aca="false">COUNTIF(E8:P8,"M")</f>
        <v>0</v>
      </c>
      <c r="S8" s="5" t="n">
        <f aca="false">COUNTIF(E8:P8,"T")</f>
        <v>0</v>
      </c>
      <c r="T8" s="7" t="n">
        <f aca="false">ROUND(Q8+R8/3+S8/4,0)</f>
        <v>0</v>
      </c>
      <c r="U8" s="8" t="n">
        <f aca="false">ROUND(T8*10/$W$1,0)</f>
        <v>0</v>
      </c>
      <c r="V8" s="5" t="s">
        <v>18</v>
      </c>
    </row>
    <row r="9" customFormat="false" ht="15" hidden="false" customHeight="false" outlineLevel="0" collapsed="false">
      <c r="A9" s="0" t="n">
        <v>7</v>
      </c>
      <c r="B9" s="1" t="s">
        <v>35</v>
      </c>
      <c r="C9" s="1" t="s">
        <v>36</v>
      </c>
      <c r="D9" s="1" t="s">
        <v>37</v>
      </c>
      <c r="E9" s="0" t="s">
        <v>16</v>
      </c>
      <c r="F9" s="0" t="s">
        <v>16</v>
      </c>
      <c r="G9" s="0" t="s">
        <v>16</v>
      </c>
      <c r="I9" s="0" t="s">
        <v>16</v>
      </c>
      <c r="J9" s="0" t="s">
        <v>17</v>
      </c>
      <c r="K9" s="0" t="s">
        <v>16</v>
      </c>
      <c r="L9" s="0" t="s">
        <v>16</v>
      </c>
      <c r="M9" s="0" t="s">
        <v>16</v>
      </c>
      <c r="O9" s="0" t="s">
        <v>16</v>
      </c>
      <c r="P9" s="0" t="s">
        <v>16</v>
      </c>
      <c r="Q9" s="0" t="n">
        <f aca="false">COUNTIF(E9:P9,"P")</f>
        <v>9</v>
      </c>
      <c r="R9" s="0" t="n">
        <f aca="false">COUNTIF(E9:P9,"M")</f>
        <v>0</v>
      </c>
      <c r="S9" s="0" t="n">
        <f aca="false">COUNTIF(E9:P9,"T")</f>
        <v>0</v>
      </c>
      <c r="T9" s="3" t="n">
        <f aca="false">ROUND(Q9+R9/3+S9/4,0)</f>
        <v>9</v>
      </c>
      <c r="U9" s="4" t="n">
        <f aca="false">ROUND(T9*10/$W$1,0)</f>
        <v>10</v>
      </c>
      <c r="V9" s="0" t="s">
        <v>16</v>
      </c>
    </row>
    <row r="10" customFormat="false" ht="15" hidden="false" customHeight="false" outlineLevel="0" collapsed="false">
      <c r="A10" s="0" t="n">
        <v>8</v>
      </c>
      <c r="B10" s="1" t="s">
        <v>38</v>
      </c>
      <c r="C10" s="1" t="s">
        <v>39</v>
      </c>
      <c r="D10" s="1" t="s">
        <v>40</v>
      </c>
      <c r="E10" s="0" t="s">
        <v>16</v>
      </c>
      <c r="F10" s="0" t="s">
        <v>16</v>
      </c>
      <c r="G10" s="0" t="s">
        <v>16</v>
      </c>
      <c r="I10" s="0" t="s">
        <v>16</v>
      </c>
      <c r="J10" s="0" t="s">
        <v>17</v>
      </c>
      <c r="K10" s="0" t="s">
        <v>16</v>
      </c>
      <c r="L10" s="0" t="s">
        <v>16</v>
      </c>
      <c r="M10" s="0" t="s">
        <v>16</v>
      </c>
      <c r="O10" s="0" t="s">
        <v>16</v>
      </c>
      <c r="P10" s="0" t="s">
        <v>16</v>
      </c>
      <c r="Q10" s="0" t="n">
        <f aca="false">COUNTIF(E10:P10,"P")</f>
        <v>9</v>
      </c>
      <c r="R10" s="0" t="n">
        <f aca="false">COUNTIF(E10:P10,"M")</f>
        <v>0</v>
      </c>
      <c r="S10" s="0" t="n">
        <f aca="false">COUNTIF(E10:P10,"T")</f>
        <v>0</v>
      </c>
      <c r="T10" s="3" t="n">
        <f aca="false">ROUND(Q10+R10/3+S10/4,0)</f>
        <v>9</v>
      </c>
      <c r="U10" s="4" t="n">
        <f aca="false">ROUND(T10*10/$W$1,0)</f>
        <v>10</v>
      </c>
      <c r="V10" s="0" t="s">
        <v>16</v>
      </c>
    </row>
    <row r="11" customFormat="false" ht="15" hidden="false" customHeight="false" outlineLevel="0" collapsed="false">
      <c r="A11" s="0" t="n">
        <v>9</v>
      </c>
      <c r="B11" s="1" t="s">
        <v>41</v>
      </c>
      <c r="C11" s="1" t="s">
        <v>42</v>
      </c>
      <c r="D11" s="1" t="s">
        <v>43</v>
      </c>
      <c r="E11" s="0" t="s">
        <v>16</v>
      </c>
      <c r="F11" s="0" t="s">
        <v>16</v>
      </c>
      <c r="G11" s="0" t="s">
        <v>16</v>
      </c>
      <c r="I11" s="0" t="s">
        <v>16</v>
      </c>
      <c r="K11" s="0" t="s">
        <v>16</v>
      </c>
      <c r="L11" s="0" t="s">
        <v>16</v>
      </c>
      <c r="M11" s="0" t="s">
        <v>16</v>
      </c>
      <c r="O11" s="0" t="s">
        <v>16</v>
      </c>
      <c r="P11" s="0" t="s">
        <v>16</v>
      </c>
      <c r="Q11" s="0" t="n">
        <f aca="false">COUNTIF(E11:P11,"P")</f>
        <v>9</v>
      </c>
      <c r="R11" s="0" t="n">
        <f aca="false">COUNTIF(E11:P11,"M")</f>
        <v>0</v>
      </c>
      <c r="S11" s="0" t="n">
        <f aca="false">COUNTIF(E11:P11,"T")</f>
        <v>0</v>
      </c>
      <c r="T11" s="3" t="n">
        <f aca="false">ROUND(Q11+R11/3+S11/4,0)</f>
        <v>9</v>
      </c>
      <c r="U11" s="4" t="n">
        <f aca="false">ROUND(T11*10/$W$1,0)</f>
        <v>10</v>
      </c>
      <c r="V11" s="0" t="s">
        <v>16</v>
      </c>
    </row>
    <row r="12" customFormat="false" ht="15" hidden="false" customHeight="false" outlineLevel="0" collapsed="false">
      <c r="A12" s="0" t="n">
        <v>10</v>
      </c>
      <c r="B12" s="1" t="s">
        <v>44</v>
      </c>
      <c r="C12" s="1" t="s">
        <v>45</v>
      </c>
      <c r="D12" s="1" t="s">
        <v>46</v>
      </c>
      <c r="E12" s="0" t="s">
        <v>16</v>
      </c>
      <c r="F12" s="0" t="s">
        <v>16</v>
      </c>
      <c r="G12" s="0" t="s">
        <v>16</v>
      </c>
      <c r="I12" s="0" t="s">
        <v>16</v>
      </c>
      <c r="K12" s="0" t="s">
        <v>18</v>
      </c>
      <c r="L12" s="0" t="s">
        <v>16</v>
      </c>
      <c r="M12" s="0" t="s">
        <v>16</v>
      </c>
      <c r="O12" s="0" t="s">
        <v>16</v>
      </c>
      <c r="P12" s="0" t="s">
        <v>16</v>
      </c>
      <c r="Q12" s="0" t="n">
        <f aca="false">COUNTIF(E12:P12,"P")</f>
        <v>8</v>
      </c>
      <c r="R12" s="0" t="n">
        <f aca="false">COUNTIF(E12:P12,"M")</f>
        <v>0</v>
      </c>
      <c r="S12" s="0" t="n">
        <f aca="false">COUNTIF(E12:P12,"T")</f>
        <v>0</v>
      </c>
      <c r="T12" s="3" t="n">
        <f aca="false">ROUND(Q12+R12/3+S12/4,0)</f>
        <v>8</v>
      </c>
      <c r="U12" s="4" t="n">
        <f aca="false">ROUND(T12*10/$W$1,0)</f>
        <v>9</v>
      </c>
      <c r="V12" s="0" t="s">
        <v>18</v>
      </c>
    </row>
    <row r="13" customFormat="false" ht="15" hidden="false" customHeight="false" outlineLevel="0" collapsed="false">
      <c r="A13" s="0" t="n">
        <v>11</v>
      </c>
      <c r="B13" s="1" t="s">
        <v>47</v>
      </c>
      <c r="C13" s="1" t="s">
        <v>48</v>
      </c>
      <c r="D13" s="1" t="s">
        <v>49</v>
      </c>
      <c r="E13" s="0" t="s">
        <v>16</v>
      </c>
      <c r="F13" s="0" t="s">
        <v>16</v>
      </c>
      <c r="G13" s="0" t="s">
        <v>16</v>
      </c>
      <c r="I13" s="0" t="s">
        <v>16</v>
      </c>
      <c r="K13" s="0" t="s">
        <v>16</v>
      </c>
      <c r="L13" s="0" t="s">
        <v>16</v>
      </c>
      <c r="M13" s="0" t="s">
        <v>16</v>
      </c>
      <c r="O13" s="0" t="s">
        <v>16</v>
      </c>
      <c r="P13" s="0" t="s">
        <v>16</v>
      </c>
      <c r="Q13" s="0" t="n">
        <f aca="false">COUNTIF(E13:P13,"P")</f>
        <v>9</v>
      </c>
      <c r="R13" s="0" t="n">
        <f aca="false">COUNTIF(E13:P13,"M")</f>
        <v>0</v>
      </c>
      <c r="S13" s="0" t="n">
        <f aca="false">COUNTIF(E13:P13,"T")</f>
        <v>0</v>
      </c>
      <c r="T13" s="3" t="n">
        <f aca="false">ROUND(Q13+R13/3+S13/4,0)</f>
        <v>9</v>
      </c>
      <c r="U13" s="4" t="n">
        <f aca="false">ROUND(T13*10/$W$1,0)</f>
        <v>10</v>
      </c>
      <c r="V13" s="0" t="s">
        <v>16</v>
      </c>
    </row>
    <row r="14" customFormat="false" ht="15" hidden="false" customHeight="false" outlineLevel="0" collapsed="false">
      <c r="A14" s="0" t="n">
        <v>12</v>
      </c>
      <c r="B14" s="1" t="s">
        <v>50</v>
      </c>
      <c r="C14" s="1" t="s">
        <v>51</v>
      </c>
      <c r="D14" s="1" t="s">
        <v>52</v>
      </c>
      <c r="E14" s="0" t="s">
        <v>16</v>
      </c>
      <c r="F14" s="0" t="s">
        <v>16</v>
      </c>
      <c r="G14" s="0" t="s">
        <v>16</v>
      </c>
      <c r="I14" s="0" t="s">
        <v>16</v>
      </c>
      <c r="K14" s="0" t="s">
        <v>16</v>
      </c>
      <c r="L14" s="0" t="s">
        <v>16</v>
      </c>
      <c r="M14" s="0" t="s">
        <v>18</v>
      </c>
      <c r="O14" s="0" t="s">
        <v>16</v>
      </c>
      <c r="P14" s="0" t="s">
        <v>18</v>
      </c>
      <c r="Q14" s="0" t="n">
        <f aca="false">COUNTIF(E14:P14,"P")</f>
        <v>7</v>
      </c>
      <c r="R14" s="0" t="n">
        <f aca="false">COUNTIF(E14:P14,"M")</f>
        <v>0</v>
      </c>
      <c r="S14" s="0" t="n">
        <f aca="false">COUNTIF(E14:P14,"T")</f>
        <v>0</v>
      </c>
      <c r="T14" s="3" t="n">
        <f aca="false">ROUND(Q14+R14/3+S14/4,0)</f>
        <v>7</v>
      </c>
      <c r="U14" s="4" t="n">
        <f aca="false">ROUND(T14*10/$W$1,0)</f>
        <v>8</v>
      </c>
      <c r="V14" s="0" t="s">
        <v>16</v>
      </c>
    </row>
    <row r="15" customFormat="false" ht="15" hidden="false" customHeight="false" outlineLevel="0" collapsed="false">
      <c r="A15" s="0" t="n">
        <v>13</v>
      </c>
      <c r="B15" s="1" t="s">
        <v>53</v>
      </c>
      <c r="C15" s="1" t="s">
        <v>54</v>
      </c>
      <c r="D15" s="1" t="s">
        <v>55</v>
      </c>
      <c r="E15" s="0" t="s">
        <v>16</v>
      </c>
      <c r="F15" s="0" t="s">
        <v>16</v>
      </c>
      <c r="G15" s="0" t="s">
        <v>18</v>
      </c>
      <c r="I15" s="0" t="s">
        <v>16</v>
      </c>
      <c r="K15" s="0" t="s">
        <v>16</v>
      </c>
      <c r="L15" s="0" t="s">
        <v>16</v>
      </c>
      <c r="M15" s="0" t="s">
        <v>18</v>
      </c>
      <c r="O15" s="0" t="s">
        <v>16</v>
      </c>
      <c r="P15" s="0" t="s">
        <v>18</v>
      </c>
      <c r="Q15" s="0" t="n">
        <f aca="false">COUNTIF(E15:P15,"P")</f>
        <v>6</v>
      </c>
      <c r="R15" s="0" t="n">
        <f aca="false">COUNTIF(E15:P15,"M")</f>
        <v>0</v>
      </c>
      <c r="S15" s="0" t="n">
        <f aca="false">COUNTIF(E15:P15,"T")</f>
        <v>0</v>
      </c>
      <c r="T15" s="3" t="n">
        <f aca="false">ROUND(Q15+R15/3+S15/4,0)</f>
        <v>6</v>
      </c>
      <c r="U15" s="4" t="n">
        <f aca="false">ROUND(T15*10/$W$1,0)</f>
        <v>7</v>
      </c>
      <c r="V15" s="0" t="s">
        <v>16</v>
      </c>
    </row>
    <row r="16" customFormat="false" ht="15" hidden="false" customHeight="false" outlineLevel="0" collapsed="false">
      <c r="A16" s="0" t="n">
        <v>14</v>
      </c>
      <c r="B16" s="1" t="s">
        <v>56</v>
      </c>
      <c r="C16" s="1" t="s">
        <v>57</v>
      </c>
      <c r="D16" s="1" t="s">
        <v>58</v>
      </c>
      <c r="E16" s="0" t="s">
        <v>16</v>
      </c>
      <c r="F16" s="0" t="s">
        <v>16</v>
      </c>
      <c r="G16" s="0" t="s">
        <v>16</v>
      </c>
      <c r="I16" s="0" t="s">
        <v>16</v>
      </c>
      <c r="K16" s="0" t="s">
        <v>16</v>
      </c>
      <c r="L16" s="0" t="s">
        <v>16</v>
      </c>
      <c r="M16" s="0" t="s">
        <v>16</v>
      </c>
      <c r="O16" s="0" t="s">
        <v>18</v>
      </c>
      <c r="P16" s="0" t="s">
        <v>18</v>
      </c>
      <c r="Q16" s="0" t="n">
        <f aca="false">COUNTIF(E16:P16,"P")</f>
        <v>7</v>
      </c>
      <c r="R16" s="0" t="n">
        <f aca="false">COUNTIF(E16:P16,"M")</f>
        <v>0</v>
      </c>
      <c r="S16" s="0" t="n">
        <f aca="false">COUNTIF(E16:P16,"T")</f>
        <v>0</v>
      </c>
      <c r="T16" s="3" t="n">
        <f aca="false">ROUND(Q16+R16/3+S16/4,0)</f>
        <v>7</v>
      </c>
      <c r="U16" s="4" t="n">
        <f aca="false">ROUND(T16*10/$W$1,0)</f>
        <v>8</v>
      </c>
      <c r="V16" s="0" t="s">
        <v>16</v>
      </c>
    </row>
    <row r="17" s="5" customFormat="true" ht="15" hidden="false" customHeight="false" outlineLevel="0" collapsed="false">
      <c r="A17" s="5" t="n">
        <v>15</v>
      </c>
      <c r="B17" s="6" t="s">
        <v>59</v>
      </c>
      <c r="C17" s="6" t="s">
        <v>60</v>
      </c>
      <c r="D17" s="6" t="s">
        <v>61</v>
      </c>
      <c r="E17" s="5" t="s">
        <v>16</v>
      </c>
      <c r="F17" s="5" t="s">
        <v>18</v>
      </c>
      <c r="G17" s="5" t="s">
        <v>18</v>
      </c>
      <c r="H17" s="5" t="s">
        <v>34</v>
      </c>
      <c r="I17" s="5" t="s">
        <v>18</v>
      </c>
      <c r="K17" s="5" t="s">
        <v>18</v>
      </c>
      <c r="L17" s="5" t="s">
        <v>18</v>
      </c>
      <c r="M17" s="5" t="s">
        <v>62</v>
      </c>
      <c r="N17" s="9" t="n">
        <v>0.548611111111111</v>
      </c>
      <c r="O17" s="5" t="s">
        <v>18</v>
      </c>
      <c r="P17" s="5" t="s">
        <v>16</v>
      </c>
      <c r="Q17" s="5" t="n">
        <f aca="false">COUNTIF(E17:P17,"P")</f>
        <v>2</v>
      </c>
      <c r="R17" s="5" t="n">
        <f aca="false">COUNTIF(E17:P17,"M")</f>
        <v>1</v>
      </c>
      <c r="S17" s="5" t="n">
        <f aca="false">COUNTIF(E17:P17,"T")</f>
        <v>0</v>
      </c>
      <c r="T17" s="7" t="n">
        <f aca="false">ROUND(Q17+R17/3+S17/4,0)</f>
        <v>2</v>
      </c>
      <c r="U17" s="8" t="n">
        <f aca="false">ROUND(T17*10/$W$1,0)</f>
        <v>2</v>
      </c>
      <c r="V17" s="5" t="s">
        <v>18</v>
      </c>
    </row>
    <row r="18" s="5" customFormat="true" ht="15" hidden="false" customHeight="false" outlineLevel="0" collapsed="false">
      <c r="A18" s="5" t="n">
        <v>16</v>
      </c>
      <c r="B18" s="6" t="s">
        <v>63</v>
      </c>
      <c r="C18" s="6" t="s">
        <v>64</v>
      </c>
      <c r="D18" s="6" t="s">
        <v>65</v>
      </c>
      <c r="E18" s="5" t="s">
        <v>18</v>
      </c>
      <c r="F18" s="5" t="s">
        <v>18</v>
      </c>
      <c r="G18" s="5" t="s">
        <v>16</v>
      </c>
      <c r="H18" s="5" t="s">
        <v>34</v>
      </c>
      <c r="I18" s="5" t="s">
        <v>18</v>
      </c>
      <c r="K18" s="5" t="s">
        <v>18</v>
      </c>
      <c r="L18" s="5" t="s">
        <v>18</v>
      </c>
      <c r="M18" s="5" t="s">
        <v>62</v>
      </c>
      <c r="N18" s="9" t="n">
        <v>0.555555555555556</v>
      </c>
      <c r="O18" s="5" t="s">
        <v>18</v>
      </c>
      <c r="P18" s="5" t="s">
        <v>16</v>
      </c>
      <c r="Q18" s="5" t="n">
        <f aca="false">COUNTIF(E18:P18,"P")</f>
        <v>2</v>
      </c>
      <c r="R18" s="5" t="n">
        <f aca="false">COUNTIF(E18:P18,"M")</f>
        <v>1</v>
      </c>
      <c r="S18" s="5" t="n">
        <f aca="false">COUNTIF(E18:P18,"T")</f>
        <v>0</v>
      </c>
      <c r="T18" s="7" t="n">
        <f aca="false">ROUND(Q18+R18/3+S18/4,0)</f>
        <v>2</v>
      </c>
      <c r="U18" s="8" t="n">
        <f aca="false">ROUND(T18*10/$W$1,0)</f>
        <v>2</v>
      </c>
      <c r="V18" s="5" t="s">
        <v>18</v>
      </c>
    </row>
    <row r="19" customFormat="false" ht="15" hidden="false" customHeight="false" outlineLevel="0" collapsed="false">
      <c r="A19" s="0" t="n">
        <v>17</v>
      </c>
      <c r="B19" s="1" t="s">
        <v>66</v>
      </c>
      <c r="C19" s="1" t="s">
        <v>67</v>
      </c>
      <c r="D19" s="1" t="s">
        <v>68</v>
      </c>
      <c r="E19" s="0" t="s">
        <v>18</v>
      </c>
      <c r="F19" s="0" t="s">
        <v>16</v>
      </c>
      <c r="G19" s="0" t="s">
        <v>16</v>
      </c>
      <c r="I19" s="0" t="s">
        <v>16</v>
      </c>
      <c r="K19" s="0" t="s">
        <v>16</v>
      </c>
      <c r="L19" s="0" t="s">
        <v>16</v>
      </c>
      <c r="M19" s="0" t="s">
        <v>16</v>
      </c>
      <c r="O19" s="0" t="s">
        <v>16</v>
      </c>
      <c r="P19" s="0" t="s">
        <v>16</v>
      </c>
      <c r="Q19" s="0" t="n">
        <f aca="false">COUNTIF(E19:P19,"P")</f>
        <v>8</v>
      </c>
      <c r="R19" s="0" t="n">
        <f aca="false">COUNTIF(E19:P19,"M")</f>
        <v>0</v>
      </c>
      <c r="S19" s="0" t="n">
        <f aca="false">COUNTIF(E19:P19,"T")</f>
        <v>0</v>
      </c>
      <c r="T19" s="3" t="n">
        <f aca="false">ROUND(Q19+R19/3+S19/4,0)</f>
        <v>8</v>
      </c>
      <c r="U19" s="4" t="n">
        <f aca="false">ROUND(T19*10/$W$1,0)</f>
        <v>9</v>
      </c>
      <c r="V19" s="0" t="s">
        <v>18</v>
      </c>
    </row>
    <row r="20" customFormat="false" ht="15" hidden="false" customHeight="false" outlineLevel="0" collapsed="false">
      <c r="A20" s="0" t="n">
        <v>18</v>
      </c>
      <c r="B20" s="1" t="s">
        <v>69</v>
      </c>
      <c r="C20" s="1" t="s">
        <v>70</v>
      </c>
      <c r="D20" s="1" t="s">
        <v>71</v>
      </c>
      <c r="E20" s="0" t="s">
        <v>16</v>
      </c>
      <c r="F20" s="0" t="s">
        <v>16</v>
      </c>
      <c r="G20" s="0" t="s">
        <v>16</v>
      </c>
      <c r="I20" s="0" t="s">
        <v>16</v>
      </c>
      <c r="K20" s="0" t="s">
        <v>16</v>
      </c>
      <c r="L20" s="0" t="s">
        <v>16</v>
      </c>
      <c r="M20" s="0" t="s">
        <v>62</v>
      </c>
      <c r="N20" s="10" t="n">
        <v>0.548611111111111</v>
      </c>
      <c r="O20" s="0" t="s">
        <v>16</v>
      </c>
      <c r="P20" s="0" t="s">
        <v>16</v>
      </c>
      <c r="Q20" s="0" t="n">
        <f aca="false">COUNTIF(E20:P20,"P")</f>
        <v>8</v>
      </c>
      <c r="R20" s="0" t="n">
        <f aca="false">COUNTIF(E20:P20,"M")</f>
        <v>1</v>
      </c>
      <c r="S20" s="0" t="n">
        <f aca="false">COUNTIF(E20:P20,"T")</f>
        <v>0</v>
      </c>
      <c r="T20" s="3" t="n">
        <f aca="false">ROUND(Q20+R20/3+S20/4,0)</f>
        <v>8</v>
      </c>
      <c r="U20" s="4" t="n">
        <f aca="false">ROUND(T20*10/$W$1,0)</f>
        <v>9</v>
      </c>
      <c r="V20" s="0" t="s">
        <v>18</v>
      </c>
    </row>
    <row r="21" customFormat="false" ht="15" hidden="false" customHeight="false" outlineLevel="0" collapsed="false">
      <c r="A21" s="0" t="n">
        <v>19</v>
      </c>
      <c r="B21" s="1" t="s">
        <v>72</v>
      </c>
      <c r="C21" s="1" t="s">
        <v>73</v>
      </c>
      <c r="D21" s="1" t="s">
        <v>74</v>
      </c>
      <c r="E21" s="0" t="s">
        <v>16</v>
      </c>
      <c r="F21" s="0" t="s">
        <v>16</v>
      </c>
      <c r="G21" s="0" t="s">
        <v>16</v>
      </c>
      <c r="I21" s="0" t="s">
        <v>16</v>
      </c>
      <c r="K21" s="0" t="s">
        <v>16</v>
      </c>
      <c r="L21" s="0" t="s">
        <v>16</v>
      </c>
      <c r="M21" s="0" t="s">
        <v>16</v>
      </c>
      <c r="O21" s="0" t="s">
        <v>16</v>
      </c>
      <c r="P21" s="0" t="s">
        <v>16</v>
      </c>
      <c r="Q21" s="0" t="n">
        <f aca="false">COUNTIF(E21:P21,"P")</f>
        <v>9</v>
      </c>
      <c r="R21" s="0" t="n">
        <f aca="false">COUNTIF(E21:P21,"M")</f>
        <v>0</v>
      </c>
      <c r="S21" s="0" t="n">
        <f aca="false">COUNTIF(E21:P21,"T")</f>
        <v>0</v>
      </c>
      <c r="T21" s="3" t="n">
        <f aca="false">ROUND(Q21+R21/3+S21/4,0)</f>
        <v>9</v>
      </c>
      <c r="U21" s="4" t="n">
        <f aca="false">ROUND(T21*10/$W$1,0)</f>
        <v>10</v>
      </c>
      <c r="V21" s="0" t="s">
        <v>18</v>
      </c>
    </row>
    <row r="22" customFormat="false" ht="15" hidden="false" customHeight="false" outlineLevel="0" collapsed="false">
      <c r="A22" s="0" t="n">
        <v>20</v>
      </c>
      <c r="B22" s="1" t="s">
        <v>75</v>
      </c>
      <c r="C22" s="1" t="s">
        <v>76</v>
      </c>
      <c r="D22" s="1" t="s">
        <v>77</v>
      </c>
      <c r="E22" s="0" t="s">
        <v>18</v>
      </c>
      <c r="F22" s="0" t="s">
        <v>18</v>
      </c>
      <c r="G22" s="0" t="s">
        <v>16</v>
      </c>
      <c r="I22" s="0" t="s">
        <v>18</v>
      </c>
      <c r="K22" s="0" t="s">
        <v>18</v>
      </c>
      <c r="L22" s="0" t="s">
        <v>18</v>
      </c>
      <c r="M22" s="0" t="s">
        <v>78</v>
      </c>
      <c r="N22" s="10" t="n">
        <v>0.576388888888889</v>
      </c>
      <c r="O22" s="0" t="s">
        <v>18</v>
      </c>
      <c r="P22" s="0" t="s">
        <v>18</v>
      </c>
      <c r="Q22" s="0" t="n">
        <f aca="false">COUNTIF(E22:P22,"P")</f>
        <v>1</v>
      </c>
      <c r="R22" s="0" t="n">
        <f aca="false">COUNTIF(E22:P22,"M")</f>
        <v>0</v>
      </c>
      <c r="S22" s="0" t="n">
        <f aca="false">COUNTIF(E22:P22,"T")</f>
        <v>1</v>
      </c>
      <c r="T22" s="3" t="n">
        <f aca="false">ROUND(Q22+R22/3+S22/4,0)</f>
        <v>1</v>
      </c>
      <c r="U22" s="4" t="n">
        <f aca="false">ROUND(T22*10/$W$1,0)</f>
        <v>1</v>
      </c>
      <c r="V22" s="0" t="s">
        <v>18</v>
      </c>
    </row>
    <row r="23" customFormat="false" ht="15" hidden="false" customHeight="false" outlineLevel="0" collapsed="false">
      <c r="A23" s="0" t="n">
        <v>21</v>
      </c>
      <c r="B23" s="1" t="s">
        <v>79</v>
      </c>
      <c r="C23" s="1" t="s">
        <v>80</v>
      </c>
      <c r="D23" s="1" t="s">
        <v>81</v>
      </c>
      <c r="E23" s="0" t="s">
        <v>16</v>
      </c>
      <c r="F23" s="0" t="s">
        <v>16</v>
      </c>
      <c r="G23" s="0" t="s">
        <v>16</v>
      </c>
      <c r="I23" s="0" t="s">
        <v>16</v>
      </c>
      <c r="K23" s="0" t="s">
        <v>16</v>
      </c>
      <c r="L23" s="0" t="s">
        <v>16</v>
      </c>
      <c r="M23" s="0" t="s">
        <v>16</v>
      </c>
      <c r="O23" s="0" t="s">
        <v>16</v>
      </c>
      <c r="P23" s="0" t="s">
        <v>16</v>
      </c>
      <c r="Q23" s="0" t="n">
        <f aca="false">COUNTIF(E23:P23,"P")</f>
        <v>9</v>
      </c>
      <c r="R23" s="0" t="n">
        <f aca="false">COUNTIF(E23:P23,"M")</f>
        <v>0</v>
      </c>
      <c r="S23" s="0" t="n">
        <f aca="false">COUNTIF(E23:P23,"T")</f>
        <v>0</v>
      </c>
      <c r="T23" s="3" t="n">
        <f aca="false">ROUND(Q23+R23/3+S23/4,0)</f>
        <v>9</v>
      </c>
      <c r="U23" s="4" t="n">
        <f aca="false">ROUND(T23*10/$W$1,0)</f>
        <v>10</v>
      </c>
      <c r="V23" s="0" t="s">
        <v>16</v>
      </c>
    </row>
    <row r="24" customFormat="false" ht="15" hidden="false" customHeight="false" outlineLevel="0" collapsed="false">
      <c r="A24" s="0" t="n">
        <v>22</v>
      </c>
      <c r="B24" s="1" t="s">
        <v>82</v>
      </c>
      <c r="C24" s="1" t="s">
        <v>83</v>
      </c>
      <c r="D24" s="1" t="s">
        <v>84</v>
      </c>
      <c r="E24" s="0" t="s">
        <v>16</v>
      </c>
      <c r="F24" s="0" t="s">
        <v>16</v>
      </c>
      <c r="G24" s="0" t="s">
        <v>18</v>
      </c>
      <c r="I24" s="0" t="s">
        <v>16</v>
      </c>
      <c r="K24" s="0" t="s">
        <v>16</v>
      </c>
      <c r="L24" s="0" t="s">
        <v>16</v>
      </c>
      <c r="M24" s="0" t="s">
        <v>16</v>
      </c>
      <c r="O24" s="0" t="s">
        <v>16</v>
      </c>
      <c r="P24" s="0" t="s">
        <v>18</v>
      </c>
      <c r="Q24" s="0" t="n">
        <f aca="false">COUNTIF(E24:P24,"P")</f>
        <v>7</v>
      </c>
      <c r="R24" s="0" t="n">
        <f aca="false">COUNTIF(E24:P24,"M")</f>
        <v>0</v>
      </c>
      <c r="S24" s="0" t="n">
        <f aca="false">COUNTIF(E24:P24,"T")</f>
        <v>0</v>
      </c>
      <c r="T24" s="3" t="n">
        <f aca="false">ROUND(Q24+R24/3+S24/4,0)</f>
        <v>7</v>
      </c>
      <c r="U24" s="4" t="n">
        <f aca="false">ROUND(T24*10/$W$1,0)</f>
        <v>8</v>
      </c>
      <c r="V24" s="0" t="s">
        <v>16</v>
      </c>
    </row>
    <row r="25" customFormat="false" ht="15" hidden="false" customHeight="false" outlineLevel="0" collapsed="false">
      <c r="A25" s="0" t="n">
        <v>23</v>
      </c>
      <c r="B25" s="1" t="s">
        <v>85</v>
      </c>
      <c r="C25" s="1" t="s">
        <v>86</v>
      </c>
      <c r="D25" s="1" t="s">
        <v>87</v>
      </c>
      <c r="E25" s="0" t="s">
        <v>16</v>
      </c>
      <c r="F25" s="0" t="s">
        <v>16</v>
      </c>
      <c r="G25" s="0" t="s">
        <v>16</v>
      </c>
      <c r="I25" s="0" t="s">
        <v>16</v>
      </c>
      <c r="K25" s="0" t="s">
        <v>16</v>
      </c>
      <c r="L25" s="0" t="s">
        <v>16</v>
      </c>
      <c r="M25" s="0" t="s">
        <v>18</v>
      </c>
      <c r="O25" s="0" t="s">
        <v>16</v>
      </c>
      <c r="P25" s="0" t="s">
        <v>16</v>
      </c>
      <c r="Q25" s="0" t="n">
        <f aca="false">COUNTIF(E25:P25,"P")</f>
        <v>8</v>
      </c>
      <c r="R25" s="0" t="n">
        <f aca="false">COUNTIF(E25:P25,"M")</f>
        <v>0</v>
      </c>
      <c r="S25" s="0" t="n">
        <f aca="false">COUNTIF(E25:P25,"T")</f>
        <v>0</v>
      </c>
      <c r="T25" s="3" t="n">
        <f aca="false">ROUND(Q25+R25/3+S25/4,0)</f>
        <v>8</v>
      </c>
      <c r="U25" s="4" t="n">
        <f aca="false">ROUND(T25*10/$W$1,0)</f>
        <v>9</v>
      </c>
      <c r="V25" s="0" t="s">
        <v>16</v>
      </c>
    </row>
    <row r="26" customFormat="false" ht="15" hidden="false" customHeight="false" outlineLevel="0" collapsed="false">
      <c r="A26" s="0" t="n">
        <v>24</v>
      </c>
      <c r="B26" s="1" t="s">
        <v>88</v>
      </c>
      <c r="C26" s="1" t="s">
        <v>89</v>
      </c>
      <c r="D26" s="1" t="s">
        <v>90</v>
      </c>
      <c r="E26" s="0" t="s">
        <v>16</v>
      </c>
      <c r="F26" s="0" t="s">
        <v>16</v>
      </c>
      <c r="G26" s="0" t="s">
        <v>16</v>
      </c>
      <c r="I26" s="0" t="s">
        <v>16</v>
      </c>
      <c r="K26" s="0" t="s">
        <v>16</v>
      </c>
      <c r="L26" s="0" t="s">
        <v>16</v>
      </c>
      <c r="M26" s="0" t="s">
        <v>16</v>
      </c>
      <c r="O26" s="0" t="s">
        <v>16</v>
      </c>
      <c r="P26" s="0" t="s">
        <v>18</v>
      </c>
      <c r="Q26" s="0" t="n">
        <f aca="false">COUNTIF(E26:P26,"P")</f>
        <v>8</v>
      </c>
      <c r="R26" s="0" t="n">
        <f aca="false">COUNTIF(E26:P26,"M")</f>
        <v>0</v>
      </c>
      <c r="S26" s="0" t="n">
        <f aca="false">COUNTIF(E26:P26,"T")</f>
        <v>0</v>
      </c>
      <c r="T26" s="3" t="n">
        <f aca="false">ROUND(Q26+R26/3+S26/4,0)</f>
        <v>8</v>
      </c>
      <c r="U26" s="4" t="n">
        <f aca="false">ROUND(T26*10/$W$1,0)</f>
        <v>9</v>
      </c>
      <c r="V26" s="0" t="s">
        <v>16</v>
      </c>
    </row>
    <row r="27" customFormat="false" ht="15" hidden="false" customHeight="false" outlineLevel="0" collapsed="false">
      <c r="A27" s="0" t="n">
        <v>25</v>
      </c>
      <c r="B27" s="1" t="s">
        <v>91</v>
      </c>
      <c r="C27" s="1" t="s">
        <v>92</v>
      </c>
      <c r="D27" s="1" t="s">
        <v>93</v>
      </c>
      <c r="E27" s="0" t="s">
        <v>16</v>
      </c>
      <c r="F27" s="0" t="s">
        <v>16</v>
      </c>
      <c r="G27" s="0" t="s">
        <v>16</v>
      </c>
      <c r="I27" s="0" t="s">
        <v>16</v>
      </c>
      <c r="K27" s="0" t="s">
        <v>16</v>
      </c>
      <c r="L27" s="0" t="s">
        <v>16</v>
      </c>
      <c r="M27" s="0" t="s">
        <v>16</v>
      </c>
      <c r="O27" s="0" t="s">
        <v>16</v>
      </c>
      <c r="P27" s="0" t="s">
        <v>16</v>
      </c>
      <c r="Q27" s="0" t="n">
        <f aca="false">COUNTIF(E27:P27,"P")</f>
        <v>9</v>
      </c>
      <c r="R27" s="0" t="n">
        <f aca="false">COUNTIF(E27:P27,"M")</f>
        <v>0</v>
      </c>
      <c r="S27" s="0" t="n">
        <f aca="false">COUNTIF(E27:P27,"T")</f>
        <v>0</v>
      </c>
      <c r="T27" s="3" t="n">
        <f aca="false">ROUND(Q27+R27/3+S27/4,0)</f>
        <v>9</v>
      </c>
      <c r="U27" s="4" t="n">
        <f aca="false">ROUND(T27*10/$W$1,0)</f>
        <v>10</v>
      </c>
      <c r="V27" s="0" t="s">
        <v>16</v>
      </c>
    </row>
    <row r="28" s="5" customFormat="true" ht="15" hidden="false" customHeight="false" outlineLevel="0" collapsed="false">
      <c r="A28" s="5" t="n">
        <v>26</v>
      </c>
      <c r="B28" s="6" t="s">
        <v>94</v>
      </c>
      <c r="C28" s="6" t="s">
        <v>95</v>
      </c>
      <c r="D28" s="6" t="s">
        <v>96</v>
      </c>
      <c r="E28" s="5" t="s">
        <v>18</v>
      </c>
      <c r="F28" s="5" t="s">
        <v>18</v>
      </c>
      <c r="G28" s="5" t="s">
        <v>18</v>
      </c>
      <c r="H28" s="5" t="s">
        <v>34</v>
      </c>
      <c r="I28" s="5" t="s">
        <v>18</v>
      </c>
      <c r="K28" s="5" t="s">
        <v>18</v>
      </c>
      <c r="L28" s="5" t="s">
        <v>18</v>
      </c>
      <c r="M28" s="5" t="s">
        <v>62</v>
      </c>
      <c r="N28" s="9" t="n">
        <v>0.548611111111111</v>
      </c>
      <c r="O28" s="5" t="s">
        <v>18</v>
      </c>
      <c r="P28" s="5" t="s">
        <v>18</v>
      </c>
      <c r="Q28" s="5" t="n">
        <f aca="false">COUNTIF(E28:P28,"P")</f>
        <v>0</v>
      </c>
      <c r="R28" s="5" t="n">
        <f aca="false">COUNTIF(E28:P28,"M")</f>
        <v>1</v>
      </c>
      <c r="S28" s="5" t="n">
        <f aca="false">COUNTIF(E28:P28,"T")</f>
        <v>0</v>
      </c>
      <c r="T28" s="7" t="n">
        <f aca="false">ROUND(Q28+R28/3+S28/4,0)</f>
        <v>0</v>
      </c>
      <c r="U28" s="8" t="n">
        <f aca="false">ROUND(T28*10/$W$1,0)</f>
        <v>0</v>
      </c>
      <c r="V28" s="5" t="s">
        <v>18</v>
      </c>
    </row>
    <row r="29" customFormat="false" ht="15" hidden="false" customHeight="false" outlineLevel="0" collapsed="false">
      <c r="E29" s="0" t="n">
        <f aca="false">COUNTIF(E3:E28,"p")</f>
        <v>19</v>
      </c>
      <c r="G29" s="0" t="n">
        <f aca="false">COUNTIF(G3:G28,"p")</f>
        <v>21</v>
      </c>
      <c r="I29" s="0" t="n">
        <f aca="false">COUNTIF(I3:I28,"p")</f>
        <v>20</v>
      </c>
      <c r="K29" s="0" t="n">
        <f aca="false">COUNTIF(K3:K28,"p")</f>
        <v>19</v>
      </c>
      <c r="L29" s="0" t="n">
        <f aca="false">COUNTIF(L3:L28,"p")</f>
        <v>20</v>
      </c>
      <c r="M29" s="0" t="n">
        <f aca="false">COUNTIF(M3:M28,"p")</f>
        <v>13</v>
      </c>
      <c r="O29" s="0" t="n">
        <f aca="false">COUNTIF(O3:O28,"p")</f>
        <v>19</v>
      </c>
      <c r="P29" s="0" t="n">
        <f aca="false">COUNTIF(P3:P28,"p")</f>
        <v>16</v>
      </c>
      <c r="V29" s="0" t="n">
        <f aca="false">COUNTIF(V3:V28,"p")</f>
        <v>15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3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N27" activeCellId="0" sqref="N27"/>
    </sheetView>
  </sheetViews>
  <sheetFormatPr defaultColWidth="9.5625" defaultRowHeight="15" zeroHeight="false" outlineLevelRow="0" outlineLevelCol="0"/>
  <cols>
    <col collapsed="false" customWidth="true" hidden="false" outlineLevel="0" max="1" min="1" style="0" width="4.43"/>
    <col collapsed="false" customWidth="true" hidden="false" outlineLevel="0" max="2" min="2" style="0" width="18.6"/>
    <col collapsed="false" customWidth="false" hidden="true" outlineLevel="0" max="7" min="3" style="0" width="9.5"/>
    <col collapsed="false" customWidth="true" hidden="false" outlineLevel="0" max="1024" min="1015" style="0" width="9.33"/>
  </cols>
  <sheetData>
    <row r="1" customFormat="false" ht="15" hidden="false" customHeight="false" outlineLevel="0" collapsed="false">
      <c r="A1" s="0" t="s">
        <v>0</v>
      </c>
      <c r="B1" s="1" t="s">
        <v>2</v>
      </c>
      <c r="C1" s="2" t="n">
        <v>45736</v>
      </c>
      <c r="D1" s="2" t="n">
        <v>45736</v>
      </c>
      <c r="E1" s="2" t="n">
        <v>-620088</v>
      </c>
      <c r="F1" s="2" t="n">
        <v>45757</v>
      </c>
      <c r="G1" s="2" t="s">
        <v>306</v>
      </c>
      <c r="H1" s="0" t="s">
        <v>101</v>
      </c>
      <c r="I1" s="2" t="n">
        <v>45799</v>
      </c>
      <c r="J1" s="2" t="s">
        <v>4</v>
      </c>
      <c r="K1" s="2" t="n">
        <v>45834</v>
      </c>
      <c r="L1" s="2" t="s">
        <v>4</v>
      </c>
      <c r="M1" s="2" t="s">
        <v>307</v>
      </c>
      <c r="N1" s="0" t="s">
        <v>308</v>
      </c>
    </row>
    <row r="2" customFormat="false" ht="15" hidden="false" customHeight="false" outlineLevel="0" collapsed="false">
      <c r="A2" s="0" t="n">
        <v>1</v>
      </c>
      <c r="B2" s="1" t="s">
        <v>14</v>
      </c>
      <c r="C2" s="0" t="n">
        <v>3</v>
      </c>
      <c r="H2" s="0" t="n">
        <f aca="false">SUM(C2:G2)</f>
        <v>3</v>
      </c>
      <c r="M2" s="17" t="n">
        <f aca="false">SUM(K2,I2,H2)</f>
        <v>3</v>
      </c>
      <c r="N2" s="0" t="n">
        <f aca="false">M2-H2</f>
        <v>0</v>
      </c>
    </row>
    <row r="3" customFormat="false" ht="15" hidden="false" customHeight="false" outlineLevel="0" collapsed="false">
      <c r="A3" s="0" t="n">
        <v>2</v>
      </c>
      <c r="B3" s="1" t="s">
        <v>20</v>
      </c>
      <c r="H3" s="0" t="n">
        <f aca="false">SUM(C3:G3)</f>
        <v>0</v>
      </c>
      <c r="I3" s="0" t="n">
        <v>5</v>
      </c>
      <c r="J3" s="0" t="s">
        <v>309</v>
      </c>
      <c r="M3" s="17" t="n">
        <f aca="false">SUM(K3,I3,H3)</f>
        <v>5</v>
      </c>
      <c r="N3" s="0" t="n">
        <f aca="false">M3-H3</f>
        <v>5</v>
      </c>
    </row>
    <row r="4" customFormat="false" ht="15" hidden="false" customHeight="false" outlineLevel="0" collapsed="false">
      <c r="A4" s="0" t="n">
        <v>3</v>
      </c>
      <c r="B4" s="1" t="s">
        <v>23</v>
      </c>
      <c r="C4" s="0" t="n">
        <v>2</v>
      </c>
      <c r="F4" s="0" t="n">
        <v>2</v>
      </c>
      <c r="H4" s="0" t="n">
        <f aca="false">SUM(C4:G4)</f>
        <v>4</v>
      </c>
      <c r="I4" s="0" t="n">
        <v>5</v>
      </c>
      <c r="J4" s="0" t="s">
        <v>309</v>
      </c>
      <c r="M4" s="17" t="n">
        <f aca="false">SUM(K4,I4,H4)</f>
        <v>9</v>
      </c>
      <c r="N4" s="0" t="n">
        <f aca="false">M4-H4</f>
        <v>5</v>
      </c>
    </row>
    <row r="5" customFormat="false" ht="15" hidden="false" customHeight="false" outlineLevel="0" collapsed="false">
      <c r="A5" s="0" t="n">
        <v>4</v>
      </c>
      <c r="B5" s="1" t="s">
        <v>26</v>
      </c>
      <c r="C5" s="0" t="n">
        <v>3</v>
      </c>
      <c r="D5" s="0" t="n">
        <v>3</v>
      </c>
      <c r="H5" s="0" t="n">
        <f aca="false">SUM(C5:G5)</f>
        <v>6</v>
      </c>
      <c r="I5" s="0" t="n">
        <v>5</v>
      </c>
      <c r="J5" s="0" t="s">
        <v>309</v>
      </c>
      <c r="M5" s="17" t="n">
        <f aca="false">SUM(K5,I5,H5)</f>
        <v>11</v>
      </c>
      <c r="N5" s="0" t="n">
        <f aca="false">M5-H5</f>
        <v>5</v>
      </c>
    </row>
    <row r="6" customFormat="false" ht="15" hidden="false" customHeight="false" outlineLevel="0" collapsed="false">
      <c r="A6" s="0" t="n">
        <v>5</v>
      </c>
      <c r="B6" s="1" t="s">
        <v>29</v>
      </c>
      <c r="C6" s="0" t="n">
        <v>3</v>
      </c>
      <c r="H6" s="0" t="n">
        <f aca="false">SUM(C6:G6)</f>
        <v>3</v>
      </c>
      <c r="M6" s="17" t="n">
        <f aca="false">SUM(K6,I6,H6)</f>
        <v>3</v>
      </c>
      <c r="N6" s="0" t="n">
        <f aca="false">M6-H6</f>
        <v>0</v>
      </c>
    </row>
    <row r="7" customFormat="false" ht="15" hidden="false" customHeight="false" outlineLevel="0" collapsed="false">
      <c r="A7" s="0" t="n">
        <v>6</v>
      </c>
      <c r="B7" s="1" t="s">
        <v>32</v>
      </c>
      <c r="H7" s="0" t="n">
        <f aca="false">SUM(C7:G7)</f>
        <v>0</v>
      </c>
      <c r="M7" s="17" t="n">
        <f aca="false">SUM(K7,I7,H7)</f>
        <v>0</v>
      </c>
      <c r="N7" s="0" t="n">
        <f aca="false">M7-H7</f>
        <v>0</v>
      </c>
    </row>
    <row r="8" customFormat="false" ht="15" hidden="false" customHeight="false" outlineLevel="0" collapsed="false">
      <c r="A8" s="0" t="n">
        <v>7</v>
      </c>
      <c r="B8" s="1" t="s">
        <v>36</v>
      </c>
      <c r="C8" s="0" t="n">
        <v>3</v>
      </c>
      <c r="D8" s="0" t="n">
        <v>3</v>
      </c>
      <c r="E8" s="0" t="n">
        <v>1</v>
      </c>
      <c r="H8" s="0" t="n">
        <f aca="false">SUM(C8:G8)</f>
        <v>7</v>
      </c>
      <c r="M8" s="17" t="n">
        <f aca="false">SUM(K8,I8,H8)</f>
        <v>7</v>
      </c>
      <c r="N8" s="0" t="n">
        <f aca="false">M8-H8</f>
        <v>0</v>
      </c>
    </row>
    <row r="9" customFormat="false" ht="15" hidden="false" customHeight="false" outlineLevel="0" collapsed="false">
      <c r="A9" s="0" t="n">
        <v>8</v>
      </c>
      <c r="B9" s="1" t="s">
        <v>39</v>
      </c>
      <c r="H9" s="0" t="n">
        <f aca="false">SUM(C9:G9)</f>
        <v>0</v>
      </c>
      <c r="I9" s="0" t="n">
        <v>5</v>
      </c>
      <c r="J9" s="0" t="s">
        <v>309</v>
      </c>
      <c r="K9" s="0" t="n">
        <v>1</v>
      </c>
      <c r="L9" s="0" t="s">
        <v>310</v>
      </c>
      <c r="M9" s="17" t="n">
        <f aca="false">SUM(K9,I9,H9)</f>
        <v>6</v>
      </c>
      <c r="N9" s="0" t="n">
        <f aca="false">M9-H9</f>
        <v>6</v>
      </c>
    </row>
    <row r="10" customFormat="false" ht="15" hidden="false" customHeight="false" outlineLevel="0" collapsed="false">
      <c r="A10" s="0" t="n">
        <v>9</v>
      </c>
      <c r="B10" s="1" t="s">
        <v>42</v>
      </c>
      <c r="C10" s="0" t="n">
        <v>3</v>
      </c>
      <c r="D10" s="0" t="n">
        <v>3</v>
      </c>
      <c r="E10" s="0" t="n">
        <v>4</v>
      </c>
      <c r="F10" s="0" t="n">
        <v>2</v>
      </c>
      <c r="H10" s="0" t="n">
        <f aca="false">SUM(C10:G10)</f>
        <v>12</v>
      </c>
      <c r="I10" s="0" t="n">
        <v>5</v>
      </c>
      <c r="J10" s="0" t="s">
        <v>309</v>
      </c>
      <c r="K10" s="0" t="n">
        <v>1</v>
      </c>
      <c r="L10" s="0" t="s">
        <v>310</v>
      </c>
      <c r="M10" s="17" t="n">
        <f aca="false">SUM(K10,I10,H10)</f>
        <v>18</v>
      </c>
      <c r="N10" s="0" t="n">
        <f aca="false">M10-H10</f>
        <v>6</v>
      </c>
    </row>
    <row r="11" customFormat="false" ht="15" hidden="false" customHeight="false" outlineLevel="0" collapsed="false">
      <c r="A11" s="0" t="n">
        <v>10</v>
      </c>
      <c r="B11" s="1" t="s">
        <v>45</v>
      </c>
      <c r="F11" s="0" t="n">
        <v>1</v>
      </c>
      <c r="H11" s="0" t="n">
        <f aca="false">SUM(C11:G11)</f>
        <v>1</v>
      </c>
      <c r="M11" s="17" t="n">
        <f aca="false">SUM(K11,I11,H11)</f>
        <v>1</v>
      </c>
      <c r="N11" s="0" t="n">
        <f aca="false">M11-H11</f>
        <v>0</v>
      </c>
    </row>
    <row r="12" customFormat="false" ht="15" hidden="false" customHeight="false" outlineLevel="0" collapsed="false">
      <c r="A12" s="0" t="n">
        <v>11</v>
      </c>
      <c r="B12" s="1" t="s">
        <v>48</v>
      </c>
      <c r="C12" s="0" t="n">
        <v>3</v>
      </c>
      <c r="H12" s="0" t="n">
        <f aca="false">SUM(C12:G12)</f>
        <v>3</v>
      </c>
      <c r="K12" s="0" t="n">
        <v>1</v>
      </c>
      <c r="L12" s="0" t="s">
        <v>310</v>
      </c>
      <c r="M12" s="17" t="n">
        <f aca="false">SUM(K12,I12,H12)</f>
        <v>4</v>
      </c>
      <c r="N12" s="0" t="n">
        <f aca="false">M12-H12</f>
        <v>1</v>
      </c>
    </row>
    <row r="13" customFormat="false" ht="15" hidden="false" customHeight="false" outlineLevel="0" collapsed="false">
      <c r="A13" s="0" t="n">
        <v>12</v>
      </c>
      <c r="B13" s="1" t="s">
        <v>51</v>
      </c>
      <c r="C13" s="0" t="n">
        <v>2</v>
      </c>
      <c r="E13" s="0" t="n">
        <v>3</v>
      </c>
      <c r="H13" s="0" t="n">
        <f aca="false">SUM(C13:G13)</f>
        <v>5</v>
      </c>
      <c r="I13" s="0" t="n">
        <v>5</v>
      </c>
      <c r="J13" s="0" t="s">
        <v>309</v>
      </c>
      <c r="M13" s="17" t="n">
        <f aca="false">SUM(K13,I13,H13)</f>
        <v>10</v>
      </c>
      <c r="N13" s="0" t="n">
        <f aca="false">M13-H13</f>
        <v>5</v>
      </c>
    </row>
    <row r="14" customFormat="false" ht="15" hidden="false" customHeight="false" outlineLevel="0" collapsed="false">
      <c r="A14" s="0" t="n">
        <v>13</v>
      </c>
      <c r="B14" s="1" t="s">
        <v>54</v>
      </c>
      <c r="C14" s="0" t="n">
        <v>3</v>
      </c>
      <c r="D14" s="0" t="n">
        <v>3</v>
      </c>
      <c r="E14" s="0" t="n">
        <v>2</v>
      </c>
      <c r="F14" s="0" t="n">
        <v>2</v>
      </c>
      <c r="H14" s="0" t="n">
        <f aca="false">SUM(C14:G14)</f>
        <v>10</v>
      </c>
      <c r="K14" s="0" t="n">
        <v>1</v>
      </c>
      <c r="L14" s="0" t="s">
        <v>310</v>
      </c>
      <c r="M14" s="17" t="n">
        <f aca="false">SUM(K14,I14,H14)</f>
        <v>11</v>
      </c>
      <c r="N14" s="0" t="n">
        <f aca="false">M14-H14</f>
        <v>1</v>
      </c>
    </row>
    <row r="15" customFormat="false" ht="15" hidden="false" customHeight="false" outlineLevel="0" collapsed="false">
      <c r="A15" s="0" t="n">
        <v>14</v>
      </c>
      <c r="B15" s="1" t="s">
        <v>57</v>
      </c>
      <c r="C15" s="0" t="n">
        <v>3</v>
      </c>
      <c r="D15" s="0" t="n">
        <v>3</v>
      </c>
      <c r="E15" s="0" t="n">
        <v>2</v>
      </c>
      <c r="H15" s="0" t="n">
        <f aca="false">SUM(C15:G15)</f>
        <v>8</v>
      </c>
      <c r="I15" s="0" t="n">
        <v>5</v>
      </c>
      <c r="J15" s="0" t="s">
        <v>309</v>
      </c>
      <c r="M15" s="17" t="n">
        <f aca="false">SUM(K15,I15,H15)</f>
        <v>13</v>
      </c>
      <c r="N15" s="0" t="n">
        <f aca="false">M15-H15</f>
        <v>5</v>
      </c>
    </row>
    <row r="16" customFormat="false" ht="15" hidden="false" customHeight="false" outlineLevel="0" collapsed="false">
      <c r="A16" s="0" t="n">
        <v>15</v>
      </c>
      <c r="B16" s="1" t="s">
        <v>60</v>
      </c>
      <c r="H16" s="0" t="n">
        <f aca="false">SUM(C16:G16)</f>
        <v>0</v>
      </c>
      <c r="M16" s="17" t="n">
        <f aca="false">SUM(K16,I16,H16)</f>
        <v>0</v>
      </c>
      <c r="N16" s="0" t="n">
        <f aca="false">M16-H16</f>
        <v>0</v>
      </c>
    </row>
    <row r="17" customFormat="false" ht="15" hidden="false" customHeight="false" outlineLevel="0" collapsed="false">
      <c r="A17" s="0" t="n">
        <v>16</v>
      </c>
      <c r="B17" s="1" t="s">
        <v>64</v>
      </c>
      <c r="H17" s="0" t="n">
        <f aca="false">SUM(C17:G17)</f>
        <v>0</v>
      </c>
      <c r="M17" s="17" t="n">
        <f aca="false">SUM(K17,I17,H17)</f>
        <v>0</v>
      </c>
      <c r="N17" s="0" t="n">
        <f aca="false">M17-H17</f>
        <v>0</v>
      </c>
    </row>
    <row r="18" customFormat="false" ht="15" hidden="false" customHeight="false" outlineLevel="0" collapsed="false">
      <c r="A18" s="0" t="n">
        <v>17</v>
      </c>
      <c r="B18" s="1" t="s">
        <v>67</v>
      </c>
      <c r="D18" s="0" t="n">
        <v>3</v>
      </c>
      <c r="F18" s="0" t="n">
        <v>3</v>
      </c>
      <c r="H18" s="0" t="n">
        <f aca="false">SUM(C18:G18)</f>
        <v>6</v>
      </c>
      <c r="M18" s="17" t="n">
        <f aca="false">SUM(K18,I18,H18)</f>
        <v>6</v>
      </c>
      <c r="N18" s="0" t="n">
        <f aca="false">M18-H18</f>
        <v>0</v>
      </c>
    </row>
    <row r="19" customFormat="false" ht="15" hidden="false" customHeight="false" outlineLevel="0" collapsed="false">
      <c r="A19" s="0" t="n">
        <v>18</v>
      </c>
      <c r="B19" s="1" t="s">
        <v>70</v>
      </c>
      <c r="C19" s="0" t="n">
        <v>3</v>
      </c>
      <c r="D19" s="0" t="n">
        <v>4</v>
      </c>
      <c r="E19" s="0" t="n">
        <v>1</v>
      </c>
      <c r="H19" s="0" t="n">
        <f aca="false">SUM(C19:G19)</f>
        <v>8</v>
      </c>
      <c r="I19" s="0" t="n">
        <v>5</v>
      </c>
      <c r="J19" s="0" t="s">
        <v>309</v>
      </c>
      <c r="K19" s="0" t="n">
        <v>1</v>
      </c>
      <c r="L19" s="0" t="s">
        <v>310</v>
      </c>
      <c r="M19" s="17" t="n">
        <f aca="false">SUM(K19,I19,H19)</f>
        <v>14</v>
      </c>
      <c r="N19" s="0" t="n">
        <f aca="false">M19-H19</f>
        <v>6</v>
      </c>
    </row>
    <row r="20" customFormat="false" ht="15" hidden="false" customHeight="false" outlineLevel="0" collapsed="false">
      <c r="A20" s="0" t="n">
        <v>19</v>
      </c>
      <c r="B20" s="1" t="s">
        <v>73</v>
      </c>
      <c r="C20" s="0" t="n">
        <v>3</v>
      </c>
      <c r="H20" s="0" t="n">
        <f aca="false">SUM(C20:G20)</f>
        <v>3</v>
      </c>
      <c r="M20" s="17" t="n">
        <f aca="false">SUM(K20,I20,H20)</f>
        <v>3</v>
      </c>
      <c r="N20" s="0" t="n">
        <f aca="false">M20-H20</f>
        <v>0</v>
      </c>
    </row>
    <row r="21" customFormat="false" ht="15" hidden="false" customHeight="false" outlineLevel="0" collapsed="false">
      <c r="A21" s="0" t="n">
        <v>20</v>
      </c>
      <c r="B21" s="1" t="s">
        <v>76</v>
      </c>
      <c r="C21" s="0" t="n">
        <v>2</v>
      </c>
      <c r="H21" s="0" t="n">
        <f aca="false">SUM(C21:G21)</f>
        <v>2</v>
      </c>
      <c r="M21" s="17" t="n">
        <f aca="false">SUM(K21,I21,H21)</f>
        <v>2</v>
      </c>
      <c r="N21" s="0" t="n">
        <f aca="false">M21-H21</f>
        <v>0</v>
      </c>
    </row>
    <row r="22" customFormat="false" ht="15" hidden="false" customHeight="false" outlineLevel="0" collapsed="false">
      <c r="A22" s="0" t="n">
        <v>21</v>
      </c>
      <c r="B22" s="1" t="s">
        <v>80</v>
      </c>
      <c r="C22" s="0" t="n">
        <v>3</v>
      </c>
      <c r="H22" s="0" t="n">
        <f aca="false">SUM(C22:G22)</f>
        <v>3</v>
      </c>
      <c r="M22" s="17" t="n">
        <f aca="false">SUM(K22,I22,H22)</f>
        <v>3</v>
      </c>
      <c r="N22" s="0" t="n">
        <f aca="false">M22-H22</f>
        <v>0</v>
      </c>
    </row>
    <row r="23" customFormat="false" ht="15" hidden="false" customHeight="false" outlineLevel="0" collapsed="false">
      <c r="A23" s="0" t="n">
        <v>22</v>
      </c>
      <c r="B23" s="1" t="s">
        <v>83</v>
      </c>
      <c r="C23" s="0" t="n">
        <v>3</v>
      </c>
      <c r="D23" s="0" t="n">
        <v>3</v>
      </c>
      <c r="H23" s="0" t="n">
        <f aca="false">SUM(C23:G23)</f>
        <v>6</v>
      </c>
      <c r="I23" s="0" t="n">
        <v>5</v>
      </c>
      <c r="J23" s="0" t="s">
        <v>309</v>
      </c>
      <c r="K23" s="0" t="n">
        <v>1</v>
      </c>
      <c r="L23" s="0" t="s">
        <v>310</v>
      </c>
      <c r="M23" s="17" t="n">
        <f aca="false">SUM(K23,I23,H23)</f>
        <v>12</v>
      </c>
      <c r="N23" s="0" t="n">
        <f aca="false">M23-H23</f>
        <v>6</v>
      </c>
    </row>
    <row r="24" customFormat="false" ht="15" hidden="false" customHeight="false" outlineLevel="0" collapsed="false">
      <c r="A24" s="0" t="n">
        <v>23</v>
      </c>
      <c r="B24" s="1" t="s">
        <v>86</v>
      </c>
      <c r="C24" s="0" t="n">
        <v>4</v>
      </c>
      <c r="D24" s="0" t="n">
        <v>3</v>
      </c>
      <c r="E24" s="0" t="n">
        <v>2</v>
      </c>
      <c r="H24" s="0" t="n">
        <f aca="false">SUM(C24:G24)</f>
        <v>9</v>
      </c>
      <c r="I24" s="0" t="n">
        <v>5</v>
      </c>
      <c r="J24" s="0" t="s">
        <v>309</v>
      </c>
      <c r="K24" s="0" t="n">
        <v>1</v>
      </c>
      <c r="L24" s="0" t="s">
        <v>310</v>
      </c>
      <c r="M24" s="17" t="n">
        <f aca="false">SUM(K24,I24,H24)</f>
        <v>15</v>
      </c>
      <c r="N24" s="0" t="n">
        <f aca="false">M24-H24</f>
        <v>6</v>
      </c>
    </row>
    <row r="25" customFormat="false" ht="15" hidden="false" customHeight="false" outlineLevel="0" collapsed="false">
      <c r="A25" s="0" t="n">
        <v>24</v>
      </c>
      <c r="B25" s="1" t="s">
        <v>89</v>
      </c>
      <c r="C25" s="0" t="n">
        <v>2</v>
      </c>
      <c r="D25" s="0" t="n">
        <v>4</v>
      </c>
      <c r="E25" s="0" t="n">
        <v>6</v>
      </c>
      <c r="F25" s="0" t="n">
        <v>9</v>
      </c>
      <c r="G25" s="0" t="n">
        <v>10</v>
      </c>
      <c r="H25" s="0" t="n">
        <f aca="false">SUM(C25:G25)</f>
        <v>31</v>
      </c>
      <c r="I25" s="0" t="n">
        <v>5</v>
      </c>
      <c r="J25" s="0" t="s">
        <v>309</v>
      </c>
      <c r="K25" s="0" t="n">
        <v>1</v>
      </c>
      <c r="L25" s="0" t="s">
        <v>310</v>
      </c>
      <c r="M25" s="17" t="n">
        <f aca="false">SUM(K25,I25,H25)</f>
        <v>37</v>
      </c>
      <c r="N25" s="0" t="n">
        <f aca="false">M25-H25</f>
        <v>6</v>
      </c>
    </row>
    <row r="26" customFormat="false" ht="15" hidden="false" customHeight="false" outlineLevel="0" collapsed="false">
      <c r="A26" s="0" t="n">
        <v>25</v>
      </c>
      <c r="B26" s="1" t="s">
        <v>92</v>
      </c>
      <c r="C26" s="0" t="n">
        <v>3</v>
      </c>
      <c r="D26" s="0" t="n">
        <v>3</v>
      </c>
      <c r="E26" s="0" t="n">
        <v>6</v>
      </c>
      <c r="F26" s="0" t="n">
        <v>6</v>
      </c>
      <c r="G26" s="0" t="n">
        <v>2</v>
      </c>
      <c r="H26" s="0" t="n">
        <f aca="false">SUM(C26:G26)</f>
        <v>20</v>
      </c>
      <c r="I26" s="0" t="n">
        <v>5</v>
      </c>
      <c r="J26" s="0" t="s">
        <v>309</v>
      </c>
      <c r="K26" s="0" t="n">
        <v>1</v>
      </c>
      <c r="L26" s="0" t="s">
        <v>310</v>
      </c>
      <c r="M26" s="17" t="n">
        <f aca="false">SUM(K26,I26,H26)</f>
        <v>26</v>
      </c>
      <c r="N26" s="0" t="n">
        <f aca="false">M26-H26</f>
        <v>6</v>
      </c>
    </row>
    <row r="27" customFormat="false" ht="15" hidden="false" customHeight="false" outlineLevel="0" collapsed="false">
      <c r="A27" s="0" t="n">
        <v>26</v>
      </c>
      <c r="B27" s="1" t="s">
        <v>95</v>
      </c>
      <c r="C27" s="0" t="n">
        <v>3</v>
      </c>
      <c r="H27" s="0" t="n">
        <f aca="false">SUM(C27:G27)</f>
        <v>3</v>
      </c>
      <c r="M27" s="17" t="n">
        <f aca="false">SUM(K27,I27,H27)</f>
        <v>3</v>
      </c>
    </row>
    <row r="28" customFormat="false" ht="15" hidden="false" customHeight="false" outlineLevel="0" collapsed="false">
      <c r="B28" s="0" t="s">
        <v>311</v>
      </c>
      <c r="C28" s="0" t="n">
        <f aca="false">COUNTIF(C2:C27,"&gt;0")</f>
        <v>19</v>
      </c>
      <c r="D28" s="0" t="n">
        <f aca="false">COUNTIF(D2:D27,"&gt;0")</f>
        <v>11</v>
      </c>
      <c r="E28" s="0" t="n">
        <f aca="false">COUNTIF(E2:E27,"&gt;0")</f>
        <v>9</v>
      </c>
      <c r="F28" s="0" t="n">
        <f aca="false">COUNTIF(F2:F27,"&gt;0")</f>
        <v>7</v>
      </c>
    </row>
    <row r="30" customFormat="false" ht="15" hidden="false" customHeight="false" outlineLevel="0" collapsed="false">
      <c r="I30" s="0" t="n">
        <f aca="false">COUNTIF(I2:I27,"&gt;0")</f>
        <v>12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048576"/>
  <sheetViews>
    <sheetView showFormulas="false" showGridLines="true" showRowColHeaders="true" showZeros="true" rightToLeft="false" tabSelected="false" showOutlineSymbols="true" defaultGridColor="true" view="normal" topLeftCell="A2" colorId="64" zoomScale="75" zoomScaleNormal="75" zoomScalePageLayoutView="100" workbookViewId="0">
      <selection pane="topLeft" activeCell="B9" activeCellId="0" sqref="B9"/>
    </sheetView>
  </sheetViews>
  <sheetFormatPr defaultColWidth="9.38671875" defaultRowHeight="15" zeroHeight="false" outlineLevelRow="0" outlineLevelCol="0"/>
  <cols>
    <col collapsed="false" customWidth="true" hidden="false" outlineLevel="0" max="1" min="1" style="0" width="3.29"/>
    <col collapsed="false" customWidth="true" hidden="false" outlineLevel="0" max="3" min="2" style="0" width="18.6"/>
    <col collapsed="false" customWidth="true" hidden="false" outlineLevel="0" max="4" min="4" style="0" width="21.98"/>
    <col collapsed="false" customWidth="true" hidden="false" outlineLevel="0" max="5" min="5" style="0" width="21.19"/>
  </cols>
  <sheetData>
    <row r="1" customFormat="false" ht="15" hidden="false" customHeight="false" outlineLevel="0" collapsed="false">
      <c r="C1" s="0" t="s">
        <v>2</v>
      </c>
      <c r="D1" s="0" t="s">
        <v>1</v>
      </c>
      <c r="E1" s="0" t="s">
        <v>117</v>
      </c>
      <c r="F1" s="0" t="s">
        <v>118</v>
      </c>
      <c r="G1" s="0" t="s">
        <v>107</v>
      </c>
      <c r="H1" s="0" t="s">
        <v>119</v>
      </c>
      <c r="I1" s="0" t="s">
        <v>120</v>
      </c>
    </row>
    <row r="2" customFormat="false" ht="15" hidden="false" customHeight="false" outlineLevel="0" collapsed="false">
      <c r="A2" s="0" t="n">
        <v>1</v>
      </c>
      <c r="B2" s="1" t="s">
        <v>14</v>
      </c>
      <c r="C2" s="0" t="s">
        <v>14</v>
      </c>
      <c r="D2" s="0" t="s">
        <v>13</v>
      </c>
      <c r="E2" s="0" t="s">
        <v>312</v>
      </c>
      <c r="F2" s="0" t="n">
        <v>10</v>
      </c>
      <c r="I2" s="0" t="n">
        <v>10</v>
      </c>
    </row>
    <row r="3" customFormat="false" ht="15" hidden="false" customHeight="false" outlineLevel="0" collapsed="false">
      <c r="A3" s="0" t="n">
        <v>2</v>
      </c>
      <c r="B3" s="1" t="s">
        <v>20</v>
      </c>
      <c r="F3" s="0" t="n">
        <v>1</v>
      </c>
      <c r="I3" s="0" t="n">
        <v>1</v>
      </c>
    </row>
    <row r="4" customFormat="false" ht="15" hidden="false" customHeight="false" outlineLevel="0" collapsed="false">
      <c r="A4" s="0" t="n">
        <v>3</v>
      </c>
      <c r="B4" s="1" t="s">
        <v>23</v>
      </c>
      <c r="F4" s="0" t="n">
        <v>1</v>
      </c>
      <c r="I4" s="0" t="n">
        <v>1</v>
      </c>
    </row>
    <row r="5" customFormat="false" ht="15" hidden="false" customHeight="false" outlineLevel="0" collapsed="false">
      <c r="A5" s="0" t="n">
        <v>4</v>
      </c>
      <c r="B5" s="1" t="s">
        <v>26</v>
      </c>
      <c r="C5" s="0" t="s">
        <v>26</v>
      </c>
      <c r="D5" s="0" t="s">
        <v>25</v>
      </c>
      <c r="E5" s="0" t="s">
        <v>313</v>
      </c>
      <c r="F5" s="0" t="n">
        <v>7</v>
      </c>
      <c r="I5" s="0" t="n">
        <v>7</v>
      </c>
    </row>
    <row r="6" customFormat="false" ht="15" hidden="false" customHeight="false" outlineLevel="0" collapsed="false">
      <c r="A6" s="0" t="n">
        <v>5</v>
      </c>
      <c r="B6" s="1" t="s">
        <v>29</v>
      </c>
      <c r="F6" s="0" t="n">
        <v>1</v>
      </c>
      <c r="I6" s="0" t="n">
        <v>1</v>
      </c>
    </row>
    <row r="7" customFormat="false" ht="15" hidden="false" customHeight="false" outlineLevel="0" collapsed="false">
      <c r="A7" s="0" t="n">
        <v>6</v>
      </c>
      <c r="B7" s="1" t="s">
        <v>32</v>
      </c>
      <c r="C7" s="0" t="s">
        <v>32</v>
      </c>
      <c r="D7" s="0" t="s">
        <v>31</v>
      </c>
      <c r="E7" s="0" t="s">
        <v>314</v>
      </c>
      <c r="F7" s="0" t="n">
        <v>8</v>
      </c>
      <c r="I7" s="0" t="n">
        <v>8</v>
      </c>
    </row>
    <row r="8" customFormat="false" ht="15" hidden="false" customHeight="false" outlineLevel="0" collapsed="false">
      <c r="A8" s="0" t="n">
        <v>7</v>
      </c>
      <c r="B8" s="1" t="s">
        <v>36</v>
      </c>
      <c r="C8" s="0" t="s">
        <v>36</v>
      </c>
      <c r="D8" s="0" t="s">
        <v>35</v>
      </c>
      <c r="E8" s="0" t="s">
        <v>315</v>
      </c>
      <c r="F8" s="0" t="n">
        <v>8</v>
      </c>
      <c r="I8" s="0" t="n">
        <v>8</v>
      </c>
    </row>
    <row r="9" customFormat="false" ht="15" hidden="false" customHeight="false" outlineLevel="0" collapsed="false">
      <c r="A9" s="0" t="n">
        <v>8</v>
      </c>
      <c r="B9" s="1" t="s">
        <v>39</v>
      </c>
      <c r="C9" s="0" t="s">
        <v>39</v>
      </c>
      <c r="D9" s="0" t="s">
        <v>38</v>
      </c>
      <c r="E9" s="0" t="s">
        <v>316</v>
      </c>
      <c r="F9" s="0" t="n">
        <v>10</v>
      </c>
      <c r="I9" s="0" t="n">
        <v>10</v>
      </c>
    </row>
    <row r="10" customFormat="false" ht="15" hidden="false" customHeight="false" outlineLevel="0" collapsed="false">
      <c r="A10" s="0" t="n">
        <v>9</v>
      </c>
      <c r="B10" s="1" t="s">
        <v>42</v>
      </c>
      <c r="C10" s="0" t="s">
        <v>42</v>
      </c>
      <c r="D10" s="0" t="s">
        <v>41</v>
      </c>
      <c r="E10" s="0" t="s">
        <v>317</v>
      </c>
      <c r="F10" s="0" t="n">
        <v>10</v>
      </c>
      <c r="I10" s="0" t="n">
        <v>10</v>
      </c>
    </row>
    <row r="11" customFormat="false" ht="15" hidden="false" customHeight="false" outlineLevel="0" collapsed="false">
      <c r="A11" s="0" t="n">
        <v>10</v>
      </c>
      <c r="B11" s="1" t="s">
        <v>45</v>
      </c>
      <c r="F11" s="0" t="n">
        <v>1</v>
      </c>
      <c r="I11" s="0" t="n">
        <v>1</v>
      </c>
    </row>
    <row r="12" customFormat="false" ht="15" hidden="false" customHeight="false" outlineLevel="0" collapsed="false">
      <c r="A12" s="0" t="n">
        <v>26</v>
      </c>
      <c r="B12" s="1" t="s">
        <v>48</v>
      </c>
      <c r="C12" s="0" t="s">
        <v>48</v>
      </c>
      <c r="D12" s="0" t="s">
        <v>47</v>
      </c>
      <c r="E12" s="0" t="s">
        <v>318</v>
      </c>
      <c r="F12" s="0" t="n">
        <v>8</v>
      </c>
      <c r="I12" s="0" t="n">
        <v>8</v>
      </c>
    </row>
    <row r="13" customFormat="false" ht="15" hidden="false" customHeight="false" outlineLevel="0" collapsed="false">
      <c r="A13" s="0" t="n">
        <v>11</v>
      </c>
      <c r="B13" s="1" t="s">
        <v>51</v>
      </c>
      <c r="C13" s="0" t="s">
        <v>51</v>
      </c>
      <c r="D13" s="0" t="s">
        <v>50</v>
      </c>
      <c r="E13" s="0" t="s">
        <v>319</v>
      </c>
      <c r="F13" s="0" t="n">
        <v>9</v>
      </c>
      <c r="I13" s="0" t="n">
        <v>9</v>
      </c>
    </row>
    <row r="14" customFormat="false" ht="15" hidden="false" customHeight="false" outlineLevel="0" collapsed="false">
      <c r="A14" s="0" t="n">
        <v>12</v>
      </c>
      <c r="B14" s="1" t="s">
        <v>54</v>
      </c>
      <c r="C14" s="0" t="s">
        <v>54</v>
      </c>
      <c r="D14" s="0" t="s">
        <v>53</v>
      </c>
      <c r="E14" s="0" t="s">
        <v>320</v>
      </c>
      <c r="F14" s="0" t="n">
        <v>9</v>
      </c>
      <c r="I14" s="0" t="n">
        <v>9</v>
      </c>
    </row>
    <row r="15" customFormat="false" ht="15" hidden="false" customHeight="false" outlineLevel="0" collapsed="false">
      <c r="A15" s="0" t="n">
        <v>13</v>
      </c>
      <c r="B15" s="1" t="s">
        <v>57</v>
      </c>
      <c r="F15" s="0" t="n">
        <v>1</v>
      </c>
      <c r="I15" s="0" t="n">
        <v>1</v>
      </c>
    </row>
    <row r="16" customFormat="false" ht="15" hidden="false" customHeight="false" outlineLevel="0" collapsed="false">
      <c r="A16" s="0" t="n">
        <v>14</v>
      </c>
      <c r="B16" s="1" t="s">
        <v>60</v>
      </c>
      <c r="F16" s="0" t="n">
        <v>1</v>
      </c>
      <c r="I16" s="0" t="n">
        <v>1</v>
      </c>
    </row>
    <row r="17" customFormat="false" ht="15" hidden="false" customHeight="false" outlineLevel="0" collapsed="false">
      <c r="A17" s="0" t="n">
        <v>15</v>
      </c>
      <c r="B17" s="1" t="s">
        <v>64</v>
      </c>
      <c r="C17" s="0" t="s">
        <v>64</v>
      </c>
      <c r="D17" s="0" t="s">
        <v>63</v>
      </c>
      <c r="E17" s="0" t="s">
        <v>321</v>
      </c>
      <c r="F17" s="0" t="n">
        <v>9</v>
      </c>
      <c r="I17" s="0" t="n">
        <v>9</v>
      </c>
    </row>
    <row r="18" customFormat="false" ht="15" hidden="false" customHeight="false" outlineLevel="0" collapsed="false">
      <c r="A18" s="0" t="n">
        <v>16</v>
      </c>
      <c r="B18" s="1" t="s">
        <v>67</v>
      </c>
      <c r="C18" s="0" t="s">
        <v>67</v>
      </c>
      <c r="D18" s="0" t="s">
        <v>66</v>
      </c>
      <c r="E18" s="0" t="s">
        <v>322</v>
      </c>
      <c r="F18" s="0" t="n">
        <v>10</v>
      </c>
      <c r="I18" s="0" t="n">
        <v>10</v>
      </c>
    </row>
    <row r="19" customFormat="false" ht="15" hidden="false" customHeight="false" outlineLevel="0" collapsed="false">
      <c r="A19" s="0" t="n">
        <v>17</v>
      </c>
      <c r="B19" s="1" t="s">
        <v>70</v>
      </c>
      <c r="C19" s="0" t="s">
        <v>70</v>
      </c>
      <c r="D19" s="0" t="s">
        <v>69</v>
      </c>
      <c r="E19" s="0" t="s">
        <v>323</v>
      </c>
      <c r="F19" s="0" t="n">
        <v>7</v>
      </c>
      <c r="I19" s="0" t="n">
        <v>7</v>
      </c>
    </row>
    <row r="20" customFormat="false" ht="15" hidden="false" customHeight="false" outlineLevel="0" collapsed="false">
      <c r="A20" s="0" t="n">
        <v>18</v>
      </c>
      <c r="B20" s="1" t="s">
        <v>73</v>
      </c>
      <c r="C20" s="0" t="s">
        <v>73</v>
      </c>
      <c r="D20" s="0" t="s">
        <v>72</v>
      </c>
      <c r="E20" s="0" t="s">
        <v>324</v>
      </c>
      <c r="F20" s="0" t="n">
        <v>9</v>
      </c>
      <c r="I20" s="0" t="n">
        <v>9</v>
      </c>
    </row>
    <row r="21" customFormat="false" ht="15" hidden="false" customHeight="false" outlineLevel="0" collapsed="false">
      <c r="A21" s="0" t="n">
        <v>19</v>
      </c>
      <c r="B21" s="1" t="s">
        <v>76</v>
      </c>
      <c r="F21" s="0" t="n">
        <v>1</v>
      </c>
      <c r="I21" s="0" t="n">
        <v>1</v>
      </c>
    </row>
    <row r="22" customFormat="false" ht="15" hidden="false" customHeight="false" outlineLevel="0" collapsed="false">
      <c r="A22" s="0" t="n">
        <v>20</v>
      </c>
      <c r="B22" s="1" t="s">
        <v>80</v>
      </c>
      <c r="C22" s="0" t="s">
        <v>80</v>
      </c>
      <c r="D22" s="0" t="s">
        <v>79</v>
      </c>
      <c r="E22" s="0" t="s">
        <v>325</v>
      </c>
      <c r="F22" s="0" t="n">
        <v>8</v>
      </c>
      <c r="I22" s="0" t="n">
        <v>8</v>
      </c>
    </row>
    <row r="23" customFormat="false" ht="15" hidden="false" customHeight="false" outlineLevel="0" collapsed="false">
      <c r="A23" s="0" t="n">
        <v>21</v>
      </c>
      <c r="B23" s="1" t="s">
        <v>83</v>
      </c>
      <c r="C23" s="0" t="s">
        <v>83</v>
      </c>
      <c r="D23" s="0" t="s">
        <v>82</v>
      </c>
      <c r="E23" s="0" t="s">
        <v>326</v>
      </c>
      <c r="F23" s="0" t="n">
        <v>10</v>
      </c>
      <c r="I23" s="0" t="n">
        <v>10</v>
      </c>
    </row>
    <row r="24" customFormat="false" ht="15" hidden="false" customHeight="false" outlineLevel="0" collapsed="false">
      <c r="A24" s="0" t="n">
        <v>22</v>
      </c>
      <c r="B24" s="1" t="s">
        <v>86</v>
      </c>
      <c r="C24" s="0" t="s">
        <v>86</v>
      </c>
      <c r="D24" s="0" t="s">
        <v>85</v>
      </c>
      <c r="E24" s="0" t="s">
        <v>327</v>
      </c>
      <c r="F24" s="0" t="n">
        <v>10</v>
      </c>
      <c r="I24" s="0" t="n">
        <v>10</v>
      </c>
    </row>
    <row r="25" customFormat="false" ht="15" hidden="false" customHeight="false" outlineLevel="0" collapsed="false">
      <c r="A25" s="0" t="n">
        <v>23</v>
      </c>
      <c r="B25" s="1" t="s">
        <v>89</v>
      </c>
      <c r="C25" s="0" t="s">
        <v>89</v>
      </c>
      <c r="D25" s="0" t="s">
        <v>88</v>
      </c>
      <c r="E25" s="0" t="s">
        <v>328</v>
      </c>
      <c r="F25" s="0" t="n">
        <v>10</v>
      </c>
      <c r="I25" s="0" t="n">
        <v>10</v>
      </c>
    </row>
    <row r="26" customFormat="false" ht="15" hidden="false" customHeight="false" outlineLevel="0" collapsed="false">
      <c r="A26" s="0" t="n">
        <v>24</v>
      </c>
      <c r="B26" s="1" t="s">
        <v>92</v>
      </c>
      <c r="C26" s="0" t="s">
        <v>92</v>
      </c>
      <c r="D26" s="0" t="s">
        <v>91</v>
      </c>
      <c r="E26" s="0" t="s">
        <v>329</v>
      </c>
      <c r="F26" s="0" t="n">
        <v>9</v>
      </c>
      <c r="I26" s="0" t="n">
        <v>9</v>
      </c>
    </row>
    <row r="27" customFormat="false" ht="15" hidden="false" customHeight="false" outlineLevel="0" collapsed="false">
      <c r="A27" s="0" t="n">
        <v>25</v>
      </c>
      <c r="B27" s="1" t="s">
        <v>95</v>
      </c>
      <c r="F27" s="0" t="n">
        <v>1</v>
      </c>
      <c r="I27" s="0" t="n">
        <v>1</v>
      </c>
    </row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27"/>
  <sheetViews>
    <sheetView showFormulas="false" showGridLines="true" showRowColHeaders="true" showZeros="true" rightToLeft="false" tabSelected="true" showOutlineSymbols="true" defaultGridColor="true" view="normal" topLeftCell="Q1" colorId="64" zoomScale="75" zoomScaleNormal="75" zoomScalePageLayoutView="100" workbookViewId="0">
      <selection pane="topLeft" activeCell="T16" activeCellId="0" sqref="T16"/>
    </sheetView>
  </sheetViews>
  <sheetFormatPr defaultColWidth="9.609375" defaultRowHeight="15" zeroHeight="false" outlineLevelRow="0" outlineLevelCol="0"/>
  <cols>
    <col collapsed="false" customWidth="true" hidden="false" outlineLevel="0" max="2" min="2" style="0" width="18.83"/>
    <col collapsed="false" customWidth="true" hidden="false" outlineLevel="0" max="3" min="3" style="0" width="11.57"/>
    <col collapsed="false" customWidth="true" hidden="false" outlineLevel="0" max="5" min="4" style="0" width="10.7"/>
    <col collapsed="false" customWidth="true" hidden="false" outlineLevel="0" max="7" min="6" style="0" width="11.57"/>
    <col collapsed="false" customWidth="true" hidden="false" outlineLevel="0" max="8" min="8" style="0" width="11.81"/>
    <col collapsed="false" customWidth="true" hidden="false" outlineLevel="0" max="10" min="9" style="0" width="9.4"/>
    <col collapsed="false" customWidth="true" hidden="false" outlineLevel="0" max="13" min="13" style="0" width="10.2"/>
    <col collapsed="false" customWidth="true" hidden="false" outlineLevel="0" max="20" min="20" style="0" width="18.83"/>
    <col collapsed="false" customWidth="true" hidden="false" outlineLevel="0" max="23" min="21" style="0" width="10.16"/>
  </cols>
  <sheetData>
    <row r="1" customFormat="false" ht="15" hidden="false" customHeight="false" outlineLevel="0" collapsed="false">
      <c r="A1" s="0" t="s">
        <v>0</v>
      </c>
      <c r="B1" s="1" t="s">
        <v>2</v>
      </c>
      <c r="C1" s="0" t="s">
        <v>97</v>
      </c>
      <c r="D1" s="0" t="s">
        <v>98</v>
      </c>
      <c r="E1" s="0" t="s">
        <v>99</v>
      </c>
      <c r="F1" s="0" t="s">
        <v>98</v>
      </c>
      <c r="G1" s="0" t="s">
        <v>100</v>
      </c>
      <c r="H1" s="0" t="s">
        <v>98</v>
      </c>
      <c r="I1" s="0" t="s">
        <v>101</v>
      </c>
      <c r="J1" s="0" t="s">
        <v>102</v>
      </c>
      <c r="K1" s="0" t="s">
        <v>103</v>
      </c>
      <c r="L1" s="0" t="s">
        <v>104</v>
      </c>
      <c r="M1" s="0" t="s">
        <v>105</v>
      </c>
      <c r="N1" s="0" t="s">
        <v>98</v>
      </c>
      <c r="O1" s="0" t="s">
        <v>106</v>
      </c>
      <c r="P1" s="0" t="s">
        <v>107</v>
      </c>
      <c r="Q1" s="0" t="s">
        <v>108</v>
      </c>
      <c r="R1" s="0" t="s">
        <v>109</v>
      </c>
      <c r="S1" s="0" t="s">
        <v>110</v>
      </c>
      <c r="T1" s="0" t="s">
        <v>111</v>
      </c>
      <c r="U1" s="2" t="n">
        <v>45876</v>
      </c>
      <c r="W1" s="0" t="s">
        <v>112</v>
      </c>
      <c r="X1" s="2" t="n">
        <v>45876</v>
      </c>
    </row>
    <row r="2" customFormat="false" ht="17.9" hidden="false" customHeight="false" outlineLevel="0" collapsed="false">
      <c r="A2" s="0" t="n">
        <v>1</v>
      </c>
      <c r="B2" s="1" t="s">
        <v>14</v>
      </c>
      <c r="C2" s="0" t="n">
        <v>8</v>
      </c>
      <c r="E2" s="0" t="n">
        <v>10</v>
      </c>
      <c r="G2" s="0" t="n">
        <v>5</v>
      </c>
      <c r="I2" s="0" t="n">
        <v>3</v>
      </c>
      <c r="J2" s="0" t="n">
        <f aca="false">G2+I2/2</f>
        <v>6.5</v>
      </c>
      <c r="K2" s="11" t="n">
        <f aca="false">ROUND(AVERAGE(C2,E2,J2),0)</f>
        <v>8</v>
      </c>
      <c r="L2" s="11" t="str">
        <f aca="false">IF(K2&lt;7,"TEP","TEA")</f>
        <v>TEA</v>
      </c>
      <c r="M2" s="0" t="n">
        <v>10</v>
      </c>
      <c r="O2" s="4" t="n">
        <v>9</v>
      </c>
      <c r="P2" s="11" t="n">
        <f aca="false">ROUND(AVERAGE(O2,M2,K2),0)</f>
        <v>9</v>
      </c>
      <c r="Q2" s="0" t="n">
        <v>8</v>
      </c>
      <c r="R2" s="0" t="n">
        <v>8</v>
      </c>
      <c r="S2" s="11" t="n">
        <f aca="false">ROUND(AVERAGE(P2:R2),0)</f>
        <v>8</v>
      </c>
    </row>
    <row r="3" customFormat="false" ht="17.9" hidden="false" customHeight="false" outlineLevel="0" collapsed="false">
      <c r="A3" s="0" t="n">
        <v>2</v>
      </c>
      <c r="B3" s="1" t="s">
        <v>20</v>
      </c>
      <c r="C3" s="12" t="n">
        <v>2</v>
      </c>
      <c r="D3" s="13" t="n">
        <v>45851</v>
      </c>
      <c r="E3" s="12" t="n">
        <v>3</v>
      </c>
      <c r="F3" s="13" t="n">
        <v>45851</v>
      </c>
      <c r="G3" s="12" t="n">
        <v>5</v>
      </c>
      <c r="H3" s="13" t="n">
        <v>45849</v>
      </c>
      <c r="I3" s="12" t="n">
        <v>5</v>
      </c>
      <c r="J3" s="0" t="n">
        <f aca="false">G3+I3/2</f>
        <v>7.5</v>
      </c>
      <c r="K3" s="11" t="n">
        <f aca="false">ROUND(AVERAGE(C3,E3,J3),0)</f>
        <v>4</v>
      </c>
      <c r="L3" s="11" t="str">
        <f aca="false">IF(K3&lt;7,"TEP","TEA")</f>
        <v>TEP</v>
      </c>
      <c r="M3" s="0" t="n">
        <v>1</v>
      </c>
      <c r="O3" s="4" t="n">
        <v>10</v>
      </c>
      <c r="P3" s="11" t="n">
        <f aca="false">ROUND(AVERAGE(O3,M3,K3),0)</f>
        <v>5</v>
      </c>
      <c r="Q3" s="0" t="n">
        <v>8</v>
      </c>
      <c r="R3" s="0" t="n">
        <v>8</v>
      </c>
      <c r="S3" s="11" t="n">
        <f aca="false">ROUND(AVERAGE(P3:R3),0)</f>
        <v>7</v>
      </c>
      <c r="W3" s="0" t="n">
        <v>7</v>
      </c>
    </row>
    <row r="4" customFormat="false" ht="17.9" hidden="false" customHeight="false" outlineLevel="0" collapsed="false">
      <c r="A4" s="0" t="n">
        <v>3</v>
      </c>
      <c r="B4" s="1" t="s">
        <v>23</v>
      </c>
      <c r="C4" s="0" t="n">
        <v>9</v>
      </c>
      <c r="E4" s="0" t="n">
        <v>10</v>
      </c>
      <c r="G4" s="0" t="n">
        <v>6</v>
      </c>
      <c r="I4" s="12" t="n">
        <v>9</v>
      </c>
      <c r="J4" s="0" t="n">
        <f aca="false">G4+I4/2</f>
        <v>10.5</v>
      </c>
      <c r="K4" s="11" t="n">
        <f aca="false">ROUND(AVERAGE(C4,E4,J4),0)</f>
        <v>10</v>
      </c>
      <c r="L4" s="11" t="str">
        <f aca="false">IF(K4&lt;7,"TEP","TEA")</f>
        <v>TEA</v>
      </c>
      <c r="M4" s="12" t="n">
        <v>7</v>
      </c>
      <c r="N4" s="13" t="n">
        <v>45849</v>
      </c>
      <c r="O4" s="4" t="n">
        <v>8</v>
      </c>
      <c r="P4" s="11" t="n">
        <f aca="false">ROUND(AVERAGE(O4,M4,K4),0)</f>
        <v>8</v>
      </c>
      <c r="Q4" s="0" t="n">
        <v>8</v>
      </c>
      <c r="R4" s="0" t="n">
        <v>8</v>
      </c>
      <c r="S4" s="11" t="n">
        <f aca="false">ROUND(AVERAGE(P4:R4),0)</f>
        <v>8</v>
      </c>
    </row>
    <row r="5" customFormat="false" ht="17.9" hidden="false" customHeight="false" outlineLevel="0" collapsed="false">
      <c r="A5" s="0" t="n">
        <v>4</v>
      </c>
      <c r="B5" s="1" t="s">
        <v>26</v>
      </c>
      <c r="C5" s="12" t="n">
        <v>6</v>
      </c>
      <c r="D5" s="13" t="n">
        <v>45851</v>
      </c>
      <c r="E5" s="12" t="n">
        <v>5</v>
      </c>
      <c r="F5" s="13" t="n">
        <v>45851</v>
      </c>
      <c r="G5" s="12" t="n">
        <v>6</v>
      </c>
      <c r="H5" s="13" t="n">
        <v>45849</v>
      </c>
      <c r="I5" s="12" t="n">
        <v>11</v>
      </c>
      <c r="J5" s="0" t="n">
        <f aca="false">G5+I5/2</f>
        <v>11.5</v>
      </c>
      <c r="K5" s="11" t="n">
        <f aca="false">ROUND(AVERAGE(C5,E5,J5),0)</f>
        <v>8</v>
      </c>
      <c r="L5" s="11" t="str">
        <f aca="false">IF(K5&lt;7,"TEP","TEA")</f>
        <v>TEA</v>
      </c>
      <c r="M5" s="0" t="n">
        <v>7</v>
      </c>
      <c r="O5" s="4" t="n">
        <v>8</v>
      </c>
      <c r="P5" s="11" t="n">
        <f aca="false">ROUND(AVERAGE(O5,M5,K5),0)</f>
        <v>8</v>
      </c>
      <c r="Q5" s="0" t="n">
        <v>8</v>
      </c>
      <c r="R5" s="0" t="n">
        <v>8</v>
      </c>
      <c r="S5" s="11" t="n">
        <f aca="false">ROUND(AVERAGE(P5:R5),0)</f>
        <v>8</v>
      </c>
      <c r="W5" s="0" t="n">
        <v>7</v>
      </c>
    </row>
    <row r="6" customFormat="false" ht="17.9" hidden="false" customHeight="false" outlineLevel="0" collapsed="false">
      <c r="A6" s="0" t="n">
        <v>5</v>
      </c>
      <c r="B6" s="1" t="s">
        <v>29</v>
      </c>
      <c r="C6" s="0" t="n">
        <v>3</v>
      </c>
      <c r="E6" s="0" t="n">
        <v>1</v>
      </c>
      <c r="G6" s="0" t="n">
        <v>1</v>
      </c>
      <c r="I6" s="0" t="n">
        <v>3</v>
      </c>
      <c r="J6" s="0" t="n">
        <f aca="false">G6+I6/2</f>
        <v>2.5</v>
      </c>
      <c r="K6" s="11" t="n">
        <f aca="false">ROUND(AVERAGE(C6,E6,J6),0)</f>
        <v>2</v>
      </c>
      <c r="L6" s="11" t="str">
        <f aca="false">IF(K6&lt;7,"TEP","TEA")</f>
        <v>TEP</v>
      </c>
      <c r="M6" s="0" t="n">
        <v>1</v>
      </c>
      <c r="O6" s="4" t="n">
        <v>1</v>
      </c>
      <c r="P6" s="11" t="n">
        <f aca="false">ROUND(AVERAGE(O6,M6,K6),0)</f>
        <v>1</v>
      </c>
      <c r="Q6" s="0" t="n">
        <v>8</v>
      </c>
      <c r="R6" s="0" t="n">
        <v>8</v>
      </c>
      <c r="S6" s="11" t="n">
        <f aca="false">ROUND(AVERAGE(P6:R6),0)</f>
        <v>6</v>
      </c>
      <c r="U6" s="0" t="s">
        <v>18</v>
      </c>
    </row>
    <row r="7" s="5" customFormat="true" ht="17.9" hidden="false" customHeight="false" outlineLevel="0" collapsed="false">
      <c r="A7" s="5" t="n">
        <v>6</v>
      </c>
      <c r="B7" s="6" t="s">
        <v>32</v>
      </c>
      <c r="C7" s="5" t="n">
        <v>1</v>
      </c>
      <c r="E7" s="5" t="n">
        <v>1</v>
      </c>
      <c r="G7" s="5" t="n">
        <v>1</v>
      </c>
      <c r="I7" s="5" t="n">
        <v>0</v>
      </c>
      <c r="J7" s="5" t="n">
        <f aca="false">G7+I7/2</f>
        <v>1</v>
      </c>
      <c r="K7" s="14" t="n">
        <f aca="false">ROUND(AVERAGE(C7,E7,J7),0)</f>
        <v>1</v>
      </c>
      <c r="L7" s="14" t="str">
        <f aca="false">IF(K7&lt;7,"TEP","TEA")</f>
        <v>TEP</v>
      </c>
      <c r="M7" s="5" t="n">
        <v>8</v>
      </c>
      <c r="O7" s="8" t="n">
        <v>0</v>
      </c>
      <c r="P7" s="14" t="n">
        <f aca="false">ROUND(AVERAGE(O7,M7,K7),0)</f>
        <v>3</v>
      </c>
      <c r="Q7" s="0" t="n">
        <v>8</v>
      </c>
      <c r="R7" s="0" t="n">
        <v>8</v>
      </c>
      <c r="S7" s="11" t="n">
        <f aca="false">ROUND(AVERAGE(P7:R7),0)</f>
        <v>6</v>
      </c>
      <c r="T7" s="5" t="s">
        <v>34</v>
      </c>
      <c r="U7" s="5" t="s">
        <v>18</v>
      </c>
      <c r="X7" s="5" t="s">
        <v>18</v>
      </c>
    </row>
    <row r="8" customFormat="false" ht="17.9" hidden="false" customHeight="false" outlineLevel="0" collapsed="false">
      <c r="A8" s="0" t="n">
        <v>7</v>
      </c>
      <c r="B8" s="1" t="s">
        <v>36</v>
      </c>
      <c r="C8" s="0" t="n">
        <v>8</v>
      </c>
      <c r="E8" s="0" t="n">
        <v>7</v>
      </c>
      <c r="G8" s="5" t="n">
        <v>6</v>
      </c>
      <c r="H8" s="2" t="n">
        <v>45784</v>
      </c>
      <c r="I8" s="0" t="n">
        <v>7</v>
      </c>
      <c r="J8" s="0" t="n">
        <f aca="false">G8+I8/2</f>
        <v>9.5</v>
      </c>
      <c r="K8" s="11" t="n">
        <f aca="false">ROUND(AVERAGE(C8,E8,J8),0)</f>
        <v>8</v>
      </c>
      <c r="L8" s="11" t="str">
        <f aca="false">IF(K8&lt;7,"TEP","TEA")</f>
        <v>TEA</v>
      </c>
      <c r="M8" s="0" t="n">
        <v>8</v>
      </c>
      <c r="O8" s="4" t="n">
        <v>10</v>
      </c>
      <c r="P8" s="11" t="n">
        <f aca="false">ROUND(AVERAGE(O8,M8,K8),0)</f>
        <v>9</v>
      </c>
      <c r="Q8" s="0" t="n">
        <v>8</v>
      </c>
      <c r="R8" s="0" t="n">
        <v>8</v>
      </c>
      <c r="S8" s="11" t="n">
        <f aca="false">ROUND(AVERAGE(P8:R8),0)</f>
        <v>8</v>
      </c>
    </row>
    <row r="9" customFormat="false" ht="17.9" hidden="false" customHeight="false" outlineLevel="0" collapsed="false">
      <c r="A9" s="0" t="n">
        <v>8</v>
      </c>
      <c r="B9" s="1" t="s">
        <v>39</v>
      </c>
      <c r="C9" s="0" t="n">
        <v>9</v>
      </c>
      <c r="E9" s="12" t="n">
        <v>7</v>
      </c>
      <c r="F9" s="13" t="n">
        <v>45851</v>
      </c>
      <c r="G9" s="12" t="n">
        <v>7</v>
      </c>
      <c r="H9" s="13" t="n">
        <v>45849</v>
      </c>
      <c r="I9" s="12" t="n">
        <v>6</v>
      </c>
      <c r="J9" s="0" t="n">
        <f aca="false">G9+I9/2</f>
        <v>10</v>
      </c>
      <c r="K9" s="11" t="n">
        <f aca="false">ROUND(AVERAGE(C9,E9,J9),0)</f>
        <v>9</v>
      </c>
      <c r="L9" s="11" t="str">
        <f aca="false">IF(K9&lt;7,"TEP","TEA")</f>
        <v>TEA</v>
      </c>
      <c r="M9" s="0" t="n">
        <v>10</v>
      </c>
      <c r="O9" s="4" t="n">
        <v>10</v>
      </c>
      <c r="P9" s="11" t="n">
        <f aca="false">ROUND(AVERAGE(O9,M9,K9),0)</f>
        <v>10</v>
      </c>
      <c r="Q9" s="0" t="n">
        <v>8</v>
      </c>
      <c r="R9" s="0" t="n">
        <v>8</v>
      </c>
      <c r="S9" s="11" t="n">
        <f aca="false">ROUND(AVERAGE(P9:R9),0)</f>
        <v>9</v>
      </c>
      <c r="W9" s="0" t="n">
        <v>7</v>
      </c>
    </row>
    <row r="10" customFormat="false" ht="17.9" hidden="false" customHeight="false" outlineLevel="0" collapsed="false">
      <c r="A10" s="0" t="n">
        <v>9</v>
      </c>
      <c r="B10" s="1" t="s">
        <v>42</v>
      </c>
      <c r="C10" s="0" t="n">
        <v>7</v>
      </c>
      <c r="E10" s="0" t="n">
        <v>8</v>
      </c>
      <c r="G10" s="0" t="n">
        <v>9</v>
      </c>
      <c r="I10" s="12" t="n">
        <v>18</v>
      </c>
      <c r="J10" s="0" t="n">
        <f aca="false">G10+I10/2</f>
        <v>18</v>
      </c>
      <c r="K10" s="11" t="n">
        <f aca="false">ROUND(AVERAGE(C10,E10,J10),0)</f>
        <v>11</v>
      </c>
      <c r="L10" s="11" t="str">
        <f aca="false">IF(K10&lt;7,"TEP","TEA")</f>
        <v>TEA</v>
      </c>
      <c r="M10" s="0" t="n">
        <v>10</v>
      </c>
      <c r="O10" s="4" t="n">
        <v>10</v>
      </c>
      <c r="P10" s="11" t="n">
        <f aca="false">ROUND(AVERAGE(O10,M10,K10),0)</f>
        <v>10</v>
      </c>
      <c r="Q10" s="0" t="n">
        <v>8</v>
      </c>
      <c r="R10" s="0" t="n">
        <v>8</v>
      </c>
      <c r="S10" s="11" t="n">
        <f aca="false">ROUND(AVERAGE(P10:R10),0)</f>
        <v>9</v>
      </c>
      <c r="W10" s="0" t="n">
        <v>7</v>
      </c>
    </row>
    <row r="11" customFormat="false" ht="17.9" hidden="false" customHeight="false" outlineLevel="0" collapsed="false">
      <c r="A11" s="0" t="n">
        <v>10</v>
      </c>
      <c r="B11" s="1" t="s">
        <v>45</v>
      </c>
      <c r="C11" s="0" t="n">
        <v>8</v>
      </c>
      <c r="E11" s="5" t="n">
        <v>7</v>
      </c>
      <c r="F11" s="2" t="n">
        <v>45784</v>
      </c>
      <c r="G11" s="5" t="n">
        <v>6</v>
      </c>
      <c r="H11" s="2" t="n">
        <v>45784</v>
      </c>
      <c r="I11" s="0" t="n">
        <v>1</v>
      </c>
      <c r="J11" s="0" t="n">
        <f aca="false">G11+I11/2</f>
        <v>6.5</v>
      </c>
      <c r="K11" s="11" t="n">
        <f aca="false">ROUND(AVERAGE(C11,E11,J11),0)</f>
        <v>7</v>
      </c>
      <c r="L11" s="11" t="str">
        <f aca="false">IF(K11&lt;7,"TEP","TEA")</f>
        <v>TEA</v>
      </c>
      <c r="M11" s="0" t="n">
        <v>1</v>
      </c>
      <c r="O11" s="4" t="n">
        <v>9</v>
      </c>
      <c r="P11" s="11" t="n">
        <f aca="false">ROUND(AVERAGE(O11,M11,K11),0)</f>
        <v>6</v>
      </c>
      <c r="Q11" s="0" t="n">
        <v>8</v>
      </c>
      <c r="R11" s="0" t="n">
        <v>8</v>
      </c>
      <c r="S11" s="11" t="n">
        <f aca="false">ROUND(AVERAGE(P11:R11),0)</f>
        <v>7</v>
      </c>
    </row>
    <row r="12" customFormat="false" ht="17.9" hidden="false" customHeight="false" outlineLevel="0" collapsed="false">
      <c r="A12" s="0" t="n">
        <v>26</v>
      </c>
      <c r="B12" s="1" t="s">
        <v>48</v>
      </c>
      <c r="C12" s="0" t="n">
        <v>6</v>
      </c>
      <c r="E12" s="0" t="n">
        <v>7</v>
      </c>
      <c r="G12" s="0" t="n">
        <v>1</v>
      </c>
      <c r="I12" s="12" t="n">
        <v>4</v>
      </c>
      <c r="J12" s="0" t="n">
        <f aca="false">G12+I12/2</f>
        <v>3</v>
      </c>
      <c r="K12" s="11" t="n">
        <f aca="false">ROUND(AVERAGE(C12,E12,J12),0)</f>
        <v>5</v>
      </c>
      <c r="L12" s="11" t="str">
        <f aca="false">IF(K12&lt;7,"TEP","TEA")</f>
        <v>TEP</v>
      </c>
      <c r="M12" s="0" t="n">
        <v>8</v>
      </c>
      <c r="O12" s="4" t="n">
        <v>10</v>
      </c>
      <c r="P12" s="11" t="n">
        <f aca="false">ROUND(AVERAGE(O12,M12,K12),0)</f>
        <v>8</v>
      </c>
      <c r="Q12" s="0" t="n">
        <v>8</v>
      </c>
      <c r="R12" s="0" t="n">
        <v>8</v>
      </c>
      <c r="S12" s="11" t="n">
        <f aca="false">ROUND(AVERAGE(P12:R12),0)</f>
        <v>8</v>
      </c>
    </row>
    <row r="13" customFormat="false" ht="17.9" hidden="false" customHeight="false" outlineLevel="0" collapsed="false">
      <c r="A13" s="0" t="n">
        <v>11</v>
      </c>
      <c r="B13" s="1" t="s">
        <v>51</v>
      </c>
      <c r="C13" s="5" t="n">
        <v>6</v>
      </c>
      <c r="D13" s="2" t="n">
        <v>45782</v>
      </c>
      <c r="E13" s="12" t="n">
        <v>7</v>
      </c>
      <c r="F13" s="13" t="n">
        <v>45851</v>
      </c>
      <c r="G13" s="12" t="n">
        <v>5</v>
      </c>
      <c r="H13" s="13" t="n">
        <v>45849</v>
      </c>
      <c r="I13" s="12" t="n">
        <v>10</v>
      </c>
      <c r="J13" s="0" t="n">
        <f aca="false">G13+I13/2</f>
        <v>10</v>
      </c>
      <c r="K13" s="11" t="n">
        <f aca="false">ROUND(AVERAGE(C13,E13,J13),0)</f>
        <v>8</v>
      </c>
      <c r="L13" s="11" t="str">
        <f aca="false">IF(K13&lt;7,"TEP","TEA")</f>
        <v>TEA</v>
      </c>
      <c r="M13" s="0" t="n">
        <v>9</v>
      </c>
      <c r="O13" s="4" t="n">
        <v>8</v>
      </c>
      <c r="P13" s="11" t="n">
        <f aca="false">ROUND(AVERAGE(O13,M13,K13),0)</f>
        <v>8</v>
      </c>
      <c r="Q13" s="0" t="n">
        <v>8</v>
      </c>
      <c r="R13" s="0" t="n">
        <v>8</v>
      </c>
      <c r="S13" s="11" t="n">
        <f aca="false">ROUND(AVERAGE(P13:R13),0)</f>
        <v>8</v>
      </c>
      <c r="W13" s="0" t="n">
        <v>7</v>
      </c>
    </row>
    <row r="14" customFormat="false" ht="17.9" hidden="false" customHeight="false" outlineLevel="0" collapsed="false">
      <c r="A14" s="0" t="n">
        <v>12</v>
      </c>
      <c r="B14" s="1" t="s">
        <v>54</v>
      </c>
      <c r="C14" s="0" t="n">
        <v>9</v>
      </c>
      <c r="E14" s="0" t="n">
        <v>9</v>
      </c>
      <c r="G14" s="0" t="n">
        <v>9</v>
      </c>
      <c r="I14" s="12" t="n">
        <v>11</v>
      </c>
      <c r="J14" s="0" t="n">
        <f aca="false">G14+I14/2</f>
        <v>14.5</v>
      </c>
      <c r="K14" s="11" t="n">
        <f aca="false">ROUND(AVERAGE(C14,E14,J14),0)</f>
        <v>11</v>
      </c>
      <c r="L14" s="11" t="str">
        <f aca="false">IF(K14&lt;7,"TEP","TEA")</f>
        <v>TEA</v>
      </c>
      <c r="M14" s="0" t="n">
        <v>9</v>
      </c>
      <c r="O14" s="4" t="n">
        <v>7</v>
      </c>
      <c r="P14" s="11" t="n">
        <f aca="false">ROUND(AVERAGE(O14,M14,K14),0)</f>
        <v>9</v>
      </c>
      <c r="Q14" s="0" t="n">
        <v>9</v>
      </c>
      <c r="R14" s="0" t="n">
        <v>9</v>
      </c>
      <c r="S14" s="11" t="n">
        <f aca="false">ROUND(AVERAGE(P14:R14),0)</f>
        <v>9</v>
      </c>
    </row>
    <row r="15" customFormat="false" ht="17.9" hidden="false" customHeight="false" outlineLevel="0" collapsed="false">
      <c r="A15" s="0" t="n">
        <v>13</v>
      </c>
      <c r="B15" s="1" t="s">
        <v>57</v>
      </c>
      <c r="C15" s="0" t="n">
        <v>9</v>
      </c>
      <c r="E15" s="0" t="n">
        <v>10</v>
      </c>
      <c r="G15" s="0" t="n">
        <v>6</v>
      </c>
      <c r="I15" s="12" t="n">
        <v>13</v>
      </c>
      <c r="J15" s="0" t="n">
        <v>25</v>
      </c>
      <c r="K15" s="11" t="n">
        <f aca="false">ROUND(AVERAGE(C15,E15,J15),0)</f>
        <v>15</v>
      </c>
      <c r="L15" s="11" t="str">
        <f aca="false">IF(K15&lt;7,"TEP","TEA")</f>
        <v>TEA</v>
      </c>
      <c r="M15" s="0" t="n">
        <v>1</v>
      </c>
      <c r="O15" s="4" t="n">
        <v>8</v>
      </c>
      <c r="P15" s="11" t="n">
        <f aca="false">ROUND(AVERAGE(O15,M15,K15),0)</f>
        <v>8</v>
      </c>
      <c r="Q15" s="0" t="n">
        <v>8</v>
      </c>
      <c r="R15" s="0" t="n">
        <v>8</v>
      </c>
      <c r="S15" s="11" t="n">
        <f aca="false">ROUND(AVERAGE(P15:R15),0)</f>
        <v>8</v>
      </c>
    </row>
    <row r="16" s="5" customFormat="true" ht="18.9" hidden="false" customHeight="false" outlineLevel="0" collapsed="false">
      <c r="A16" s="5" t="n">
        <v>14</v>
      </c>
      <c r="B16" s="6" t="s">
        <v>60</v>
      </c>
      <c r="C16" s="5" t="n">
        <v>9</v>
      </c>
      <c r="E16" s="5" t="n">
        <v>5</v>
      </c>
      <c r="G16" s="5" t="n">
        <v>7</v>
      </c>
      <c r="H16" s="15" t="n">
        <v>45881</v>
      </c>
      <c r="I16" s="5" t="n">
        <v>0</v>
      </c>
      <c r="J16" s="5" t="n">
        <f aca="false">G16+I16/2</f>
        <v>7</v>
      </c>
      <c r="K16" s="14" t="n">
        <f aca="false">ROUND(AVERAGE(C16,E16,J16),0)</f>
        <v>7</v>
      </c>
      <c r="L16" s="14" t="str">
        <f aca="false">IF(K16&lt;7,"TEP","TEA")</f>
        <v>TEA</v>
      </c>
      <c r="M16" s="12" t="n">
        <v>5</v>
      </c>
      <c r="N16" s="13" t="n">
        <v>45881</v>
      </c>
      <c r="O16" s="8" t="n">
        <v>2</v>
      </c>
      <c r="P16" s="14" t="n">
        <f aca="false">ROUND(AVERAGE(O16,M16,K16),0)</f>
        <v>5</v>
      </c>
      <c r="Q16" s="0" t="n">
        <v>8</v>
      </c>
      <c r="R16" s="0" t="n">
        <v>8</v>
      </c>
      <c r="S16" s="11" t="n">
        <f aca="false">ROUND(AVERAGE(P16:R16),0)</f>
        <v>7</v>
      </c>
      <c r="T16" s="5" t="s">
        <v>113</v>
      </c>
      <c r="U16" s="5" t="s">
        <v>18</v>
      </c>
      <c r="X16" s="5" t="s">
        <v>18</v>
      </c>
    </row>
    <row r="17" s="5" customFormat="true" ht="17.9" hidden="false" customHeight="false" outlineLevel="0" collapsed="false">
      <c r="A17" s="5" t="n">
        <v>15</v>
      </c>
      <c r="B17" s="6" t="s">
        <v>64</v>
      </c>
      <c r="C17" s="5" t="n">
        <v>7</v>
      </c>
      <c r="E17" s="16" t="n">
        <v>6</v>
      </c>
      <c r="F17" s="16" t="s">
        <v>114</v>
      </c>
      <c r="G17" s="12" t="n">
        <v>8</v>
      </c>
      <c r="H17" s="13" t="n">
        <v>45881</v>
      </c>
      <c r="I17" s="5" t="n">
        <v>0</v>
      </c>
      <c r="J17" s="5" t="n">
        <f aca="false">G17+I17/2</f>
        <v>8</v>
      </c>
      <c r="K17" s="14" t="n">
        <f aca="false">ROUND(AVERAGE(C17,E17,J17),0)</f>
        <v>7</v>
      </c>
      <c r="L17" s="14" t="str">
        <f aca="false">IF(K17&lt;7,"TEP","TEA")</f>
        <v>TEA</v>
      </c>
      <c r="M17" s="5" t="n">
        <v>9</v>
      </c>
      <c r="O17" s="8" t="n">
        <v>2</v>
      </c>
      <c r="P17" s="14" t="n">
        <f aca="false">ROUND(AVERAGE(O17,M17,K17),0)</f>
        <v>6</v>
      </c>
      <c r="Q17" s="0" t="n">
        <v>8</v>
      </c>
      <c r="R17" s="0" t="n">
        <v>8</v>
      </c>
      <c r="S17" s="11" t="n">
        <f aca="false">ROUND(AVERAGE(P17:R17),0)</f>
        <v>7</v>
      </c>
      <c r="T17" s="16" t="s">
        <v>115</v>
      </c>
      <c r="U17" s="16" t="s">
        <v>16</v>
      </c>
      <c r="V17" s="16"/>
      <c r="X17" s="5" t="s">
        <v>16</v>
      </c>
    </row>
    <row r="18" customFormat="false" ht="17.9" hidden="false" customHeight="false" outlineLevel="0" collapsed="false">
      <c r="A18" s="0" t="n">
        <v>16</v>
      </c>
      <c r="B18" s="1" t="s">
        <v>67</v>
      </c>
      <c r="C18" s="0" t="n">
        <v>7</v>
      </c>
      <c r="E18" s="12" t="n">
        <v>7</v>
      </c>
      <c r="F18" s="13" t="n">
        <v>45851</v>
      </c>
      <c r="G18" s="0" t="n">
        <v>7</v>
      </c>
      <c r="I18" s="0" t="n">
        <v>6</v>
      </c>
      <c r="J18" s="0" t="n">
        <f aca="false">G18+I18/2</f>
        <v>10</v>
      </c>
      <c r="K18" s="11" t="n">
        <f aca="false">ROUND(AVERAGE(C18,E18,J18),0)</f>
        <v>8</v>
      </c>
      <c r="L18" s="11" t="str">
        <f aca="false">IF(K18&lt;7,"TEP","TEA")</f>
        <v>TEA</v>
      </c>
      <c r="M18" s="0" t="n">
        <v>10</v>
      </c>
      <c r="O18" s="4" t="n">
        <v>9</v>
      </c>
      <c r="P18" s="11" t="n">
        <f aca="false">ROUND(AVERAGE(O18,M18,K18),0)</f>
        <v>9</v>
      </c>
      <c r="Q18" s="0" t="n">
        <v>8</v>
      </c>
      <c r="R18" s="0" t="n">
        <v>8</v>
      </c>
      <c r="S18" s="11" t="n">
        <f aca="false">ROUND(AVERAGE(P18:R18),0)</f>
        <v>8</v>
      </c>
    </row>
    <row r="19" customFormat="false" ht="17.9" hidden="false" customHeight="false" outlineLevel="0" collapsed="false">
      <c r="A19" s="0" t="n">
        <v>17</v>
      </c>
      <c r="B19" s="1" t="s">
        <v>70</v>
      </c>
      <c r="C19" s="0" t="n">
        <v>7</v>
      </c>
      <c r="E19" s="0" t="n">
        <v>1</v>
      </c>
      <c r="G19" s="0" t="n">
        <v>6</v>
      </c>
      <c r="I19" s="12" t="n">
        <v>14</v>
      </c>
      <c r="J19" s="0" t="n">
        <f aca="false">G19+I19/2</f>
        <v>13</v>
      </c>
      <c r="K19" s="11" t="n">
        <f aca="false">ROUND(AVERAGE(C19,E19,J19),0)</f>
        <v>7</v>
      </c>
      <c r="L19" s="11" t="str">
        <f aca="false">IF(K19&lt;7,"TEP","TEA")</f>
        <v>TEA</v>
      </c>
      <c r="M19" s="0" t="n">
        <v>7</v>
      </c>
      <c r="O19" s="4" t="n">
        <v>9</v>
      </c>
      <c r="P19" s="11" t="n">
        <f aca="false">ROUND(AVERAGE(O19,M19,K19),0)</f>
        <v>8</v>
      </c>
      <c r="Q19" s="0" t="n">
        <v>8</v>
      </c>
      <c r="R19" s="0" t="n">
        <v>8</v>
      </c>
      <c r="S19" s="11" t="n">
        <f aca="false">ROUND(AVERAGE(P19:R19),0)</f>
        <v>8</v>
      </c>
      <c r="W19" s="0" t="n">
        <v>7</v>
      </c>
    </row>
    <row r="20" customFormat="false" ht="17.9" hidden="false" customHeight="false" outlineLevel="0" collapsed="false">
      <c r="A20" s="0" t="n">
        <v>18</v>
      </c>
      <c r="B20" s="1" t="s">
        <v>73</v>
      </c>
      <c r="C20" s="0" t="n">
        <v>10</v>
      </c>
      <c r="E20" s="5" t="n">
        <v>9</v>
      </c>
      <c r="F20" s="2" t="n">
        <v>45751</v>
      </c>
      <c r="G20" s="0" t="n">
        <v>10</v>
      </c>
      <c r="I20" s="0" t="n">
        <v>3</v>
      </c>
      <c r="J20" s="0" t="n">
        <f aca="false">G20+I20/2</f>
        <v>11.5</v>
      </c>
      <c r="K20" s="11" t="n">
        <f aca="false">ROUND(AVERAGE(C20,E20,J20),0)</f>
        <v>10</v>
      </c>
      <c r="L20" s="11" t="str">
        <f aca="false">IF(K20&lt;7,"TEP","TEA")</f>
        <v>TEA</v>
      </c>
      <c r="M20" s="0" t="n">
        <v>9</v>
      </c>
      <c r="O20" s="4" t="n">
        <v>10</v>
      </c>
      <c r="P20" s="11" t="n">
        <f aca="false">ROUND(AVERAGE(O20,M20,K20),0)</f>
        <v>10</v>
      </c>
      <c r="Q20" s="0" t="n">
        <v>8</v>
      </c>
      <c r="R20" s="0" t="n">
        <v>8</v>
      </c>
      <c r="S20" s="11" t="n">
        <f aca="false">ROUND(AVERAGE(P20:R20),0)</f>
        <v>9</v>
      </c>
    </row>
    <row r="21" customFormat="false" ht="17.9" hidden="false" customHeight="false" outlineLevel="0" collapsed="false">
      <c r="A21" s="0" t="n">
        <v>19</v>
      </c>
      <c r="B21" s="1" t="s">
        <v>76</v>
      </c>
      <c r="C21" s="0" t="n">
        <v>1</v>
      </c>
      <c r="E21" s="0" t="n">
        <v>1</v>
      </c>
      <c r="G21" s="0" t="n">
        <v>1</v>
      </c>
      <c r="I21" s="0" t="n">
        <v>2</v>
      </c>
      <c r="J21" s="0" t="n">
        <f aca="false">G21+I21/2</f>
        <v>2</v>
      </c>
      <c r="K21" s="11" t="n">
        <f aca="false">ROUND(AVERAGE(C21,E21,J21),0)</f>
        <v>1</v>
      </c>
      <c r="L21" s="11" t="str">
        <f aca="false">IF(K21&lt;7,"TEP","TEA")</f>
        <v>TEP</v>
      </c>
      <c r="M21" s="0" t="n">
        <v>1</v>
      </c>
      <c r="O21" s="4" t="n">
        <v>1</v>
      </c>
      <c r="P21" s="11" t="n">
        <f aca="false">ROUND(AVERAGE(O21,M21,K21),0)</f>
        <v>1</v>
      </c>
      <c r="Q21" s="0" t="n">
        <v>8</v>
      </c>
      <c r="R21" s="0" t="n">
        <v>8</v>
      </c>
      <c r="S21" s="11" t="n">
        <f aca="false">ROUND(AVERAGE(P21:R21),0)</f>
        <v>6</v>
      </c>
      <c r="X21" s="0" t="s">
        <v>18</v>
      </c>
    </row>
    <row r="22" customFormat="false" ht="17.9" hidden="false" customHeight="false" outlineLevel="0" collapsed="false">
      <c r="A22" s="0" t="n">
        <v>20</v>
      </c>
      <c r="B22" s="1" t="s">
        <v>80</v>
      </c>
      <c r="C22" s="0" t="n">
        <v>9</v>
      </c>
      <c r="E22" s="0" t="n">
        <v>10</v>
      </c>
      <c r="G22" s="0" t="n">
        <v>8</v>
      </c>
      <c r="I22" s="0" t="n">
        <v>3</v>
      </c>
      <c r="J22" s="0" t="n">
        <f aca="false">G22+I22/2</f>
        <v>9.5</v>
      </c>
      <c r="K22" s="11" t="n">
        <f aca="false">ROUND(AVERAGE(C22,E22,J22),0)</f>
        <v>10</v>
      </c>
      <c r="L22" s="11" t="str">
        <f aca="false">IF(K22&lt;7,"TEP","TEA")</f>
        <v>TEA</v>
      </c>
      <c r="M22" s="0" t="n">
        <v>8</v>
      </c>
      <c r="O22" s="4" t="n">
        <v>10</v>
      </c>
      <c r="P22" s="11" t="n">
        <f aca="false">ROUND(AVERAGE(O22,M22,K22),0)</f>
        <v>9</v>
      </c>
      <c r="Q22" s="0" t="n">
        <v>8</v>
      </c>
      <c r="R22" s="0" t="n">
        <v>8</v>
      </c>
      <c r="S22" s="11" t="n">
        <f aca="false">ROUND(AVERAGE(P22:R22),0)</f>
        <v>8</v>
      </c>
    </row>
    <row r="23" customFormat="false" ht="17.9" hidden="false" customHeight="false" outlineLevel="0" collapsed="false">
      <c r="A23" s="0" t="n">
        <v>21</v>
      </c>
      <c r="B23" s="1" t="s">
        <v>83</v>
      </c>
      <c r="C23" s="0" t="n">
        <v>9</v>
      </c>
      <c r="E23" s="0" t="n">
        <v>10</v>
      </c>
      <c r="G23" s="0" t="n">
        <f aca="false">MAX(F24,E24)</f>
        <v>10</v>
      </c>
      <c r="I23" s="12" t="n">
        <v>12</v>
      </c>
      <c r="J23" s="0" t="n">
        <f aca="false">G23+I23/2</f>
        <v>16</v>
      </c>
      <c r="K23" s="11" t="n">
        <f aca="false">ROUND(AVERAGE(C23,E23,J23),0)</f>
        <v>12</v>
      </c>
      <c r="L23" s="11" t="str">
        <f aca="false">IF(K23&lt;7,"TEP","TEA")</f>
        <v>TEA</v>
      </c>
      <c r="M23" s="0" t="n">
        <v>10</v>
      </c>
      <c r="O23" s="4" t="n">
        <v>8</v>
      </c>
      <c r="P23" s="11" t="n">
        <f aca="false">ROUND(AVERAGE(O23,M23,K23),0)</f>
        <v>10</v>
      </c>
      <c r="Q23" s="0" t="n">
        <v>8</v>
      </c>
      <c r="R23" s="0" t="n">
        <v>8</v>
      </c>
      <c r="S23" s="11" t="n">
        <f aca="false">ROUND(AVERAGE(P23:R23),0)</f>
        <v>9</v>
      </c>
    </row>
    <row r="24" customFormat="false" ht="17.9" hidden="false" customHeight="false" outlineLevel="0" collapsed="false">
      <c r="A24" s="0" t="n">
        <v>22</v>
      </c>
      <c r="B24" s="1" t="s">
        <v>86</v>
      </c>
      <c r="C24" s="0" t="n">
        <v>9</v>
      </c>
      <c r="E24" s="0" t="n">
        <v>10</v>
      </c>
      <c r="G24" s="0" t="n">
        <v>10</v>
      </c>
      <c r="I24" s="12" t="n">
        <v>15</v>
      </c>
      <c r="J24" s="0" t="n">
        <f aca="false">G24+I24/2</f>
        <v>17.5</v>
      </c>
      <c r="K24" s="11" t="n">
        <f aca="false">ROUND(AVERAGE(C24,E24,J24),0)</f>
        <v>12</v>
      </c>
      <c r="L24" s="11" t="str">
        <f aca="false">IF(K24&lt;7,"TEP","TEA")</f>
        <v>TEA</v>
      </c>
      <c r="M24" s="0" t="n">
        <v>10</v>
      </c>
      <c r="O24" s="4" t="n">
        <v>9</v>
      </c>
      <c r="P24" s="11" t="n">
        <f aca="false">ROUND(AVERAGE(O24,M24,K24),0)</f>
        <v>10</v>
      </c>
      <c r="Q24" s="0" t="n">
        <v>9</v>
      </c>
      <c r="R24" s="0" t="n">
        <v>9</v>
      </c>
      <c r="S24" s="11" t="n">
        <f aca="false">ROUND(AVERAGE(P24:R24),0)</f>
        <v>9</v>
      </c>
      <c r="W24" s="0" t="n">
        <v>10</v>
      </c>
    </row>
    <row r="25" customFormat="false" ht="17.9" hidden="false" customHeight="false" outlineLevel="0" collapsed="false">
      <c r="A25" s="0" t="n">
        <v>23</v>
      </c>
      <c r="B25" s="1" t="s">
        <v>89</v>
      </c>
      <c r="C25" s="0" t="n">
        <v>9</v>
      </c>
      <c r="E25" s="0" t="n">
        <v>7</v>
      </c>
      <c r="G25" s="0" t="n">
        <v>9</v>
      </c>
      <c r="I25" s="12" t="n">
        <v>37</v>
      </c>
      <c r="J25" s="0" t="n">
        <f aca="false">G25+I25/2</f>
        <v>27.5</v>
      </c>
      <c r="K25" s="11" t="n">
        <f aca="false">ROUND(AVERAGE(C25,E25,J25),0)</f>
        <v>15</v>
      </c>
      <c r="L25" s="11" t="str">
        <f aca="false">IF(K25&lt;7,"TEP","TEA")</f>
        <v>TEA</v>
      </c>
      <c r="M25" s="0" t="n">
        <v>10</v>
      </c>
      <c r="O25" s="4" t="n">
        <v>9</v>
      </c>
      <c r="P25" s="11" t="n">
        <f aca="false">ROUND(AVERAGE(O25,M25,K25),0)</f>
        <v>11</v>
      </c>
      <c r="Q25" s="0" t="n">
        <v>9</v>
      </c>
      <c r="R25" s="0" t="n">
        <v>9</v>
      </c>
      <c r="S25" s="11" t="n">
        <f aca="false">ROUND(AVERAGE(P25:R25),0)</f>
        <v>10</v>
      </c>
    </row>
    <row r="26" customFormat="false" ht="17.9" hidden="false" customHeight="false" outlineLevel="0" collapsed="false">
      <c r="A26" s="0" t="n">
        <v>24</v>
      </c>
      <c r="B26" s="1" t="s">
        <v>92</v>
      </c>
      <c r="C26" s="0" t="n">
        <v>8</v>
      </c>
      <c r="E26" s="0" t="n">
        <v>10</v>
      </c>
      <c r="G26" s="0" t="n">
        <v>10</v>
      </c>
      <c r="I26" s="12" t="n">
        <v>26</v>
      </c>
      <c r="J26" s="0" t="n">
        <f aca="false">G26+I26/2</f>
        <v>23</v>
      </c>
      <c r="K26" s="11" t="n">
        <f aca="false">ROUND(AVERAGE(C26,E26,J26),0)</f>
        <v>14</v>
      </c>
      <c r="L26" s="11" t="str">
        <f aca="false">IF(K26&lt;7,"TEP","TEA")</f>
        <v>TEA</v>
      </c>
      <c r="M26" s="0" t="n">
        <v>9</v>
      </c>
      <c r="O26" s="4" t="n">
        <v>10</v>
      </c>
      <c r="P26" s="11" t="n">
        <f aca="false">ROUND(AVERAGE(O26,M26,K26),0)</f>
        <v>11</v>
      </c>
      <c r="Q26" s="0" t="n">
        <v>8</v>
      </c>
      <c r="R26" s="0" t="n">
        <v>8</v>
      </c>
      <c r="S26" s="11" t="n">
        <f aca="false">ROUND(AVERAGE(P26:R26),0)</f>
        <v>9</v>
      </c>
    </row>
    <row r="27" s="5" customFormat="true" ht="17.9" hidden="false" customHeight="false" outlineLevel="0" collapsed="false">
      <c r="A27" s="5" t="n">
        <v>25</v>
      </c>
      <c r="B27" s="6" t="s">
        <v>95</v>
      </c>
      <c r="C27" s="5" t="n">
        <v>6</v>
      </c>
      <c r="E27" s="5" t="n">
        <v>7</v>
      </c>
      <c r="G27" s="5" t="n">
        <v>1</v>
      </c>
      <c r="I27" s="5" t="n">
        <v>3</v>
      </c>
      <c r="J27" s="5" t="n">
        <f aca="false">G27+I27/2</f>
        <v>2.5</v>
      </c>
      <c r="K27" s="14" t="n">
        <f aca="false">ROUND(AVERAGE(C27,E27,J27),0)</f>
        <v>5</v>
      </c>
      <c r="L27" s="14" t="str">
        <f aca="false">IF(K27&lt;7,"TEP","TEA")</f>
        <v>TEP</v>
      </c>
      <c r="M27" s="5" t="n">
        <v>1</v>
      </c>
      <c r="O27" s="8" t="n">
        <v>0</v>
      </c>
      <c r="P27" s="14" t="n">
        <f aca="false">ROUND(AVERAGE(O27,M27,K27),0)</f>
        <v>2</v>
      </c>
      <c r="Q27" s="0" t="n">
        <v>8</v>
      </c>
      <c r="R27" s="0" t="n">
        <v>8</v>
      </c>
      <c r="S27" s="11" t="n">
        <f aca="false">ROUND(AVERAGE(P27:R27),0)</f>
        <v>6</v>
      </c>
      <c r="T27" s="5" t="s">
        <v>34</v>
      </c>
      <c r="U27" s="5" t="s">
        <v>18</v>
      </c>
      <c r="X27" s="5" t="s">
        <v>18</v>
      </c>
    </row>
  </sheetData>
  <conditionalFormatting sqref="L2:L27 T2:V6">
    <cfRule type="cellIs" priority="2" operator="equal" aboveAverage="0" equalAverage="0" bottom="0" percent="0" rank="0" text="" dxfId="0">
      <formula>"TEP"</formula>
    </cfRule>
  </conditionalFormatting>
  <conditionalFormatting sqref="L6:L27">
    <cfRule type="cellIs" priority="3" operator="equal" aboveAverage="0" equalAverage="0" bottom="0" percent="0" rank="0" text="" dxfId="1">
      <formula>0</formula>
    </cfRule>
  </conditionalFormatting>
  <conditionalFormatting sqref="L2:L28">
    <cfRule type="cellIs" priority="4" operator="equal" aboveAverage="0" equalAverage="0" bottom="0" percent="0" rank="0" text="" dxfId="1">
      <formula>"TEP"</formula>
    </cfRule>
  </conditionalFormatting>
  <conditionalFormatting sqref="S2:S27">
    <cfRule type="cellIs" priority="5" operator="greaterThan" aboveAverage="0" equalAverage="0" bottom="0" percent="0" rank="0" text="" dxfId="2">
      <formula>6</formula>
    </cfRule>
    <cfRule type="cellIs" priority="6" operator="between" aboveAverage="0" equalAverage="0" bottom="0" percent="0" rank="0" text="" dxfId="3">
      <formula>4</formula>
      <formula>7</formula>
    </cfRule>
    <cfRule type="cellIs" priority="7" operator="lessThan" aboveAverage="0" equalAverage="0" bottom="0" percent="0" rank="0" text="" dxfId="4">
      <formula>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048576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G6" activeCellId="0" sqref="G6"/>
    </sheetView>
  </sheetViews>
  <sheetFormatPr defaultColWidth="9.609375" defaultRowHeight="15" zeroHeight="false" outlineLevelRow="0" outlineLevelCol="0"/>
  <cols>
    <col collapsed="false" customWidth="true" hidden="false" outlineLevel="0" max="1" min="1" style="0" width="3.32"/>
    <col collapsed="false" customWidth="true" hidden="false" outlineLevel="0" max="2" min="2" style="0" width="18.83"/>
    <col collapsed="false" customWidth="true" hidden="false" outlineLevel="0" max="3" min="3" style="0" width="20.38"/>
  </cols>
  <sheetData>
    <row r="1" customFormat="false" ht="15" hidden="false" customHeight="false" outlineLevel="0" collapsed="false">
      <c r="C1" s="0" t="s">
        <v>2</v>
      </c>
      <c r="D1" s="0" t="s">
        <v>116</v>
      </c>
      <c r="E1" s="0" t="s">
        <v>117</v>
      </c>
      <c r="F1" s="0" t="s">
        <v>118</v>
      </c>
      <c r="G1" s="0" t="s">
        <v>107</v>
      </c>
      <c r="H1" s="0" t="s">
        <v>119</v>
      </c>
      <c r="I1" s="0" t="s">
        <v>120</v>
      </c>
    </row>
    <row r="2" customFormat="false" ht="15" hidden="false" customHeight="false" outlineLevel="0" collapsed="false">
      <c r="A2" s="0" t="n">
        <v>1</v>
      </c>
      <c r="B2" s="1" t="s">
        <v>14</v>
      </c>
      <c r="C2" s="0" t="s">
        <v>14</v>
      </c>
      <c r="D2" s="0" t="s">
        <v>121</v>
      </c>
      <c r="E2" s="0" t="s">
        <v>122</v>
      </c>
      <c r="F2" s="0" t="n">
        <v>8</v>
      </c>
      <c r="I2" s="0" t="n">
        <v>8</v>
      </c>
    </row>
    <row r="3" customFormat="false" ht="15" hidden="false" customHeight="false" outlineLevel="0" collapsed="false">
      <c r="A3" s="0" t="n">
        <v>2</v>
      </c>
      <c r="B3" s="1" t="s">
        <v>20</v>
      </c>
      <c r="C3" s="0" t="s">
        <v>20</v>
      </c>
      <c r="D3" s="0" t="s">
        <v>123</v>
      </c>
      <c r="E3" s="0" t="s">
        <v>123</v>
      </c>
      <c r="F3" s="0" t="n">
        <v>1</v>
      </c>
      <c r="I3" s="0" t="n">
        <v>1</v>
      </c>
    </row>
    <row r="4" customFormat="false" ht="15" hidden="false" customHeight="false" outlineLevel="0" collapsed="false">
      <c r="A4" s="0" t="n">
        <v>3</v>
      </c>
      <c r="B4" s="1" t="s">
        <v>23</v>
      </c>
      <c r="C4" s="0" t="s">
        <v>23</v>
      </c>
      <c r="D4" s="0" t="s">
        <v>124</v>
      </c>
      <c r="E4" s="0" t="s">
        <v>125</v>
      </c>
      <c r="F4" s="0" t="n">
        <v>9</v>
      </c>
      <c r="I4" s="0" t="n">
        <v>9</v>
      </c>
    </row>
    <row r="5" customFormat="false" ht="15" hidden="false" customHeight="false" outlineLevel="0" collapsed="false">
      <c r="A5" s="0" t="n">
        <v>4</v>
      </c>
      <c r="B5" s="1" t="s">
        <v>26</v>
      </c>
      <c r="F5" s="0" t="n">
        <v>1</v>
      </c>
      <c r="I5" s="0" t="n">
        <v>1</v>
      </c>
    </row>
    <row r="6" customFormat="false" ht="15" hidden="false" customHeight="false" outlineLevel="0" collapsed="false">
      <c r="A6" s="0" t="n">
        <v>5</v>
      </c>
      <c r="B6" s="1" t="s">
        <v>29</v>
      </c>
      <c r="C6" s="0" t="s">
        <v>29</v>
      </c>
      <c r="D6" s="0" t="s">
        <v>126</v>
      </c>
      <c r="E6" s="0" t="s">
        <v>127</v>
      </c>
      <c r="F6" s="0" t="n">
        <v>5</v>
      </c>
      <c r="G6" s="0" t="n">
        <f aca="false">AVERAGE(F6:F7)</f>
        <v>3</v>
      </c>
      <c r="H6" s="0" t="n">
        <v>1</v>
      </c>
      <c r="I6" s="0" t="n">
        <f aca="false">MAX(H6,G6)</f>
        <v>3</v>
      </c>
    </row>
    <row r="7" customFormat="false" ht="15" hidden="false" customHeight="false" outlineLevel="0" collapsed="false">
      <c r="C7" s="0" t="s">
        <v>29</v>
      </c>
      <c r="D7" s="0" t="s">
        <v>128</v>
      </c>
      <c r="E7" s="0" t="s">
        <v>129</v>
      </c>
      <c r="F7" s="0" t="n">
        <v>1</v>
      </c>
    </row>
    <row r="8" customFormat="false" ht="15" hidden="false" customHeight="false" outlineLevel="0" collapsed="false">
      <c r="A8" s="0" t="n">
        <v>6</v>
      </c>
      <c r="B8" s="1" t="s">
        <v>32</v>
      </c>
      <c r="C8" s="0" t="s">
        <v>32</v>
      </c>
      <c r="D8" s="0" t="s">
        <v>123</v>
      </c>
      <c r="E8" s="0" t="s">
        <v>123</v>
      </c>
      <c r="F8" s="0" t="n">
        <v>1</v>
      </c>
      <c r="I8" s="0" t="n">
        <v>1</v>
      </c>
    </row>
    <row r="9" customFormat="false" ht="15" hidden="false" customHeight="false" outlineLevel="0" collapsed="false">
      <c r="A9" s="0" t="n">
        <v>7</v>
      </c>
      <c r="B9" s="1" t="s">
        <v>36</v>
      </c>
      <c r="C9" s="0" t="s">
        <v>36</v>
      </c>
      <c r="D9" s="0" t="s">
        <v>130</v>
      </c>
      <c r="E9" s="0" t="s">
        <v>131</v>
      </c>
      <c r="F9" s="0" t="n">
        <v>9</v>
      </c>
      <c r="G9" s="0" t="n">
        <f aca="false">AVERAGE(F9:F12)</f>
        <v>7</v>
      </c>
      <c r="H9" s="0" t="n">
        <v>8</v>
      </c>
      <c r="I9" s="0" t="n">
        <f aca="false">MAX(H9,G9)</f>
        <v>8</v>
      </c>
    </row>
    <row r="10" customFormat="false" ht="15" hidden="false" customHeight="false" outlineLevel="0" collapsed="false">
      <c r="C10" s="0" t="s">
        <v>36</v>
      </c>
      <c r="D10" s="0" t="s">
        <v>132</v>
      </c>
      <c r="E10" s="0" t="s">
        <v>133</v>
      </c>
      <c r="F10" s="0" t="n">
        <v>8</v>
      </c>
    </row>
    <row r="11" customFormat="false" ht="15" hidden="false" customHeight="false" outlineLevel="0" collapsed="false">
      <c r="C11" s="0" t="s">
        <v>36</v>
      </c>
      <c r="D11" s="0" t="s">
        <v>134</v>
      </c>
      <c r="E11" s="0" t="s">
        <v>135</v>
      </c>
      <c r="F11" s="0" t="n">
        <v>8</v>
      </c>
    </row>
    <row r="12" customFormat="false" ht="15" hidden="false" customHeight="false" outlineLevel="0" collapsed="false">
      <c r="C12" s="0" t="s">
        <v>36</v>
      </c>
      <c r="D12" s="0" t="s">
        <v>136</v>
      </c>
      <c r="E12" s="0" t="s">
        <v>137</v>
      </c>
      <c r="F12" s="0" t="n">
        <v>3</v>
      </c>
    </row>
    <row r="13" customFormat="false" ht="15" hidden="false" customHeight="false" outlineLevel="0" collapsed="false">
      <c r="A13" s="0" t="n">
        <v>8</v>
      </c>
      <c r="B13" s="1" t="s">
        <v>39</v>
      </c>
      <c r="C13" s="0" t="s">
        <v>39</v>
      </c>
      <c r="D13" s="0" t="s">
        <v>138</v>
      </c>
      <c r="E13" s="0" t="s">
        <v>139</v>
      </c>
      <c r="F13" s="0" t="n">
        <v>9</v>
      </c>
      <c r="I13" s="0" t="n">
        <v>9</v>
      </c>
    </row>
    <row r="14" customFormat="false" ht="15" hidden="false" customHeight="false" outlineLevel="0" collapsed="false">
      <c r="A14" s="0" t="n">
        <v>9</v>
      </c>
      <c r="B14" s="1" t="s">
        <v>42</v>
      </c>
      <c r="C14" s="0" t="s">
        <v>42</v>
      </c>
      <c r="D14" s="0" t="s">
        <v>140</v>
      </c>
      <c r="E14" s="0" t="s">
        <v>141</v>
      </c>
      <c r="F14" s="0" t="n">
        <v>7</v>
      </c>
      <c r="I14" s="0" t="n">
        <v>7</v>
      </c>
    </row>
    <row r="15" customFormat="false" ht="15" hidden="false" customHeight="false" outlineLevel="0" collapsed="false">
      <c r="A15" s="0" t="n">
        <v>10</v>
      </c>
      <c r="B15" s="1" t="s">
        <v>45</v>
      </c>
      <c r="C15" s="0" t="s">
        <v>45</v>
      </c>
      <c r="D15" s="0" t="s">
        <v>142</v>
      </c>
      <c r="E15" s="0" t="s">
        <v>143</v>
      </c>
      <c r="F15" s="0" t="n">
        <v>8</v>
      </c>
      <c r="I15" s="0" t="n">
        <v>8</v>
      </c>
    </row>
    <row r="16" customFormat="false" ht="15" hidden="false" customHeight="false" outlineLevel="0" collapsed="false">
      <c r="A16" s="0" t="n">
        <v>11</v>
      </c>
      <c r="B16" s="1" t="s">
        <v>48</v>
      </c>
      <c r="C16" s="0" t="s">
        <v>48</v>
      </c>
      <c r="D16" s="0" t="s">
        <v>144</v>
      </c>
      <c r="E16" s="0" t="s">
        <v>145</v>
      </c>
      <c r="F16" s="0" t="n">
        <v>8</v>
      </c>
      <c r="G16" s="0" t="n">
        <f aca="false">AVERAGE(F16:F17)</f>
        <v>6</v>
      </c>
      <c r="H16" s="0" t="n">
        <v>4</v>
      </c>
      <c r="I16" s="0" t="n">
        <f aca="false">MAX(H16,G16)</f>
        <v>6</v>
      </c>
    </row>
    <row r="17" customFormat="false" ht="15" hidden="false" customHeight="false" outlineLevel="0" collapsed="false">
      <c r="C17" s="0" t="s">
        <v>48</v>
      </c>
      <c r="D17" s="0" t="s">
        <v>146</v>
      </c>
      <c r="E17" s="0" t="s">
        <v>147</v>
      </c>
      <c r="F17" s="0" t="n">
        <v>4</v>
      </c>
    </row>
    <row r="18" customFormat="false" ht="15" hidden="false" customHeight="false" outlineLevel="0" collapsed="false">
      <c r="A18" s="0" t="n">
        <v>12</v>
      </c>
      <c r="B18" s="1" t="s">
        <v>51</v>
      </c>
      <c r="C18" s="0" t="s">
        <v>51</v>
      </c>
      <c r="D18" s="0" t="s">
        <v>148</v>
      </c>
      <c r="E18" s="0" t="s">
        <v>149</v>
      </c>
      <c r="F18" s="0" t="n">
        <v>1</v>
      </c>
      <c r="I18" s="0" t="n">
        <v>1</v>
      </c>
    </row>
    <row r="19" customFormat="false" ht="15" hidden="false" customHeight="false" outlineLevel="0" collapsed="false">
      <c r="A19" s="0" t="n">
        <v>13</v>
      </c>
      <c r="B19" s="1" t="s">
        <v>54</v>
      </c>
      <c r="C19" s="0" t="s">
        <v>54</v>
      </c>
      <c r="D19" s="0" t="s">
        <v>150</v>
      </c>
      <c r="E19" s="0" t="s">
        <v>151</v>
      </c>
      <c r="F19" s="0" t="n">
        <v>10</v>
      </c>
      <c r="G19" s="0" t="n">
        <f aca="false">AVERAGE(F19:F22)</f>
        <v>7.5</v>
      </c>
      <c r="H19" s="0" t="n">
        <v>9</v>
      </c>
      <c r="I19" s="0" t="n">
        <f aca="false">MAX(H19,G19)</f>
        <v>9</v>
      </c>
    </row>
    <row r="20" customFormat="false" ht="15" hidden="false" customHeight="false" outlineLevel="0" collapsed="false">
      <c r="C20" s="0" t="s">
        <v>54</v>
      </c>
      <c r="D20" s="0" t="s">
        <v>126</v>
      </c>
      <c r="E20" s="0" t="s">
        <v>152</v>
      </c>
      <c r="F20" s="0" t="n">
        <v>9</v>
      </c>
    </row>
    <row r="21" customFormat="false" ht="15" hidden="false" customHeight="false" outlineLevel="0" collapsed="false">
      <c r="C21" s="0" t="s">
        <v>54</v>
      </c>
      <c r="D21" s="0" t="s">
        <v>153</v>
      </c>
      <c r="E21" s="0" t="s">
        <v>154</v>
      </c>
      <c r="F21" s="0" t="n">
        <v>8</v>
      </c>
    </row>
    <row r="22" customFormat="false" ht="15" hidden="false" customHeight="false" outlineLevel="0" collapsed="false">
      <c r="C22" s="0" t="s">
        <v>54</v>
      </c>
      <c r="D22" s="0" t="s">
        <v>155</v>
      </c>
      <c r="E22" s="0" t="s">
        <v>156</v>
      </c>
      <c r="F22" s="0" t="n">
        <v>3</v>
      </c>
    </row>
    <row r="23" customFormat="false" ht="15" hidden="false" customHeight="false" outlineLevel="0" collapsed="false">
      <c r="A23" s="0" t="n">
        <v>14</v>
      </c>
      <c r="B23" s="1" t="s">
        <v>57</v>
      </c>
      <c r="C23" s="0" t="s">
        <v>57</v>
      </c>
      <c r="D23" s="0" t="s">
        <v>157</v>
      </c>
      <c r="E23" s="0" t="s">
        <v>158</v>
      </c>
      <c r="F23" s="0" t="n">
        <v>9</v>
      </c>
      <c r="I23" s="0" t="n">
        <v>9</v>
      </c>
    </row>
    <row r="24" customFormat="false" ht="15" hidden="false" customHeight="false" outlineLevel="0" collapsed="false">
      <c r="A24" s="0" t="n">
        <v>15</v>
      </c>
      <c r="B24" s="1" t="s">
        <v>60</v>
      </c>
      <c r="C24" s="0" t="s">
        <v>60</v>
      </c>
      <c r="D24" s="0" t="s">
        <v>159</v>
      </c>
      <c r="E24" s="0" t="s">
        <v>160</v>
      </c>
      <c r="F24" s="0" t="n">
        <v>9</v>
      </c>
      <c r="I24" s="0" t="n">
        <v>9</v>
      </c>
    </row>
    <row r="25" customFormat="false" ht="15" hidden="false" customHeight="false" outlineLevel="0" collapsed="false">
      <c r="A25" s="0" t="n">
        <v>16</v>
      </c>
      <c r="B25" s="1" t="s">
        <v>64</v>
      </c>
      <c r="C25" s="0" t="s">
        <v>64</v>
      </c>
      <c r="D25" s="0" t="s">
        <v>161</v>
      </c>
      <c r="E25" s="0" t="s">
        <v>162</v>
      </c>
      <c r="F25" s="0" t="n">
        <v>9</v>
      </c>
      <c r="G25" s="0" t="n">
        <f aca="false">AVERAGE(F25:F26)</f>
        <v>6.5</v>
      </c>
      <c r="H25" s="0" t="n">
        <v>4</v>
      </c>
      <c r="I25" s="0" t="n">
        <f aca="false">ROUND(MAX(H25,G25),0)</f>
        <v>7</v>
      </c>
    </row>
    <row r="26" customFormat="false" ht="15" hidden="false" customHeight="false" outlineLevel="0" collapsed="false">
      <c r="C26" s="0" t="s">
        <v>64</v>
      </c>
      <c r="D26" s="0" t="s">
        <v>163</v>
      </c>
      <c r="E26" s="0" t="s">
        <v>164</v>
      </c>
      <c r="F26" s="0" t="n">
        <v>4</v>
      </c>
    </row>
    <row r="27" customFormat="false" ht="15" hidden="false" customHeight="false" outlineLevel="0" collapsed="false">
      <c r="A27" s="0" t="n">
        <v>17</v>
      </c>
      <c r="B27" s="1" t="s">
        <v>67</v>
      </c>
      <c r="C27" s="0" t="s">
        <v>67</v>
      </c>
      <c r="D27" s="0" t="s">
        <v>163</v>
      </c>
      <c r="E27" s="0" t="s">
        <v>165</v>
      </c>
      <c r="F27" s="0" t="n">
        <v>7</v>
      </c>
      <c r="I27" s="0" t="n">
        <v>7</v>
      </c>
    </row>
    <row r="28" customFormat="false" ht="15" hidden="false" customHeight="false" outlineLevel="0" collapsed="false">
      <c r="A28" s="0" t="n">
        <v>18</v>
      </c>
      <c r="B28" s="1" t="s">
        <v>70</v>
      </c>
      <c r="C28" s="0" t="s">
        <v>70</v>
      </c>
      <c r="D28" s="0" t="s">
        <v>166</v>
      </c>
      <c r="E28" s="0" t="s">
        <v>167</v>
      </c>
      <c r="F28" s="0" t="n">
        <v>8</v>
      </c>
      <c r="G28" s="0" t="n">
        <f aca="false">AVERAGE(F28:F29)</f>
        <v>6.5</v>
      </c>
      <c r="H28" s="0" t="n">
        <v>4</v>
      </c>
      <c r="I28" s="0" t="n">
        <f aca="false">ROUND(MAX(H28,G28),0)</f>
        <v>7</v>
      </c>
    </row>
    <row r="29" customFormat="false" ht="15" hidden="false" customHeight="false" outlineLevel="0" collapsed="false">
      <c r="C29" s="0" t="s">
        <v>70</v>
      </c>
      <c r="D29" s="0" t="s">
        <v>168</v>
      </c>
      <c r="E29" s="0" t="s">
        <v>169</v>
      </c>
      <c r="F29" s="0" t="n">
        <v>5</v>
      </c>
    </row>
    <row r="30" customFormat="false" ht="15" hidden="false" customHeight="false" outlineLevel="0" collapsed="false">
      <c r="A30" s="0" t="n">
        <v>19</v>
      </c>
      <c r="B30" s="1" t="s">
        <v>73</v>
      </c>
      <c r="C30" s="0" t="s">
        <v>73</v>
      </c>
      <c r="D30" s="0" t="s">
        <v>170</v>
      </c>
      <c r="E30" s="0" t="s">
        <v>171</v>
      </c>
      <c r="F30" s="0" t="n">
        <v>10</v>
      </c>
      <c r="I30" s="0" t="n">
        <v>10</v>
      </c>
    </row>
    <row r="31" customFormat="false" ht="15" hidden="false" customHeight="false" outlineLevel="0" collapsed="false">
      <c r="A31" s="0" t="n">
        <v>20</v>
      </c>
      <c r="B31" s="1" t="s">
        <v>76</v>
      </c>
      <c r="C31" s="0" t="s">
        <v>76</v>
      </c>
      <c r="D31" s="0" t="s">
        <v>172</v>
      </c>
      <c r="E31" s="0" t="s">
        <v>173</v>
      </c>
      <c r="F31" s="0" t="n">
        <v>1</v>
      </c>
      <c r="I31" s="0" t="n">
        <v>1</v>
      </c>
    </row>
    <row r="32" customFormat="false" ht="15" hidden="false" customHeight="false" outlineLevel="0" collapsed="false">
      <c r="A32" s="0" t="n">
        <v>21</v>
      </c>
      <c r="B32" s="1" t="s">
        <v>80</v>
      </c>
      <c r="C32" s="0" t="s">
        <v>80</v>
      </c>
      <c r="D32" s="0" t="s">
        <v>174</v>
      </c>
      <c r="E32" s="0" t="s">
        <v>175</v>
      </c>
      <c r="F32" s="0" t="n">
        <v>9</v>
      </c>
      <c r="I32" s="0" t="n">
        <v>9</v>
      </c>
    </row>
    <row r="33" customFormat="false" ht="15" hidden="false" customHeight="false" outlineLevel="0" collapsed="false">
      <c r="A33" s="0" t="n">
        <v>22</v>
      </c>
      <c r="B33" s="1" t="s">
        <v>83</v>
      </c>
      <c r="C33" s="0" t="s">
        <v>83</v>
      </c>
      <c r="D33" s="0" t="s">
        <v>176</v>
      </c>
      <c r="E33" s="0" t="s">
        <v>177</v>
      </c>
      <c r="F33" s="0" t="n">
        <v>9</v>
      </c>
      <c r="I33" s="0" t="n">
        <v>9</v>
      </c>
    </row>
    <row r="34" customFormat="false" ht="15" hidden="false" customHeight="false" outlineLevel="0" collapsed="false">
      <c r="A34" s="0" t="n">
        <v>23</v>
      </c>
      <c r="B34" s="1" t="s">
        <v>86</v>
      </c>
      <c r="C34" s="0" t="s">
        <v>86</v>
      </c>
      <c r="D34" s="0" t="s">
        <v>178</v>
      </c>
      <c r="E34" s="0" t="s">
        <v>179</v>
      </c>
      <c r="F34" s="0" t="n">
        <v>9</v>
      </c>
      <c r="I34" s="0" t="n">
        <v>9</v>
      </c>
    </row>
    <row r="35" customFormat="false" ht="15" hidden="false" customHeight="false" outlineLevel="0" collapsed="false">
      <c r="A35" s="0" t="n">
        <v>24</v>
      </c>
      <c r="B35" s="1" t="s">
        <v>89</v>
      </c>
      <c r="C35" s="0" t="s">
        <v>89</v>
      </c>
      <c r="D35" s="0" t="s">
        <v>180</v>
      </c>
      <c r="E35" s="0" t="s">
        <v>181</v>
      </c>
      <c r="F35" s="0" t="n">
        <v>9</v>
      </c>
      <c r="G35" s="0" t="n">
        <f aca="false">AVERAGE(F35:F37)</f>
        <v>9</v>
      </c>
      <c r="H35" s="0" t="n">
        <v>9</v>
      </c>
      <c r="I35" s="0" t="n">
        <f aca="false">MAX(H35,G35)</f>
        <v>9</v>
      </c>
    </row>
    <row r="36" customFormat="false" ht="15" hidden="false" customHeight="false" outlineLevel="0" collapsed="false">
      <c r="C36" s="0" t="s">
        <v>89</v>
      </c>
      <c r="D36" s="0" t="s">
        <v>182</v>
      </c>
      <c r="E36" s="0" t="s">
        <v>183</v>
      </c>
      <c r="F36" s="0" t="n">
        <v>9</v>
      </c>
    </row>
    <row r="37" customFormat="false" ht="15" hidden="false" customHeight="false" outlineLevel="0" collapsed="false">
      <c r="C37" s="0" t="s">
        <v>89</v>
      </c>
      <c r="D37" s="0" t="s">
        <v>184</v>
      </c>
      <c r="E37" s="0" t="s">
        <v>185</v>
      </c>
      <c r="F37" s="0" t="n">
        <v>9</v>
      </c>
    </row>
    <row r="38" customFormat="false" ht="15" hidden="false" customHeight="false" outlineLevel="0" collapsed="false">
      <c r="A38" s="0" t="n">
        <v>25</v>
      </c>
      <c r="B38" s="1" t="s">
        <v>92</v>
      </c>
      <c r="C38" s="0" t="s">
        <v>92</v>
      </c>
      <c r="D38" s="0" t="s">
        <v>186</v>
      </c>
      <c r="E38" s="0" t="s">
        <v>187</v>
      </c>
      <c r="F38" s="0" t="n">
        <v>8</v>
      </c>
      <c r="I38" s="0" t="n">
        <v>8</v>
      </c>
    </row>
    <row r="39" customFormat="false" ht="15" hidden="false" customHeight="false" outlineLevel="0" collapsed="false">
      <c r="A39" s="0" t="n">
        <v>26</v>
      </c>
      <c r="B39" s="1" t="s">
        <v>95</v>
      </c>
      <c r="C39" s="0" t="s">
        <v>95</v>
      </c>
      <c r="D39" s="0" t="s">
        <v>188</v>
      </c>
      <c r="E39" s="0" t="s">
        <v>189</v>
      </c>
      <c r="F39" s="0" t="n">
        <v>6</v>
      </c>
      <c r="I39" s="0" t="n">
        <v>6</v>
      </c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45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G8" activeCellId="0" sqref="G8"/>
    </sheetView>
  </sheetViews>
  <sheetFormatPr defaultColWidth="9.609375" defaultRowHeight="12.8" zeroHeight="false" outlineLevelRow="0" outlineLevelCol="0"/>
  <cols>
    <col collapsed="false" customWidth="true" hidden="false" outlineLevel="0" max="3" min="2" style="0" width="18.83"/>
  </cols>
  <sheetData>
    <row r="1" customFormat="false" ht="15" hidden="false" customHeight="false" outlineLevel="0" collapsed="false">
      <c r="C1" s="0" t="s">
        <v>2</v>
      </c>
      <c r="D1" s="0" t="s">
        <v>116</v>
      </c>
      <c r="E1" s="0" t="s">
        <v>117</v>
      </c>
      <c r="F1" s="0" t="s">
        <v>118</v>
      </c>
      <c r="G1" s="0" t="s">
        <v>107</v>
      </c>
      <c r="H1" s="0" t="s">
        <v>119</v>
      </c>
      <c r="I1" s="0" t="s">
        <v>120</v>
      </c>
    </row>
    <row r="2" customFormat="false" ht="15" hidden="false" customHeight="false" outlineLevel="0" collapsed="false">
      <c r="A2" s="0" t="n">
        <v>1</v>
      </c>
      <c r="B2" s="1" t="s">
        <v>14</v>
      </c>
      <c r="C2" s="0" t="s">
        <v>14</v>
      </c>
      <c r="D2" s="0" t="s">
        <v>190</v>
      </c>
      <c r="E2" s="0" t="s">
        <v>191</v>
      </c>
      <c r="F2" s="0" t="n">
        <v>10</v>
      </c>
      <c r="I2" s="0" t="n">
        <v>10</v>
      </c>
    </row>
    <row r="3" customFormat="false" ht="15" hidden="false" customHeight="false" outlineLevel="0" collapsed="false">
      <c r="A3" s="0" t="n">
        <v>2</v>
      </c>
      <c r="B3" s="1" t="s">
        <v>20</v>
      </c>
      <c r="F3" s="0" t="n">
        <v>1</v>
      </c>
      <c r="I3" s="0" t="n">
        <v>1</v>
      </c>
    </row>
    <row r="4" customFormat="false" ht="15" hidden="false" customHeight="false" outlineLevel="0" collapsed="false">
      <c r="A4" s="0" t="n">
        <v>3</v>
      </c>
      <c r="B4" s="1" t="s">
        <v>23</v>
      </c>
      <c r="C4" s="0" t="s">
        <v>23</v>
      </c>
      <c r="D4" s="0" t="s">
        <v>192</v>
      </c>
      <c r="E4" s="0" t="s">
        <v>193</v>
      </c>
      <c r="F4" s="0" t="n">
        <v>10</v>
      </c>
      <c r="I4" s="0" t="n">
        <v>10</v>
      </c>
    </row>
    <row r="5" customFormat="false" ht="15" hidden="false" customHeight="false" outlineLevel="0" collapsed="false">
      <c r="A5" s="0" t="n">
        <v>4</v>
      </c>
      <c r="B5" s="1" t="s">
        <v>26</v>
      </c>
      <c r="F5" s="0" t="n">
        <v>1</v>
      </c>
      <c r="I5" s="0" t="n">
        <v>1</v>
      </c>
    </row>
    <row r="6" customFormat="false" ht="15" hidden="false" customHeight="false" outlineLevel="0" collapsed="false">
      <c r="A6" s="0" t="n">
        <v>5</v>
      </c>
      <c r="B6" s="1" t="s">
        <v>29</v>
      </c>
      <c r="F6" s="0" t="n">
        <v>1</v>
      </c>
      <c r="I6" s="0" t="n">
        <v>1</v>
      </c>
    </row>
    <row r="7" customFormat="false" ht="15" hidden="false" customHeight="false" outlineLevel="0" collapsed="false">
      <c r="A7" s="0" t="n">
        <v>6</v>
      </c>
      <c r="B7" s="1" t="s">
        <v>32</v>
      </c>
      <c r="F7" s="0" t="n">
        <v>1</v>
      </c>
      <c r="I7" s="0" t="n">
        <v>1</v>
      </c>
    </row>
    <row r="8" customFormat="false" ht="15" hidden="false" customHeight="false" outlineLevel="0" collapsed="false">
      <c r="A8" s="0" t="n">
        <v>7</v>
      </c>
      <c r="B8" s="1" t="s">
        <v>36</v>
      </c>
      <c r="C8" s="0" t="s">
        <v>36</v>
      </c>
      <c r="D8" s="0" t="s">
        <v>194</v>
      </c>
      <c r="E8" s="0" t="s">
        <v>195</v>
      </c>
      <c r="F8" s="0" t="n">
        <v>10</v>
      </c>
      <c r="G8" s="0" t="n">
        <f aca="false">AVERAGE(F8:F12)</f>
        <v>6.8</v>
      </c>
      <c r="H8" s="0" t="n">
        <v>7</v>
      </c>
      <c r="I8" s="0" t="n">
        <f aca="false">MAX(H8,G8)</f>
        <v>7</v>
      </c>
    </row>
    <row r="9" customFormat="false" ht="15" hidden="false" customHeight="false" outlineLevel="0" collapsed="false">
      <c r="C9" s="0" t="s">
        <v>36</v>
      </c>
      <c r="D9" s="0" t="s">
        <v>196</v>
      </c>
      <c r="E9" s="0" t="s">
        <v>197</v>
      </c>
      <c r="F9" s="0" t="n">
        <v>7</v>
      </c>
    </row>
    <row r="10" customFormat="false" ht="15" hidden="false" customHeight="false" outlineLevel="0" collapsed="false">
      <c r="C10" s="0" t="s">
        <v>36</v>
      </c>
      <c r="D10" s="0" t="s">
        <v>198</v>
      </c>
      <c r="E10" s="0" t="s">
        <v>199</v>
      </c>
      <c r="F10" s="0" t="n">
        <v>7</v>
      </c>
    </row>
    <row r="11" customFormat="false" ht="15" hidden="false" customHeight="false" outlineLevel="0" collapsed="false">
      <c r="C11" s="0" t="s">
        <v>36</v>
      </c>
      <c r="D11" s="0" t="s">
        <v>200</v>
      </c>
      <c r="E11" s="0" t="s">
        <v>201</v>
      </c>
      <c r="F11" s="0" t="n">
        <v>6</v>
      </c>
    </row>
    <row r="12" customFormat="false" ht="15" hidden="false" customHeight="false" outlineLevel="0" collapsed="false">
      <c r="C12" s="0" t="s">
        <v>36</v>
      </c>
      <c r="D12" s="0" t="s">
        <v>202</v>
      </c>
      <c r="E12" s="0" t="s">
        <v>143</v>
      </c>
      <c r="F12" s="0" t="n">
        <v>4</v>
      </c>
    </row>
    <row r="13" customFormat="false" ht="15" hidden="false" customHeight="false" outlineLevel="0" collapsed="false">
      <c r="A13" s="0" t="n">
        <v>8</v>
      </c>
      <c r="B13" s="1" t="s">
        <v>39</v>
      </c>
      <c r="F13" s="0" t="n">
        <v>3</v>
      </c>
      <c r="I13" s="0" t="n">
        <v>3</v>
      </c>
    </row>
    <row r="14" customFormat="false" ht="15" hidden="false" customHeight="false" outlineLevel="0" collapsed="false">
      <c r="A14" s="0" t="n">
        <v>9</v>
      </c>
      <c r="B14" s="1" t="s">
        <v>42</v>
      </c>
      <c r="C14" s="0" t="s">
        <v>42</v>
      </c>
      <c r="D14" s="0" t="s">
        <v>176</v>
      </c>
      <c r="E14" s="0" t="s">
        <v>203</v>
      </c>
      <c r="F14" s="0" t="n">
        <v>8</v>
      </c>
      <c r="I14" s="0" t="n">
        <v>8</v>
      </c>
    </row>
    <row r="15" customFormat="false" ht="15" hidden="false" customHeight="false" outlineLevel="0" collapsed="false">
      <c r="A15" s="0" t="n">
        <v>10</v>
      </c>
      <c r="B15" s="1" t="s">
        <v>45</v>
      </c>
      <c r="F15" s="0" t="n">
        <v>1</v>
      </c>
      <c r="I15" s="0" t="n">
        <v>1</v>
      </c>
    </row>
    <row r="16" customFormat="false" ht="15" hidden="false" customHeight="false" outlineLevel="0" collapsed="false">
      <c r="A16" s="0" t="n">
        <v>11</v>
      </c>
      <c r="B16" s="1" t="s">
        <v>48</v>
      </c>
      <c r="C16" s="0" t="s">
        <v>48</v>
      </c>
      <c r="D16" s="0" t="s">
        <v>204</v>
      </c>
      <c r="E16" s="0" t="s">
        <v>205</v>
      </c>
      <c r="F16" s="0" t="n">
        <v>7</v>
      </c>
      <c r="I16" s="0" t="n">
        <v>7</v>
      </c>
    </row>
    <row r="17" customFormat="false" ht="15" hidden="false" customHeight="false" outlineLevel="0" collapsed="false">
      <c r="A17" s="0" t="n">
        <v>12</v>
      </c>
      <c r="B17" s="1" t="s">
        <v>51</v>
      </c>
      <c r="F17" s="0" t="n">
        <v>1</v>
      </c>
      <c r="I17" s="0" t="n">
        <v>1</v>
      </c>
    </row>
    <row r="18" customFormat="false" ht="15" hidden="false" customHeight="false" outlineLevel="0" collapsed="false">
      <c r="A18" s="0" t="n">
        <v>13</v>
      </c>
      <c r="B18" s="1" t="s">
        <v>54</v>
      </c>
      <c r="C18" s="0" t="s">
        <v>54</v>
      </c>
      <c r="D18" s="0" t="s">
        <v>206</v>
      </c>
      <c r="E18" s="0" t="s">
        <v>207</v>
      </c>
      <c r="F18" s="0" t="n">
        <v>9</v>
      </c>
      <c r="I18" s="0" t="n">
        <v>9</v>
      </c>
    </row>
    <row r="19" customFormat="false" ht="15" hidden="false" customHeight="false" outlineLevel="0" collapsed="false">
      <c r="A19" s="0" t="n">
        <v>14</v>
      </c>
      <c r="B19" s="1" t="s">
        <v>57</v>
      </c>
      <c r="C19" s="0" t="s">
        <v>57</v>
      </c>
      <c r="D19" s="0" t="s">
        <v>208</v>
      </c>
      <c r="E19" s="0" t="s">
        <v>209</v>
      </c>
      <c r="F19" s="0" t="n">
        <v>10</v>
      </c>
      <c r="I19" s="0" t="n">
        <v>10</v>
      </c>
    </row>
    <row r="20" customFormat="false" ht="15" hidden="false" customHeight="false" outlineLevel="0" collapsed="false">
      <c r="A20" s="0" t="n">
        <v>15</v>
      </c>
      <c r="B20" s="1" t="s">
        <v>60</v>
      </c>
      <c r="C20" s="0" t="s">
        <v>60</v>
      </c>
      <c r="D20" s="0" t="s">
        <v>210</v>
      </c>
      <c r="E20" s="0" t="s">
        <v>211</v>
      </c>
      <c r="F20" s="0" t="n">
        <v>5</v>
      </c>
      <c r="I20" s="0" t="n">
        <v>5</v>
      </c>
    </row>
    <row r="21" customFormat="false" ht="15" hidden="false" customHeight="false" outlineLevel="0" collapsed="false">
      <c r="A21" s="0" t="n">
        <v>16</v>
      </c>
      <c r="B21" s="1" t="s">
        <v>64</v>
      </c>
      <c r="C21" s="0" t="s">
        <v>64</v>
      </c>
      <c r="D21" s="0" t="s">
        <v>212</v>
      </c>
      <c r="E21" s="0" t="s">
        <v>213</v>
      </c>
      <c r="F21" s="0" t="n">
        <v>1</v>
      </c>
      <c r="I21" s="0" t="n">
        <v>1</v>
      </c>
    </row>
    <row r="22" customFormat="false" ht="15" hidden="false" customHeight="false" outlineLevel="0" collapsed="false">
      <c r="A22" s="0" t="n">
        <v>17</v>
      </c>
      <c r="B22" s="1" t="s">
        <v>67</v>
      </c>
      <c r="F22" s="0" t="n">
        <v>1</v>
      </c>
      <c r="I22" s="0" t="n">
        <v>1</v>
      </c>
    </row>
    <row r="23" customFormat="false" ht="15" hidden="false" customHeight="false" outlineLevel="0" collapsed="false">
      <c r="A23" s="0" t="n">
        <v>18</v>
      </c>
      <c r="B23" s="1" t="s">
        <v>70</v>
      </c>
      <c r="F23" s="0" t="n">
        <v>1</v>
      </c>
      <c r="I23" s="0" t="n">
        <v>1</v>
      </c>
    </row>
    <row r="24" customFormat="false" ht="15" hidden="false" customHeight="false" outlineLevel="0" collapsed="false">
      <c r="A24" s="0" t="n">
        <v>19</v>
      </c>
      <c r="B24" s="1" t="s">
        <v>73</v>
      </c>
      <c r="C24" s="0" t="s">
        <v>73</v>
      </c>
      <c r="D24" s="0" t="s">
        <v>214</v>
      </c>
      <c r="E24" s="0" t="s">
        <v>215</v>
      </c>
      <c r="F24" s="0" t="n">
        <v>5</v>
      </c>
      <c r="I24" s="0" t="n">
        <v>5</v>
      </c>
    </row>
    <row r="25" customFormat="false" ht="15" hidden="false" customHeight="false" outlineLevel="0" collapsed="false">
      <c r="A25" s="0" t="n">
        <v>20</v>
      </c>
      <c r="B25" s="1" t="s">
        <v>76</v>
      </c>
      <c r="C25" s="0" t="s">
        <v>76</v>
      </c>
      <c r="D25" s="0" t="s">
        <v>216</v>
      </c>
      <c r="E25" s="0" t="s">
        <v>217</v>
      </c>
      <c r="F25" s="0" t="n">
        <v>1</v>
      </c>
      <c r="I25" s="0" t="n">
        <v>1</v>
      </c>
    </row>
    <row r="26" customFormat="false" ht="15" hidden="false" customHeight="false" outlineLevel="0" collapsed="false">
      <c r="A26" s="0" t="n">
        <v>21</v>
      </c>
      <c r="B26" s="1" t="s">
        <v>80</v>
      </c>
      <c r="C26" s="0" t="s">
        <v>80</v>
      </c>
      <c r="D26" s="0" t="s">
        <v>218</v>
      </c>
      <c r="E26" s="0" t="s">
        <v>219</v>
      </c>
      <c r="F26" s="0" t="n">
        <v>10</v>
      </c>
      <c r="I26" s="0" t="n">
        <v>10</v>
      </c>
    </row>
    <row r="27" customFormat="false" ht="15" hidden="false" customHeight="false" outlineLevel="0" collapsed="false">
      <c r="A27" s="0" t="n">
        <v>22</v>
      </c>
      <c r="B27" s="1" t="s">
        <v>83</v>
      </c>
      <c r="C27" s="0" t="s">
        <v>83</v>
      </c>
      <c r="D27" s="0" t="s">
        <v>220</v>
      </c>
      <c r="E27" s="0" t="s">
        <v>221</v>
      </c>
      <c r="F27" s="0" t="n">
        <v>10</v>
      </c>
      <c r="I27" s="0" t="n">
        <v>10</v>
      </c>
    </row>
    <row r="28" customFormat="false" ht="15" hidden="false" customHeight="false" outlineLevel="0" collapsed="false">
      <c r="A28" s="0" t="n">
        <v>23</v>
      </c>
      <c r="B28" s="1" t="s">
        <v>86</v>
      </c>
      <c r="C28" s="0" t="s">
        <v>86</v>
      </c>
      <c r="D28" s="0" t="s">
        <v>222</v>
      </c>
      <c r="E28" s="0" t="s">
        <v>223</v>
      </c>
      <c r="F28" s="0" t="n">
        <v>10</v>
      </c>
      <c r="I28" s="0" t="n">
        <v>10</v>
      </c>
    </row>
    <row r="29" customFormat="false" ht="15" hidden="false" customHeight="false" outlineLevel="0" collapsed="false">
      <c r="A29" s="0" t="n">
        <v>24</v>
      </c>
      <c r="B29" s="1" t="s">
        <v>89</v>
      </c>
      <c r="C29" s="0" t="s">
        <v>89</v>
      </c>
      <c r="D29" s="0" t="s">
        <v>138</v>
      </c>
      <c r="E29" s="0" t="s">
        <v>224</v>
      </c>
      <c r="F29" s="0" t="n">
        <v>10</v>
      </c>
      <c r="G29" s="0" t="n">
        <f aca="false">AVERAGE(F29:F33)</f>
        <v>7</v>
      </c>
      <c r="H29" s="0" t="n">
        <v>1</v>
      </c>
      <c r="I29" s="0" t="n">
        <f aca="false">MAX(H29,G29)</f>
        <v>7</v>
      </c>
    </row>
    <row r="30" customFormat="false" ht="15" hidden="false" customHeight="false" outlineLevel="0" collapsed="false">
      <c r="C30" s="0" t="s">
        <v>89</v>
      </c>
      <c r="D30" s="0" t="s">
        <v>225</v>
      </c>
      <c r="E30" s="0" t="s">
        <v>226</v>
      </c>
      <c r="F30" s="0" t="n">
        <v>1</v>
      </c>
    </row>
    <row r="31" customFormat="false" ht="15" hidden="false" customHeight="false" outlineLevel="0" collapsed="false">
      <c r="A31" s="0" t="n">
        <v>25</v>
      </c>
      <c r="B31" s="1" t="s">
        <v>92</v>
      </c>
      <c r="C31" s="0" t="s">
        <v>92</v>
      </c>
      <c r="D31" s="0" t="s">
        <v>227</v>
      </c>
      <c r="E31" s="0" t="s">
        <v>228</v>
      </c>
      <c r="F31" s="0" t="n">
        <v>10</v>
      </c>
      <c r="I31" s="0" t="n">
        <v>10</v>
      </c>
    </row>
    <row r="32" customFormat="false" ht="15" hidden="false" customHeight="false" outlineLevel="0" collapsed="false">
      <c r="A32" s="0" t="n">
        <v>26</v>
      </c>
      <c r="B32" s="1" t="s">
        <v>95</v>
      </c>
      <c r="C32" s="0" t="s">
        <v>95</v>
      </c>
      <c r="D32" s="0" t="s">
        <v>229</v>
      </c>
      <c r="E32" s="0" t="s">
        <v>230</v>
      </c>
      <c r="F32" s="0" t="n">
        <v>7</v>
      </c>
      <c r="I32" s="0" t="n">
        <v>7</v>
      </c>
    </row>
    <row r="33" customFormat="false" ht="15" hidden="false" customHeight="false" outlineLevel="0" collapsed="false"/>
    <row r="34" customFormat="false" ht="15" hidden="false" customHeight="false" outlineLevel="0" collapsed="false"/>
    <row r="35" customFormat="false" ht="15" hidden="false" customHeight="false" outlineLevel="0" collapsed="false"/>
    <row r="36" customFormat="false" ht="15" hidden="false" customHeight="false" outlineLevel="0" collapsed="false"/>
    <row r="37" customFormat="false" ht="15" hidden="false" customHeight="false" outlineLevel="0" collapsed="false"/>
    <row r="38" customFormat="false" ht="15" hidden="false" customHeight="false" outlineLevel="0" collapsed="false"/>
    <row r="39" customFormat="false" ht="15" hidden="false" customHeight="false" outlineLevel="0" collapsed="false"/>
    <row r="40" customFormat="false" ht="15" hidden="false" customHeight="false" outlineLevel="0" collapsed="false"/>
    <row r="41" customFormat="false" ht="15" hidden="false" customHeight="false" outlineLevel="0" collapsed="false"/>
    <row r="42" customFormat="false" ht="15" hidden="false" customHeight="false" outlineLevel="0" collapsed="false"/>
    <row r="43" customFormat="false" ht="15" hidden="false" customHeight="false" outlineLevel="0" collapsed="false"/>
    <row r="44" customFormat="false" ht="15" hidden="false" customHeight="false" outlineLevel="0" collapsed="false"/>
    <row r="45" customFormat="false" ht="15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37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I29" activeCellId="0" sqref="I29"/>
    </sheetView>
  </sheetViews>
  <sheetFormatPr defaultColWidth="9.609375" defaultRowHeight="12.8" zeroHeight="false" outlineLevelRow="0" outlineLevelCol="0"/>
  <cols>
    <col collapsed="false" customWidth="true" hidden="false" outlineLevel="0" max="3" min="2" style="0" width="18.83"/>
    <col collapsed="false" customWidth="true" hidden="false" outlineLevel="0" max="4" min="4" style="0" width="22.95"/>
    <col collapsed="false" customWidth="true" hidden="false" outlineLevel="0" max="5" min="5" style="0" width="14.25"/>
  </cols>
  <sheetData>
    <row r="1" customFormat="false" ht="15" hidden="false" customHeight="false" outlineLevel="0" collapsed="false">
      <c r="C1" s="0" t="s">
        <v>2</v>
      </c>
      <c r="D1" s="0" t="s">
        <v>116</v>
      </c>
      <c r="E1" s="0" t="s">
        <v>117</v>
      </c>
      <c r="F1" s="0" t="s">
        <v>118</v>
      </c>
      <c r="G1" s="0" t="s">
        <v>107</v>
      </c>
      <c r="H1" s="0" t="s">
        <v>119</v>
      </c>
      <c r="I1" s="0" t="s">
        <v>120</v>
      </c>
    </row>
    <row r="2" customFormat="false" ht="15" hidden="false" customHeight="false" outlineLevel="0" collapsed="false">
      <c r="A2" s="0" t="n">
        <v>1</v>
      </c>
      <c r="B2" s="1" t="s">
        <v>14</v>
      </c>
      <c r="C2" s="0" t="s">
        <v>14</v>
      </c>
      <c r="D2" s="0" t="s">
        <v>231</v>
      </c>
      <c r="E2" s="0" t="s">
        <v>232</v>
      </c>
      <c r="F2" s="0" t="n">
        <v>5</v>
      </c>
      <c r="I2" s="0" t="n">
        <v>5</v>
      </c>
    </row>
    <row r="3" customFormat="false" ht="15" hidden="false" customHeight="false" outlineLevel="0" collapsed="false">
      <c r="A3" s="0" t="n">
        <v>2</v>
      </c>
      <c r="B3" s="1" t="s">
        <v>20</v>
      </c>
      <c r="F3" s="0" t="n">
        <v>1</v>
      </c>
      <c r="I3" s="0" t="n">
        <v>1</v>
      </c>
    </row>
    <row r="4" customFormat="false" ht="15" hidden="false" customHeight="false" outlineLevel="0" collapsed="false">
      <c r="A4" s="0" t="n">
        <v>3</v>
      </c>
      <c r="B4" s="1" t="s">
        <v>23</v>
      </c>
      <c r="C4" s="0" t="s">
        <v>23</v>
      </c>
      <c r="D4" s="0" t="s">
        <v>233</v>
      </c>
      <c r="E4" s="0" t="s">
        <v>234</v>
      </c>
      <c r="F4" s="0" t="n">
        <v>6</v>
      </c>
      <c r="I4" s="0" t="n">
        <v>6</v>
      </c>
    </row>
    <row r="5" customFormat="false" ht="15" hidden="false" customHeight="false" outlineLevel="0" collapsed="false">
      <c r="A5" s="0" t="n">
        <v>4</v>
      </c>
      <c r="B5" s="1" t="s">
        <v>26</v>
      </c>
      <c r="C5" s="0" t="s">
        <v>26</v>
      </c>
      <c r="D5" s="0" t="s">
        <v>235</v>
      </c>
      <c r="E5" s="0" t="s">
        <v>236</v>
      </c>
      <c r="F5" s="0" t="n">
        <v>3</v>
      </c>
      <c r="I5" s="0" t="n">
        <v>3</v>
      </c>
    </row>
    <row r="6" customFormat="false" ht="15" hidden="false" customHeight="false" outlineLevel="0" collapsed="false">
      <c r="A6" s="0" t="n">
        <v>5</v>
      </c>
      <c r="B6" s="1" t="s">
        <v>29</v>
      </c>
      <c r="F6" s="0" t="n">
        <v>1</v>
      </c>
      <c r="I6" s="0" t="n">
        <v>1</v>
      </c>
    </row>
    <row r="7" customFormat="false" ht="15" hidden="false" customHeight="false" outlineLevel="0" collapsed="false">
      <c r="A7" s="0" t="n">
        <v>6</v>
      </c>
      <c r="B7" s="1" t="s">
        <v>32</v>
      </c>
      <c r="F7" s="0" t="n">
        <v>1</v>
      </c>
      <c r="I7" s="0" t="n">
        <v>1</v>
      </c>
    </row>
    <row r="8" customFormat="false" ht="15" hidden="false" customHeight="false" outlineLevel="0" collapsed="false">
      <c r="A8" s="0" t="n">
        <v>7</v>
      </c>
      <c r="B8" s="1" t="s">
        <v>36</v>
      </c>
      <c r="F8" s="0" t="n">
        <v>1</v>
      </c>
      <c r="I8" s="0" t="n">
        <v>1</v>
      </c>
    </row>
    <row r="9" customFormat="false" ht="15" hidden="false" customHeight="false" outlineLevel="0" collapsed="false">
      <c r="A9" s="0" t="n">
        <v>8</v>
      </c>
      <c r="B9" s="1" t="s">
        <v>39</v>
      </c>
      <c r="F9" s="0" t="n">
        <v>1</v>
      </c>
      <c r="I9" s="0" t="n">
        <v>1</v>
      </c>
    </row>
    <row r="10" customFormat="false" ht="15" hidden="false" customHeight="false" outlineLevel="0" collapsed="false">
      <c r="A10" s="0" t="n">
        <v>9</v>
      </c>
      <c r="B10" s="1" t="s">
        <v>42</v>
      </c>
      <c r="C10" s="0" t="s">
        <v>42</v>
      </c>
      <c r="D10" s="0" t="s">
        <v>237</v>
      </c>
      <c r="E10" s="0" t="s">
        <v>238</v>
      </c>
      <c r="F10" s="0" t="n">
        <v>9</v>
      </c>
      <c r="I10" s="0" t="n">
        <v>9</v>
      </c>
    </row>
    <row r="11" customFormat="false" ht="15" hidden="false" customHeight="false" outlineLevel="0" collapsed="false">
      <c r="A11" s="0" t="n">
        <v>10</v>
      </c>
      <c r="B11" s="1" t="s">
        <v>45</v>
      </c>
      <c r="F11" s="0" t="n">
        <v>1</v>
      </c>
      <c r="I11" s="0" t="n">
        <v>1</v>
      </c>
    </row>
    <row r="12" customFormat="false" ht="15" hidden="false" customHeight="false" outlineLevel="0" collapsed="false">
      <c r="A12" s="0" t="n">
        <v>11</v>
      </c>
      <c r="B12" s="1" t="s">
        <v>48</v>
      </c>
      <c r="F12" s="0" t="n">
        <v>1</v>
      </c>
      <c r="I12" s="0" t="n">
        <v>1</v>
      </c>
    </row>
    <row r="13" customFormat="false" ht="15" hidden="false" customHeight="false" outlineLevel="0" collapsed="false">
      <c r="A13" s="0" t="n">
        <v>12</v>
      </c>
      <c r="B13" s="1" t="s">
        <v>51</v>
      </c>
      <c r="F13" s="0" t="n">
        <v>1</v>
      </c>
      <c r="I13" s="0" t="n">
        <v>1</v>
      </c>
    </row>
    <row r="14" customFormat="false" ht="15" hidden="false" customHeight="false" outlineLevel="0" collapsed="false">
      <c r="A14" s="0" t="n">
        <v>13</v>
      </c>
      <c r="B14" s="1" t="s">
        <v>54</v>
      </c>
      <c r="C14" s="0" t="s">
        <v>54</v>
      </c>
      <c r="D14" s="0" t="s">
        <v>239</v>
      </c>
      <c r="E14" s="0" t="s">
        <v>240</v>
      </c>
      <c r="F14" s="0" t="n">
        <v>9</v>
      </c>
      <c r="I14" s="0" t="n">
        <v>9</v>
      </c>
    </row>
    <row r="15" customFormat="false" ht="15" hidden="false" customHeight="false" outlineLevel="0" collapsed="false">
      <c r="A15" s="0" t="n">
        <v>14</v>
      </c>
      <c r="B15" s="1" t="s">
        <v>57</v>
      </c>
      <c r="C15" s="0" t="s">
        <v>57</v>
      </c>
      <c r="D15" s="0" t="s">
        <v>241</v>
      </c>
      <c r="E15" s="0" t="s">
        <v>242</v>
      </c>
      <c r="F15" s="0" t="n">
        <v>6</v>
      </c>
      <c r="I15" s="0" t="n">
        <v>6</v>
      </c>
    </row>
    <row r="16" customFormat="false" ht="15" hidden="false" customHeight="false" outlineLevel="0" collapsed="false">
      <c r="A16" s="0" t="n">
        <v>15</v>
      </c>
      <c r="B16" s="1" t="s">
        <v>60</v>
      </c>
      <c r="F16" s="0" t="n">
        <v>1</v>
      </c>
      <c r="I16" s="0" t="n">
        <v>1</v>
      </c>
    </row>
    <row r="17" customFormat="false" ht="15" hidden="false" customHeight="false" outlineLevel="0" collapsed="false">
      <c r="A17" s="0" t="n">
        <v>16</v>
      </c>
      <c r="B17" s="1" t="s">
        <v>64</v>
      </c>
      <c r="C17" s="0" t="s">
        <v>64</v>
      </c>
      <c r="D17" s="0" t="s">
        <v>243</v>
      </c>
      <c r="E17" s="0" t="s">
        <v>244</v>
      </c>
      <c r="F17" s="0" t="n">
        <v>10</v>
      </c>
      <c r="G17" s="0" t="n">
        <f aca="false">AVERAGE(F17:F18)</f>
        <v>8</v>
      </c>
      <c r="H17" s="0" t="n">
        <v>7</v>
      </c>
      <c r="I17" s="0" t="n">
        <f aca="false">MAX(H17,G17)</f>
        <v>8</v>
      </c>
    </row>
    <row r="18" customFormat="false" ht="15" hidden="false" customHeight="false" outlineLevel="0" collapsed="false">
      <c r="C18" s="0" t="s">
        <v>64</v>
      </c>
      <c r="D18" s="0" t="s">
        <v>245</v>
      </c>
      <c r="E18" s="0" t="s">
        <v>246</v>
      </c>
      <c r="F18" s="0" t="n">
        <v>6</v>
      </c>
    </row>
    <row r="19" customFormat="false" ht="15" hidden="false" customHeight="false" outlineLevel="0" collapsed="false">
      <c r="A19" s="0" t="n">
        <v>17</v>
      </c>
      <c r="B19" s="1" t="s">
        <v>67</v>
      </c>
      <c r="C19" s="0" t="s">
        <v>67</v>
      </c>
      <c r="D19" s="0" t="s">
        <v>247</v>
      </c>
      <c r="E19" s="0" t="s">
        <v>127</v>
      </c>
      <c r="F19" s="0" t="n">
        <v>7</v>
      </c>
      <c r="I19" s="0" t="n">
        <v>7</v>
      </c>
    </row>
    <row r="20" customFormat="false" ht="15" hidden="false" customHeight="false" outlineLevel="0" collapsed="false">
      <c r="A20" s="0" t="n">
        <v>18</v>
      </c>
      <c r="B20" s="1" t="s">
        <v>70</v>
      </c>
      <c r="C20" s="0" t="s">
        <v>70</v>
      </c>
      <c r="D20" s="0" t="s">
        <v>248</v>
      </c>
      <c r="E20" s="0" t="s">
        <v>249</v>
      </c>
      <c r="F20" s="0" t="n">
        <v>6</v>
      </c>
      <c r="I20" s="0" t="n">
        <v>6</v>
      </c>
    </row>
    <row r="21" customFormat="false" ht="15" hidden="false" customHeight="false" outlineLevel="0" collapsed="false">
      <c r="A21" s="0" t="n">
        <v>19</v>
      </c>
      <c r="B21" s="1" t="s">
        <v>73</v>
      </c>
      <c r="C21" s="0" t="s">
        <v>73</v>
      </c>
      <c r="D21" s="0" t="s">
        <v>250</v>
      </c>
      <c r="E21" s="0" t="s">
        <v>251</v>
      </c>
      <c r="F21" s="0" t="n">
        <v>10</v>
      </c>
      <c r="I21" s="0" t="n">
        <v>10</v>
      </c>
    </row>
    <row r="22" customFormat="false" ht="15" hidden="false" customHeight="false" outlineLevel="0" collapsed="false">
      <c r="A22" s="0" t="n">
        <v>20</v>
      </c>
      <c r="B22" s="1" t="s">
        <v>76</v>
      </c>
      <c r="F22" s="0" t="n">
        <v>1</v>
      </c>
      <c r="I22" s="0" t="n">
        <v>1</v>
      </c>
    </row>
    <row r="23" customFormat="false" ht="15" hidden="false" customHeight="false" outlineLevel="0" collapsed="false">
      <c r="A23" s="0" t="n">
        <v>21</v>
      </c>
      <c r="B23" s="1" t="s">
        <v>80</v>
      </c>
      <c r="C23" s="0" t="s">
        <v>80</v>
      </c>
      <c r="D23" s="0" t="s">
        <v>252</v>
      </c>
      <c r="E23" s="0" t="s">
        <v>253</v>
      </c>
      <c r="F23" s="0" t="n">
        <v>8</v>
      </c>
      <c r="I23" s="0" t="n">
        <v>8</v>
      </c>
    </row>
    <row r="24" customFormat="false" ht="15" hidden="false" customHeight="false" outlineLevel="0" collapsed="false">
      <c r="A24" s="0" t="n">
        <v>22</v>
      </c>
      <c r="B24" s="1" t="s">
        <v>83</v>
      </c>
      <c r="C24" s="0" t="s">
        <v>83</v>
      </c>
      <c r="D24" s="0" t="s">
        <v>254</v>
      </c>
      <c r="E24" s="0" t="s">
        <v>255</v>
      </c>
      <c r="F24" s="0" t="n">
        <v>10</v>
      </c>
      <c r="G24" s="0" t="n">
        <f aca="false">AVERAGE(F24:F25)</f>
        <v>9.5</v>
      </c>
      <c r="H24" s="0" t="n">
        <v>9</v>
      </c>
      <c r="I24" s="0" t="n">
        <f aca="false">MAX(H24,G24)</f>
        <v>9.5</v>
      </c>
    </row>
    <row r="25" customFormat="false" ht="15" hidden="false" customHeight="false" outlineLevel="0" collapsed="false">
      <c r="C25" s="0" t="s">
        <v>83</v>
      </c>
      <c r="D25" s="0" t="s">
        <v>256</v>
      </c>
      <c r="E25" s="0" t="s">
        <v>257</v>
      </c>
      <c r="F25" s="0" t="n">
        <v>9</v>
      </c>
    </row>
    <row r="26" customFormat="false" ht="15" hidden="false" customHeight="false" outlineLevel="0" collapsed="false">
      <c r="A26" s="0" t="n">
        <v>23</v>
      </c>
      <c r="B26" s="1" t="s">
        <v>86</v>
      </c>
      <c r="C26" s="0" t="s">
        <v>86</v>
      </c>
      <c r="D26" s="0" t="s">
        <v>258</v>
      </c>
      <c r="E26" s="0" t="s">
        <v>259</v>
      </c>
      <c r="F26" s="0" t="n">
        <v>10</v>
      </c>
      <c r="I26" s="0" t="n">
        <v>10</v>
      </c>
    </row>
    <row r="27" customFormat="false" ht="15" hidden="false" customHeight="false" outlineLevel="0" collapsed="false">
      <c r="A27" s="0" t="n">
        <v>24</v>
      </c>
      <c r="B27" s="1" t="s">
        <v>89</v>
      </c>
      <c r="C27" s="0" t="s">
        <v>89</v>
      </c>
      <c r="D27" s="0" t="s">
        <v>260</v>
      </c>
      <c r="E27" s="0" t="s">
        <v>261</v>
      </c>
      <c r="F27" s="0" t="n">
        <v>9</v>
      </c>
      <c r="I27" s="0" t="n">
        <v>9</v>
      </c>
    </row>
    <row r="28" customFormat="false" ht="15" hidden="false" customHeight="false" outlineLevel="0" collapsed="false">
      <c r="A28" s="0" t="n">
        <v>25</v>
      </c>
      <c r="B28" s="1" t="s">
        <v>92</v>
      </c>
      <c r="C28" s="0" t="s">
        <v>92</v>
      </c>
      <c r="D28" s="0" t="s">
        <v>262</v>
      </c>
      <c r="E28" s="0" t="s">
        <v>238</v>
      </c>
      <c r="F28" s="0" t="n">
        <v>10</v>
      </c>
      <c r="I28" s="0" t="n">
        <v>10</v>
      </c>
    </row>
    <row r="29" customFormat="false" ht="15" hidden="false" customHeight="false" outlineLevel="0" collapsed="false">
      <c r="A29" s="0" t="n">
        <v>26</v>
      </c>
      <c r="B29" s="1" t="s">
        <v>95</v>
      </c>
      <c r="F29" s="0" t="n">
        <v>1</v>
      </c>
      <c r="I29" s="0" t="n">
        <v>1</v>
      </c>
    </row>
    <row r="30" customFormat="false" ht="15" hidden="false" customHeight="false" outlineLevel="0" collapsed="false">
      <c r="H30" s="0" t="s">
        <v>263</v>
      </c>
      <c r="I30" s="0" t="n">
        <f aca="false">COUNTIF(I2:I29,"&gt;0")</f>
        <v>26</v>
      </c>
    </row>
    <row r="31" customFormat="false" ht="15" hidden="false" customHeight="false" outlineLevel="0" collapsed="false"/>
    <row r="32" customFormat="false" ht="15" hidden="false" customHeight="false" outlineLevel="0" collapsed="false"/>
    <row r="33" customFormat="false" ht="15" hidden="false" customHeight="false" outlineLevel="0" collapsed="false"/>
    <row r="34" customFormat="false" ht="15" hidden="false" customHeight="false" outlineLevel="0" collapsed="false"/>
    <row r="35" customFormat="false" ht="15" hidden="false" customHeight="false" outlineLevel="0" collapsed="false"/>
    <row r="36" customFormat="false" ht="15" hidden="false" customHeight="false" outlineLevel="0" collapsed="false"/>
    <row r="37" customFormat="false" ht="15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3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D3" activeCellId="0" sqref="D3"/>
    </sheetView>
  </sheetViews>
  <sheetFormatPr defaultColWidth="9.5625" defaultRowHeight="12.8" zeroHeight="false" outlineLevelRow="0" outlineLevelCol="0"/>
  <cols>
    <col collapsed="false" customWidth="true" hidden="false" outlineLevel="0" max="1" min="1" style="0" width="16.47"/>
    <col collapsed="false" customWidth="true" hidden="false" outlineLevel="0" max="2" min="2" style="0" width="22.55"/>
    <col collapsed="false" customWidth="true" hidden="false" outlineLevel="0" max="3" min="3" style="0" width="21.19"/>
  </cols>
  <sheetData>
    <row r="1" customFormat="false" ht="15" hidden="false" customHeight="false" outlineLevel="0" collapsed="false">
      <c r="A1" s="0" t="s">
        <v>2</v>
      </c>
      <c r="B1" s="0" t="s">
        <v>116</v>
      </c>
      <c r="C1" s="0" t="s">
        <v>117</v>
      </c>
      <c r="D1" s="0" t="s">
        <v>264</v>
      </c>
      <c r="E1" s="0" t="s">
        <v>265</v>
      </c>
      <c r="F1" s="0" t="s">
        <v>266</v>
      </c>
      <c r="G1" s="0" t="s">
        <v>267</v>
      </c>
      <c r="H1" s="0" t="s">
        <v>268</v>
      </c>
      <c r="I1" s="0" t="s">
        <v>269</v>
      </c>
      <c r="J1" s="0" t="s">
        <v>270</v>
      </c>
      <c r="K1" s="0" t="s">
        <v>271</v>
      </c>
      <c r="L1" s="0" t="s">
        <v>272</v>
      </c>
      <c r="M1" s="0" t="s">
        <v>273</v>
      </c>
    </row>
    <row r="2" customFormat="false" ht="15" hidden="false" customHeight="false" outlineLevel="0" collapsed="false">
      <c r="A2" s="0" t="s">
        <v>70</v>
      </c>
      <c r="B2" s="0" t="s">
        <v>274</v>
      </c>
      <c r="C2" s="0" t="s">
        <v>275</v>
      </c>
      <c r="D2" s="0" t="n">
        <v>3</v>
      </c>
      <c r="E2" s="0" t="n">
        <v>0</v>
      </c>
      <c r="F2" s="0" t="n">
        <v>0</v>
      </c>
      <c r="G2" s="0" t="n">
        <v>1</v>
      </c>
      <c r="H2" s="0" t="n">
        <v>0</v>
      </c>
      <c r="I2" s="0" t="n">
        <v>0</v>
      </c>
      <c r="J2" s="0" t="n">
        <v>0</v>
      </c>
      <c r="K2" s="0" t="n">
        <v>1</v>
      </c>
      <c r="L2" s="0" t="n">
        <v>1</v>
      </c>
      <c r="M2" s="0" t="n">
        <v>0</v>
      </c>
    </row>
    <row r="3" customFormat="false" ht="15" hidden="false" customHeight="false" outlineLevel="0" collapsed="false">
      <c r="A3" s="0" t="s">
        <v>51</v>
      </c>
      <c r="B3" s="0" t="s">
        <v>276</v>
      </c>
      <c r="C3" s="0" t="s">
        <v>277</v>
      </c>
      <c r="D3" s="0" t="n">
        <v>6</v>
      </c>
      <c r="E3" s="0" t="n">
        <v>1</v>
      </c>
      <c r="F3" s="0" t="n">
        <v>1</v>
      </c>
      <c r="G3" s="0" t="n">
        <v>1</v>
      </c>
      <c r="H3" s="0" t="n">
        <v>1</v>
      </c>
      <c r="I3" s="0" t="n">
        <v>0</v>
      </c>
      <c r="J3" s="0" t="n">
        <v>1</v>
      </c>
      <c r="K3" s="0" t="n">
        <v>0</v>
      </c>
      <c r="L3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4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D4" activeCellId="0" sqref="D4"/>
    </sheetView>
  </sheetViews>
  <sheetFormatPr defaultColWidth="9.5625" defaultRowHeight="12.8" zeroHeight="false" outlineLevelRow="0" outlineLevelCol="0"/>
  <cols>
    <col collapsed="false" customWidth="true" hidden="false" outlineLevel="0" max="1" min="1" style="0" width="12.3"/>
    <col collapsed="false" customWidth="true" hidden="false" outlineLevel="0" max="2" min="2" style="0" width="22.55"/>
    <col collapsed="false" customWidth="true" hidden="false" outlineLevel="0" max="3" min="3" style="0" width="21.19"/>
  </cols>
  <sheetData>
    <row r="1" customFormat="false" ht="15" hidden="false" customHeight="false" outlineLevel="0" collapsed="false">
      <c r="A1" s="0" t="s">
        <v>2</v>
      </c>
      <c r="B1" s="0" t="s">
        <v>116</v>
      </c>
      <c r="C1" s="0" t="s">
        <v>117</v>
      </c>
      <c r="D1" s="0" t="s">
        <v>264</v>
      </c>
      <c r="E1" s="0" t="s">
        <v>265</v>
      </c>
      <c r="F1" s="0" t="s">
        <v>266</v>
      </c>
      <c r="G1" s="0" t="s">
        <v>267</v>
      </c>
      <c r="H1" s="0" t="s">
        <v>268</v>
      </c>
      <c r="I1" s="0" t="s">
        <v>269</v>
      </c>
      <c r="J1" s="0" t="s">
        <v>270</v>
      </c>
      <c r="K1" s="0" t="s">
        <v>271</v>
      </c>
      <c r="L1" s="0" t="s">
        <v>272</v>
      </c>
      <c r="M1" s="0" t="s">
        <v>273</v>
      </c>
    </row>
    <row r="2" customFormat="false" ht="15" hidden="false" customHeight="false" outlineLevel="0" collapsed="false">
      <c r="A2" s="0" t="s">
        <v>45</v>
      </c>
      <c r="B2" s="0" t="s">
        <v>278</v>
      </c>
      <c r="C2" s="0" t="s">
        <v>279</v>
      </c>
      <c r="D2" s="0" t="n">
        <v>7</v>
      </c>
      <c r="E2" s="0" t="n">
        <v>1</v>
      </c>
      <c r="F2" s="0" t="n">
        <v>1</v>
      </c>
      <c r="G2" s="0" t="n">
        <v>1</v>
      </c>
      <c r="H2" s="0" t="n">
        <v>1</v>
      </c>
      <c r="I2" s="0" t="n">
        <v>1</v>
      </c>
      <c r="J2" s="0" t="n">
        <v>1</v>
      </c>
      <c r="K2" s="0" t="n">
        <v>1</v>
      </c>
    </row>
    <row r="3" customFormat="false" ht="15" hidden="false" customHeight="false" outlineLevel="0" collapsed="false">
      <c r="A3" s="0" t="s">
        <v>51</v>
      </c>
      <c r="B3" s="0" t="s">
        <v>280</v>
      </c>
      <c r="C3" s="0" t="s">
        <v>281</v>
      </c>
      <c r="D3" s="0" t="n">
        <v>4</v>
      </c>
      <c r="E3" s="0" t="n">
        <v>1</v>
      </c>
      <c r="F3" s="0" t="n">
        <v>1</v>
      </c>
      <c r="G3" s="0" t="n">
        <v>1</v>
      </c>
      <c r="H3" s="0" t="n">
        <v>0</v>
      </c>
      <c r="I3" s="0" t="n">
        <v>0</v>
      </c>
      <c r="J3" s="0" t="n">
        <v>1</v>
      </c>
      <c r="K3" s="0" t="n">
        <v>0</v>
      </c>
      <c r="L3" s="0" t="n">
        <v>0</v>
      </c>
    </row>
    <row r="4" customFormat="false" ht="15" hidden="false" customHeight="false" outlineLevel="0" collapsed="false">
      <c r="A4" s="0" t="s">
        <v>73</v>
      </c>
      <c r="B4" s="0" t="s">
        <v>282</v>
      </c>
      <c r="C4" s="0" t="s">
        <v>283</v>
      </c>
      <c r="D4" s="0" t="n">
        <v>9</v>
      </c>
      <c r="E4" s="0" t="n">
        <v>1</v>
      </c>
      <c r="F4" s="0" t="n">
        <v>1</v>
      </c>
      <c r="G4" s="0" t="n">
        <v>1</v>
      </c>
      <c r="H4" s="0" t="n">
        <v>1</v>
      </c>
      <c r="I4" s="0" t="n">
        <v>1</v>
      </c>
      <c r="J4" s="0" t="n">
        <v>1</v>
      </c>
      <c r="K4" s="0" t="n">
        <v>1</v>
      </c>
      <c r="L4" s="0" t="n">
        <v>1</v>
      </c>
      <c r="M4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4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D4" activeCellId="0" sqref="D4"/>
    </sheetView>
  </sheetViews>
  <sheetFormatPr defaultColWidth="9.5625" defaultRowHeight="12.8" zeroHeight="false" outlineLevelRow="0" outlineLevelCol="0"/>
  <cols>
    <col collapsed="false" customWidth="true" hidden="false" outlineLevel="0" max="1" min="1" style="0" width="12.94"/>
    <col collapsed="false" customWidth="true" hidden="false" outlineLevel="0" max="2" min="2" style="0" width="22.55"/>
    <col collapsed="false" customWidth="true" hidden="false" outlineLevel="0" max="3" min="3" style="0" width="22.2"/>
    <col collapsed="false" customWidth="true" hidden="false" outlineLevel="0" max="4" min="4" style="0" width="15.11"/>
  </cols>
  <sheetData>
    <row r="1" customFormat="false" ht="15" hidden="false" customHeight="false" outlineLevel="0" collapsed="false">
      <c r="A1" s="0" t="s">
        <v>2</v>
      </c>
      <c r="B1" s="0" t="s">
        <v>116</v>
      </c>
      <c r="C1" s="0" t="s">
        <v>117</v>
      </c>
      <c r="D1" s="0" t="s">
        <v>264</v>
      </c>
      <c r="E1" s="0" t="s">
        <v>265</v>
      </c>
      <c r="F1" s="0" t="s">
        <v>266</v>
      </c>
      <c r="G1" s="0" t="s">
        <v>267</v>
      </c>
      <c r="H1" s="0" t="s">
        <v>268</v>
      </c>
      <c r="I1" s="0" t="s">
        <v>269</v>
      </c>
      <c r="J1" s="0" t="s">
        <v>270</v>
      </c>
      <c r="K1" s="0" t="s">
        <v>271</v>
      </c>
      <c r="L1" s="0" t="s">
        <v>272</v>
      </c>
      <c r="M1" s="0" t="s">
        <v>273</v>
      </c>
    </row>
    <row r="2" customFormat="false" ht="15" hidden="false" customHeight="false" outlineLevel="0" collapsed="false">
      <c r="A2" s="0" t="s">
        <v>36</v>
      </c>
      <c r="B2" s="0" t="s">
        <v>284</v>
      </c>
      <c r="C2" s="0" t="s">
        <v>285</v>
      </c>
      <c r="D2" s="0" t="n">
        <v>6</v>
      </c>
      <c r="E2" s="0" t="n">
        <v>1</v>
      </c>
      <c r="F2" s="0" t="n">
        <v>1</v>
      </c>
      <c r="G2" s="0" t="n">
        <v>1</v>
      </c>
      <c r="H2" s="0" t="n">
        <v>1</v>
      </c>
      <c r="I2" s="0" t="n">
        <v>1</v>
      </c>
      <c r="J2" s="0" t="n">
        <v>1</v>
      </c>
      <c r="K2" s="0" t="n">
        <v>0</v>
      </c>
      <c r="L2" s="0" t="n">
        <v>0</v>
      </c>
    </row>
    <row r="3" customFormat="false" ht="15" hidden="false" customHeight="false" outlineLevel="0" collapsed="false">
      <c r="A3" s="0" t="s">
        <v>45</v>
      </c>
      <c r="B3" s="0" t="s">
        <v>286</v>
      </c>
      <c r="C3" s="0" t="s">
        <v>287</v>
      </c>
      <c r="D3" s="0" t="n">
        <v>6</v>
      </c>
      <c r="E3" s="0" t="n">
        <v>1</v>
      </c>
      <c r="F3" s="0" t="n">
        <v>1</v>
      </c>
      <c r="G3" s="0" t="n">
        <v>1</v>
      </c>
      <c r="H3" s="0" t="n">
        <v>1</v>
      </c>
      <c r="I3" s="0" t="n">
        <v>1</v>
      </c>
      <c r="J3" s="0" t="n">
        <v>1</v>
      </c>
      <c r="K3" s="0" t="n">
        <v>0</v>
      </c>
      <c r="L3" s="0" t="n">
        <v>0</v>
      </c>
    </row>
    <row r="4" customFormat="false" ht="15" hidden="false" customHeight="false" outlineLevel="0" collapsed="false">
      <c r="A4" s="0" t="s">
        <v>51</v>
      </c>
      <c r="B4" s="0" t="s">
        <v>288</v>
      </c>
      <c r="C4" s="0" t="s">
        <v>289</v>
      </c>
      <c r="D4" s="0" t="n">
        <v>3</v>
      </c>
      <c r="E4" s="0" t="n">
        <v>0</v>
      </c>
      <c r="F4" s="0" t="n">
        <v>1</v>
      </c>
      <c r="G4" s="0" t="n">
        <v>0</v>
      </c>
      <c r="H4" s="0" t="n">
        <v>0</v>
      </c>
      <c r="I4" s="0" t="n">
        <v>1</v>
      </c>
      <c r="J4" s="0" t="n">
        <v>1</v>
      </c>
      <c r="K4" s="0" t="n">
        <v>0</v>
      </c>
      <c r="L4" s="0" t="n">
        <v>0</v>
      </c>
      <c r="M4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9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G9" activeCellId="0" sqref="G9"/>
    </sheetView>
  </sheetViews>
  <sheetFormatPr defaultColWidth="9.5625" defaultRowHeight="12.8" zeroHeight="false" outlineLevelRow="0" outlineLevelCol="0"/>
  <sheetData>
    <row r="1" customFormat="false" ht="15" hidden="false" customHeight="false" outlineLevel="0" collapsed="false">
      <c r="A1" s="0" t="s">
        <v>2</v>
      </c>
      <c r="B1" s="0" t="s">
        <v>116</v>
      </c>
      <c r="C1" s="0" t="s">
        <v>117</v>
      </c>
      <c r="D1" s="0" t="s">
        <v>118</v>
      </c>
      <c r="E1" s="0" t="s">
        <v>290</v>
      </c>
      <c r="F1" s="0" t="s">
        <v>291</v>
      </c>
      <c r="G1" s="0" t="s">
        <v>101</v>
      </c>
    </row>
    <row r="2" customFormat="false" ht="15" hidden="false" customHeight="false" outlineLevel="0" collapsed="false">
      <c r="A2" s="0" t="s">
        <v>23</v>
      </c>
      <c r="B2" s="0" t="s">
        <v>292</v>
      </c>
      <c r="C2" s="0" t="s">
        <v>293</v>
      </c>
      <c r="D2" s="0" t="n">
        <v>0</v>
      </c>
      <c r="E2" s="0" t="n">
        <v>0</v>
      </c>
      <c r="F2" s="0" t="n">
        <v>0</v>
      </c>
      <c r="G2" s="0" t="n">
        <f aca="false">ROUND(D2,0)</f>
        <v>0</v>
      </c>
    </row>
    <row r="3" customFormat="false" ht="15" hidden="false" customHeight="false" outlineLevel="0" collapsed="false">
      <c r="A3" s="0" t="s">
        <v>42</v>
      </c>
      <c r="B3" s="0" t="s">
        <v>294</v>
      </c>
      <c r="C3" s="0" t="s">
        <v>295</v>
      </c>
      <c r="D3" s="0" t="n">
        <v>0</v>
      </c>
      <c r="E3" s="0" t="n">
        <v>0</v>
      </c>
      <c r="F3" s="0" t="n">
        <v>0</v>
      </c>
      <c r="G3" s="0" t="n">
        <f aca="false">ROUND(D3,0)</f>
        <v>0</v>
      </c>
    </row>
    <row r="4" customFormat="false" ht="15" hidden="false" customHeight="false" outlineLevel="0" collapsed="false">
      <c r="A4" s="0" t="s">
        <v>45</v>
      </c>
      <c r="B4" s="0" t="s">
        <v>296</v>
      </c>
      <c r="C4" s="0" t="s">
        <v>297</v>
      </c>
      <c r="D4" s="0" t="n">
        <v>0</v>
      </c>
      <c r="E4" s="0" t="n">
        <v>0</v>
      </c>
      <c r="F4" s="0" t="n">
        <v>0</v>
      </c>
      <c r="G4" s="0" t="n">
        <f aca="false">ROUND(D4,0)</f>
        <v>0</v>
      </c>
    </row>
    <row r="5" customFormat="false" ht="15" hidden="false" customHeight="false" outlineLevel="0" collapsed="false">
      <c r="A5" s="0" t="s">
        <v>45</v>
      </c>
      <c r="B5" s="0" t="s">
        <v>298</v>
      </c>
      <c r="C5" s="0" t="s">
        <v>299</v>
      </c>
      <c r="D5" s="0" t="n">
        <v>0</v>
      </c>
      <c r="E5" s="0" t="n">
        <v>0</v>
      </c>
      <c r="F5" s="0" t="n">
        <v>0</v>
      </c>
      <c r="G5" s="0" t="n">
        <f aca="false">ROUND(D5,0)</f>
        <v>0</v>
      </c>
    </row>
    <row r="6" customFormat="false" ht="15" hidden="false" customHeight="false" outlineLevel="0" collapsed="false">
      <c r="A6" s="0" t="s">
        <v>54</v>
      </c>
      <c r="B6" s="0" t="s">
        <v>292</v>
      </c>
      <c r="C6" s="0" t="s">
        <v>300</v>
      </c>
      <c r="D6" s="0" t="n">
        <v>0</v>
      </c>
      <c r="E6" s="0" t="n">
        <v>0</v>
      </c>
      <c r="F6" s="0" t="n">
        <v>0</v>
      </c>
      <c r="G6" s="0" t="n">
        <f aca="false">ROUND(D6,0)</f>
        <v>0</v>
      </c>
    </row>
    <row r="7" customFormat="false" ht="15" hidden="false" customHeight="false" outlineLevel="0" collapsed="false">
      <c r="A7" s="0" t="s">
        <v>67</v>
      </c>
      <c r="B7" s="0" t="s">
        <v>296</v>
      </c>
      <c r="C7" s="0" t="s">
        <v>301</v>
      </c>
      <c r="D7" s="0" t="n">
        <v>0</v>
      </c>
      <c r="E7" s="0" t="n">
        <v>0</v>
      </c>
      <c r="F7" s="0" t="n">
        <v>0</v>
      </c>
      <c r="G7" s="0" t="n">
        <f aca="false">ROUND(D7,0)</f>
        <v>0</v>
      </c>
    </row>
    <row r="8" customFormat="false" ht="15" hidden="false" customHeight="false" outlineLevel="0" collapsed="false">
      <c r="A8" s="0" t="s">
        <v>89</v>
      </c>
      <c r="B8" s="0" t="s">
        <v>302</v>
      </c>
      <c r="C8" s="0" t="s">
        <v>303</v>
      </c>
      <c r="D8" s="0" t="n">
        <v>10</v>
      </c>
      <c r="E8" s="0" t="n">
        <v>1.67</v>
      </c>
      <c r="F8" s="0" t="n">
        <v>8.33</v>
      </c>
      <c r="G8" s="0" t="n">
        <f aca="false">ROUND(D8,0)</f>
        <v>10</v>
      </c>
    </row>
    <row r="9" customFormat="false" ht="15" hidden="false" customHeight="false" outlineLevel="0" collapsed="false">
      <c r="A9" s="0" t="s">
        <v>92</v>
      </c>
      <c r="B9" s="0" t="s">
        <v>304</v>
      </c>
      <c r="C9" s="0" t="s">
        <v>305</v>
      </c>
      <c r="D9" s="0" t="n">
        <v>1.67</v>
      </c>
      <c r="E9" s="0" t="n">
        <v>1.67</v>
      </c>
      <c r="F9" s="0" t="s">
        <v>123</v>
      </c>
      <c r="G9" s="0" t="n">
        <f aca="false">ROUND(D9,0)</f>
        <v>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11427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2025-05-05T16:27:59Z</dcterms:created>
  <dc:creator/>
  <dc:description/>
  <dc:language>es-AR</dc:language>
  <cp:lastModifiedBy/>
  <dcterms:modified xsi:type="dcterms:W3CDTF">2025-08-12T19:22:56Z</dcterms:modified>
  <cp:revision>48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