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uml" sheetId="3" state="visible" r:id="rId4"/>
    <sheet name="2-DA" sheetId="4" state="visible" r:id="rId5"/>
    <sheet name="2-recup" sheetId="5" state="visible" r:id="rId6"/>
    <sheet name="3-DCU" sheetId="6" state="visible" r:id="rId7"/>
    <sheet name="4-java Gen" sheetId="7" state="visible" r:id="rId8"/>
    <sheet name="1-Recup" sheetId="8" state="visible" r:id="rId9"/>
    <sheet name="positivos" sheetId="9" state="visible" r:id="rId10"/>
    <sheet name="5-rede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<sst xmlns="http://schemas.openxmlformats.org/spreadsheetml/2006/main" count="602" uniqueCount="207">
  <si>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</si>
  <si>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</si>
  <si>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</si>
  <si>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</si>
  <si>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</si>
  <si>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</si>
  <si>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</si>
  <si>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competencias</t>
  </si>
  <si>
    <t xml:space="preserve">media falta</t>
  </si>
  <si>
    <t xml:space="preserve">tarde</t>
  </si>
  <si>
    <t xml:space="preserve">total pres</t>
  </si>
  <si>
    <t xml:space="preserve">nota presentes</t>
  </si>
  <si>
    <t xml:space="preserve">Santino</t>
  </si>
  <si>
    <t xml:space="preserve">Bravo</t>
  </si>
  <si>
    <t xml:space="preserve">santibra06@gmail.com</t>
  </si>
  <si>
    <t xml:space="preserve">P</t>
  </si>
  <si>
    <t xml:space="preserve">A</t>
  </si>
  <si>
    <t xml:space="preserve">T</t>
  </si>
  <si>
    <t xml:space="preserve">Matias</t>
  </si>
  <si>
    <t xml:space="preserve">Careaga</t>
  </si>
  <si>
    <t xml:space="preserve">47432115@gmail.com</t>
  </si>
  <si>
    <t xml:space="preserve">MATEO EZEQUIEL</t>
  </si>
  <si>
    <t xml:space="preserve">CUBILLA</t>
  </si>
  <si>
    <t xml:space="preserve">cubillaezequiel30@gmail.com</t>
  </si>
  <si>
    <t xml:space="preserve">complicado</t>
  </si>
  <si>
    <t xml:space="preserve">violeta anahí</t>
  </si>
  <si>
    <t xml:space="preserve">erazo</t>
  </si>
  <si>
    <t xml:space="preserve">violetaanahierazo@gmail.com</t>
  </si>
  <si>
    <t xml:space="preserve">Tiago Emanuel</t>
  </si>
  <si>
    <t xml:space="preserve">Franco</t>
  </si>
  <si>
    <t xml:space="preserve">tiagfox06@gmail.com</t>
  </si>
  <si>
    <t xml:space="preserve">Lucas Nahuel</t>
  </si>
  <si>
    <t xml:space="preserve">Garcia</t>
  </si>
  <si>
    <t xml:space="preserve">Lucasnahuel415@gmail.com</t>
  </si>
  <si>
    <t xml:space="preserve">C</t>
  </si>
  <si>
    <t xml:space="preserve">olimpiadas</t>
  </si>
  <si>
    <t xml:space="preserve">M</t>
  </si>
  <si>
    <t xml:space="preserve">Leonardo</t>
  </si>
  <si>
    <t xml:space="preserve">GARGIULO</t>
  </si>
  <si>
    <t xml:space="preserve">gargileo38@gmail.com</t>
  </si>
  <si>
    <t xml:space="preserve">Avril Valentina</t>
  </si>
  <si>
    <t xml:space="preserve">Hernandez</t>
  </si>
  <si>
    <t xml:space="preserve">avril2018hernandez@gmail.com</t>
  </si>
  <si>
    <t xml:space="preserve">Luciano</t>
  </si>
  <si>
    <t xml:space="preserve">Laiun</t>
  </si>
  <si>
    <t xml:space="preserve">lucianolaiun@gmail.com</t>
  </si>
  <si>
    <t xml:space="preserve">Benjamin Leonel</t>
  </si>
  <si>
    <t xml:space="preserve">LLORENTE</t>
  </si>
  <si>
    <t xml:space="preserve">47147349@gmail.com</t>
  </si>
  <si>
    <t xml:space="preserve">Camila Isabella</t>
  </si>
  <si>
    <t xml:space="preserve">Portillo</t>
  </si>
  <si>
    <t xml:space="preserve">47863213@gmail.com</t>
  </si>
  <si>
    <t xml:space="preserve">Victoria De Los Angeles</t>
  </si>
  <si>
    <t xml:space="preserve">Rosales Bastidas</t>
  </si>
  <si>
    <t xml:space="preserve">rosalesvictoria03002@gmail.com</t>
  </si>
  <si>
    <t xml:space="preserve">Ramiro</t>
  </si>
  <si>
    <t xml:space="preserve">Segovia Garcia</t>
  </si>
  <si>
    <t xml:space="preserve">47758312@gmail.com</t>
  </si>
  <si>
    <t xml:space="preserve">Juan Pablo Nicolas</t>
  </si>
  <si>
    <t xml:space="preserve">Soria</t>
  </si>
  <si>
    <t xml:space="preserve">soria4254@gmail.com</t>
  </si>
  <si>
    <t xml:space="preserve">media fatta</t>
  </si>
  <si>
    <t xml:space="preserve">muy tarde</t>
  </si>
  <si>
    <t xml:space="preserve">todos</t>
  </si>
  <si>
    <t xml:space="preserve">1-uml</t>
  </si>
  <si>
    <t xml:space="preserve">2-DA</t>
  </si>
  <si>
    <t xml:space="preserve">3-DCU</t>
  </si>
  <si>
    <t xml:space="preserve">4-java</t>
  </si>
  <si>
    <t xml:space="preserve">Recup</t>
  </si>
  <si>
    <t xml:space="preserve">positivos</t>
  </si>
  <si>
    <t xml:space="preserve">4+positivos</t>
  </si>
  <si>
    <t xml:space="preserve">promedio</t>
  </si>
  <si>
    <t xml:space="preserve">valoracion</t>
  </si>
  <si>
    <t xml:space="preserve">5-redes</t>
  </si>
  <si>
    <t xml:space="preserve">asisstencia</t>
  </si>
  <si>
    <t xml:space="preserve">if </t>
  </si>
  <si>
    <t xml:space="preserve">swith</t>
  </si>
  <si>
    <t xml:space="preserve">ciclos</t>
  </si>
  <si>
    <t xml:space="preserve">promedio casas</t>
  </si>
  <si>
    <t xml:space="preserve">Repositorio</t>
  </si>
  <si>
    <t xml:space="preserve">Finalizado</t>
  </si>
  <si>
    <t xml:space="preserve">Tiempo requerido</t>
  </si>
  <si>
    <t xml:space="preserve">Calificación/10,00</t>
  </si>
  <si>
    <t xml:space="preserve">4 de abril de 2025  15:50</t>
  </si>
  <si>
    <t xml:space="preserve">7 minutos 45 segundos</t>
  </si>
  <si>
    <t xml:space="preserve">9 minutos 6 segundos</t>
  </si>
  <si>
    <t xml:space="preserve">4 de abril de 2025  15:44</t>
  </si>
  <si>
    <t xml:space="preserve">4 minutos 45 segundos</t>
  </si>
  <si>
    <t xml:space="preserve">4 de abril de 2025  15:48</t>
  </si>
  <si>
    <t xml:space="preserve">9 minutos 8 segundos</t>
  </si>
  <si>
    <t xml:space="preserve">8 minutos 35 segundos</t>
  </si>
  <si>
    <t xml:space="preserve">7 minutos 12 segundos</t>
  </si>
  <si>
    <t xml:space="preserve">4 de abril de 2025  15:42</t>
  </si>
  <si>
    <t xml:space="preserve">7 minutos 34 segundos</t>
  </si>
  <si>
    <t xml:space="preserve">segundo</t>
  </si>
  <si>
    <t xml:space="preserve">final</t>
  </si>
  <si>
    <t xml:space="preserve">4 de abril de 2025  19:57</t>
  </si>
  <si>
    <t xml:space="preserve">8 minutos 59 segundos</t>
  </si>
  <si>
    <t xml:space="preserve">4 de abril de 2025  18:06</t>
  </si>
  <si>
    <t xml:space="preserve">4 minutos</t>
  </si>
  <si>
    <t xml:space="preserve">4 de abril de 2025  19:10</t>
  </si>
  <si>
    <t xml:space="preserve">5 minutos 35 segundos</t>
  </si>
  <si>
    <t xml:space="preserve">4 de abril de 2025  18:00</t>
  </si>
  <si>
    <t xml:space="preserve">6 minutos 21 segundos</t>
  </si>
  <si>
    <t xml:space="preserve">4 de abril de 2025  16:05</t>
  </si>
  <si>
    <t xml:space="preserve">4 minutos 56 segundos</t>
  </si>
  <si>
    <t xml:space="preserve">4 de abril de 2025  16:18</t>
  </si>
  <si>
    <t xml:space="preserve">7 minutos 50 segundos</t>
  </si>
  <si>
    <t xml:space="preserve">4 de abril de 2025  16:09</t>
  </si>
  <si>
    <t xml:space="preserve">9 minutos 24 segundos</t>
  </si>
  <si>
    <t xml:space="preserve">4 de abril de 2025  16:25</t>
  </si>
  <si>
    <t xml:space="preserve">8 minutos 20 segundos</t>
  </si>
  <si>
    <t xml:space="preserve">4 de abril de 2025  16:08</t>
  </si>
  <si>
    <t xml:space="preserve">9 minutos 34 segundos</t>
  </si>
  <si>
    <t xml:space="preserve">9 minutos 47 segundos</t>
  </si>
  <si>
    <t xml:space="preserve">4 de abril de 2025  16:16</t>
  </si>
  <si>
    <t xml:space="preserve">5 minutos 48 segundos</t>
  </si>
  <si>
    <t xml:space="preserve">4 de abril de 2025  16:07</t>
  </si>
  <si>
    <t xml:space="preserve">10 minutos</t>
  </si>
  <si>
    <t xml:space="preserve">4 de abril de 2025  16:15</t>
  </si>
  <si>
    <t xml:space="preserve">6 minutos 6 segundos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</si>
  <si>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</si>
  <si>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</si>
  <si>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</si>
  <si>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</si>
  <si>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</si>
  <si>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</si>
  <si>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</si>
  <si>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</si>
  <si>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</si>
  <si>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</si>
  <si>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11 de abril de 2025  22:28</t>
  </si>
  <si>
    <t xml:space="preserve">4 minutos 40 segundos</t>
  </si>
  <si>
    <t xml:space="preserve">11 de abril de 2025  15:47</t>
  </si>
  <si>
    <t xml:space="preserve">10 minutos 2 segundos</t>
  </si>
  <si>
    <t xml:space="preserve">11 de abril de 2025  22:06</t>
  </si>
  <si>
    <t xml:space="preserve">9 minutos 53 segundos</t>
  </si>
  <si>
    <t xml:space="preserve">11 de abril de 2025  21:46</t>
  </si>
  <si>
    <t xml:space="preserve">9 minutos 38 segundos</t>
  </si>
  <si>
    <t xml:space="preserve">11 de abril de 2025  15:41</t>
  </si>
  <si>
    <t xml:space="preserve">10 minutos 1 segundos</t>
  </si>
  <si>
    <t xml:space="preserve">11 de abril de 2025  15:54</t>
  </si>
  <si>
    <t xml:space="preserve">11 de abril de 2025  15:34</t>
  </si>
  <si>
    <t xml:space="preserve">11 de abril de 2025  16:02</t>
  </si>
  <si>
    <t xml:space="preserve">8 minutos 12 segundos</t>
  </si>
  <si>
    <t xml:space="preserve">11 de abril de 2025  15:53</t>
  </si>
  <si>
    <t xml:space="preserve">9 minutos 26 segundos</t>
  </si>
  <si>
    <t xml:space="preserve">11 de abril de 2025  15:43</t>
  </si>
  <si>
    <t xml:space="preserve">11 de abril de 2025  15:58</t>
  </si>
  <si>
    <t xml:space="preserve">6 minutos 40 segundos</t>
  </si>
  <si>
    <t xml:space="preserve">11 de abril de 2025  16:05</t>
  </si>
  <si>
    <t xml:space="preserve">6 minutos 15 segundos</t>
  </si>
  <si>
    <t xml:space="preserve">11 de abril de 2025  15:37</t>
  </si>
  <si>
    <t xml:space="preserve">2 minutos 21 segundos</t>
  </si>
  <si>
    <t xml:space="preserve">11 de abril de 2025  15:57</t>
  </si>
  <si>
    <t xml:space="preserve">11 de abril de 2025  15:45</t>
  </si>
  <si>
    <t xml:space="preserve">7 minutos 17 segundos</t>
  </si>
  <si>
    <t xml:space="preserve">11 de abril de 2025  15:36</t>
  </si>
  <si>
    <t xml:space="preserve">9 minutos 59 segundos</t>
  </si>
  <si>
    <t xml:space="preserve">11 de abril de 2025  15:40</t>
  </si>
  <si>
    <t xml:space="preserve">5 minutos 24 segundos</t>
  </si>
  <si>
    <t xml:space="preserve">11 de abril de 2025  15:52</t>
  </si>
  <si>
    <t xml:space="preserve">9 minutos 51 segundos</t>
  </si>
  <si>
    <t xml:space="preserve">6 minutos 41 segundos</t>
  </si>
  <si>
    <t xml:space="preserve">11 de abril de 2025  15:51</t>
  </si>
  <si>
    <t xml:space="preserve">9 minutos 21 segundos</t>
  </si>
  <si>
    <t xml:space="preserve">4 minutos 35 segundos</t>
  </si>
  <si>
    <t xml:space="preserve">11 de abril de 2025  15:30</t>
  </si>
  <si>
    <t xml:space="preserve">3 minutos 46 segundos</t>
  </si>
  <si>
    <t xml:space="preserve">25 de abril de 2025  15:57</t>
  </si>
  <si>
    <t xml:space="preserve">8 minutos 57 segundos</t>
  </si>
  <si>
    <t xml:space="preserve">25 de abril de 2025  22:00</t>
  </si>
  <si>
    <t xml:space="preserve">7 minutos 8 segundos</t>
  </si>
  <si>
    <t xml:space="preserve">25 de abril de 2025  16:06</t>
  </si>
  <si>
    <t xml:space="preserve">9 minutos 7 segundos</t>
  </si>
  <si>
    <t xml:space="preserve">25 de abril de 2025  23:22</t>
  </si>
  <si>
    <t xml:space="preserve">25 de abril de 2025  16:03</t>
  </si>
  <si>
    <t xml:space="preserve">9 minutos 55 segundos</t>
  </si>
  <si>
    <t xml:space="preserve">25 de abril de 2025  15:58</t>
  </si>
  <si>
    <t xml:space="preserve">6 minutos 20 segundos</t>
  </si>
  <si>
    <t xml:space="preserve">25 de abril de 2025  16:05</t>
  </si>
  <si>
    <t xml:space="preserve">5 minutos 43 segundos</t>
  </si>
  <si>
    <t xml:space="preserve">25 de abril de 2025  17:28</t>
  </si>
  <si>
    <t xml:space="preserve">4 minutos 8 segundos</t>
  </si>
  <si>
    <t xml:space="preserve">25 de abril de 2025  23:50</t>
  </si>
  <si>
    <t xml:space="preserve">3 minutos 43 segundos</t>
  </si>
  <si>
    <t xml:space="preserve">11 de abril de 2025  22:23</t>
  </si>
  <si>
    <t xml:space="preserve">5 minutos 42 segundos</t>
  </si>
  <si>
    <t xml:space="preserve">total alumnos</t>
  </si>
  <si>
    <t xml:space="preserve">4 minutos 43 segundos</t>
  </si>
  <si>
    <t xml:space="preserve">5 minutos 11 segundos</t>
  </si>
  <si>
    <t xml:space="preserve">8 minutos 26 segundos</t>
  </si>
  <si>
    <t xml:space="preserve">7 minutos 4 segundos</t>
  </si>
  <si>
    <t xml:space="preserve">5 minutos 20 segundos</t>
  </si>
  <si>
    <t xml:space="preserve">4 minutos 58 segundos</t>
  </si>
  <si>
    <t xml:space="preserve">1 minutos 12 segundos</t>
  </si>
  <si>
    <t xml:space="preserve">4 minutos 14 segundos</t>
  </si>
  <si>
    <t xml:space="preserve">8 minutos 47 segundos</t>
  </si>
  <si>
    <t xml:space="preserve">6 minutos 57 segundos</t>
  </si>
  <si>
    <t xml:space="preserve">9 minutos 58 segundos</t>
  </si>
  <si>
    <t xml:space="preserve">2 minutos 55 segundos</t>
  </si>
  <si>
    <t xml:space="preserve">9 minutos 28 segundos</t>
  </si>
  <si>
    <t xml:space="preserve">5 minutos 4 segundos</t>
  </si>
  <si>
    <t xml:space="preserve">5 minutos 6 segundos</t>
  </si>
  <si>
    <t xml:space="preserve">8 minutos 51 segundos</t>
  </si>
  <si>
    <t xml:space="preserve">  </t>
  </si>
  <si>
    <t xml:space="preserve">toal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</si>
</sst>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Z4" activeCellId="0" sqref="Z4"/>
    </sheetView>
  </sheetViews>
  <sheetFormatPr defaultColWidth="8.73828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19"/>
    <col collapsed="false" customWidth="true" hidden="false" outlineLevel="0" max="3" min="3" style="0" width="15.45"/>
    <col collapsed="false" customWidth="true" hidden="true" outlineLevel="0" max="4" min="4" style="0" width="29.19"/>
    <col collapsed="false" customWidth="false" hidden="true" outlineLevel="0" max="9" min="5" style="0" width="8.68"/>
    <col collapsed="false" customWidth="true" hidden="true" outlineLevel="0" max="10" min="10" style="0" width="11.17"/>
    <col collapsed="false" customWidth="false" hidden="true" outlineLevel="0" max="20" min="11" style="0" width="8.68"/>
  </cols>
  <sheetData>
    <row r="1" customFormat="false" ht="15" hidden="false" customHeight="false" outlineLevel="0" collapsed="false">
      <c r="B1" s="1"/>
      <c r="C1" s="1"/>
      <c r="D1" s="1"/>
      <c r="V1" s="0" t="s">
        <v>0</v>
      </c>
      <c r="W1" s="0" t="n">
        <v>6</v>
      </c>
      <c r="X1" s="0" t="n">
        <v>10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45800</v>
      </c>
      <c r="F2" s="0" t="s">
        <v>5</v>
      </c>
      <c r="G2" s="2" t="n">
        <v>45807</v>
      </c>
      <c r="H2" s="0" t="s">
        <v>5</v>
      </c>
      <c r="I2" s="2" t="n">
        <v>45814</v>
      </c>
      <c r="J2" s="0" t="s">
        <v>5</v>
      </c>
      <c r="K2" s="2" t="n">
        <v>45821</v>
      </c>
      <c r="L2" s="2" t="n">
        <v>45842</v>
      </c>
      <c r="M2" s="0" t="s">
        <v>5</v>
      </c>
      <c r="N2" s="2" t="n">
        <v>45849</v>
      </c>
      <c r="O2" s="0" t="s">
        <v>5</v>
      </c>
      <c r="P2" s="0" t="s">
        <v>6</v>
      </c>
      <c r="Q2" s="0" t="s">
        <v>7</v>
      </c>
      <c r="R2" s="0" t="s">
        <v>8</v>
      </c>
      <c r="S2" s="0" t="s">
        <v>9</v>
      </c>
      <c r="T2" s="0" t="s">
        <v>10</v>
      </c>
      <c r="U2" s="3" t="s">
        <v>11</v>
      </c>
      <c r="V2" s="2" t="n">
        <v>45856</v>
      </c>
      <c r="W2" s="0" t="s">
        <v>5</v>
      </c>
      <c r="X2" s="2" t="n">
        <v>45898</v>
      </c>
      <c r="Y2" s="2" t="n">
        <v>45905</v>
      </c>
      <c r="Z2" s="0" t="s">
        <v>5</v>
      </c>
    </row>
    <row r="3" customFormat="false" ht="15" hidden="false" customHeight="false" outlineLevel="0" collapsed="false">
      <c r="A3" s="0" t="n">
        <v>1</v>
      </c>
      <c r="B3" s="1" t="s">
        <v>12</v>
      </c>
      <c r="C3" s="1" t="s">
        <v>13</v>
      </c>
      <c r="D3" s="1" t="s">
        <v>14</v>
      </c>
      <c r="E3" s="0" t="s">
        <v>15</v>
      </c>
      <c r="G3" s="0" t="s">
        <v>15</v>
      </c>
      <c r="I3" s="0" t="s">
        <v>15</v>
      </c>
      <c r="K3" s="0" t="s">
        <v>15</v>
      </c>
      <c r="L3" s="0" t="s">
        <v>15</v>
      </c>
      <c r="N3" s="0" t="s">
        <v>15</v>
      </c>
      <c r="P3" s="0" t="n">
        <f aca="false">COUNTIF(E3:N3,"P")</f>
        <v>6</v>
      </c>
      <c r="Q3" s="0" t="n">
        <f aca="false">COUNTIF(E3:N3,"C")</f>
        <v>0</v>
      </c>
      <c r="R3" s="0" t="n">
        <f aca="false">COUNTIF(E3:N3,"M")</f>
        <v>0</v>
      </c>
      <c r="S3" s="0" t="n">
        <f aca="false">COUNTIF(E3:N3,"T")</f>
        <v>0</v>
      </c>
      <c r="T3" s="0" t="n">
        <f aca="false">ROUND(P3+Q3+R3/2+S3/4+0,0)</f>
        <v>6</v>
      </c>
      <c r="U3" s="3" t="n">
        <f aca="false">ROUND(T3*10/$W$1,0)</f>
        <v>10</v>
      </c>
      <c r="V3" s="0" t="s">
        <v>15</v>
      </c>
      <c r="X3" s="0" t="s">
        <v>16</v>
      </c>
      <c r="Y3" s="0" t="s">
        <v>17</v>
      </c>
      <c r="Z3" s="4" t="n">
        <v>0.645833333333333</v>
      </c>
    </row>
    <row r="4" customFormat="false" ht="15" hidden="false" customHeight="false" outlineLevel="0" collapsed="false">
      <c r="A4" s="0" t="n">
        <v>2</v>
      </c>
      <c r="B4" s="1" t="s">
        <v>18</v>
      </c>
      <c r="C4" s="1" t="s">
        <v>19</v>
      </c>
      <c r="D4" s="1" t="s">
        <v>20</v>
      </c>
      <c r="E4" s="0" t="s">
        <v>15</v>
      </c>
      <c r="G4" s="0" t="s">
        <v>15</v>
      </c>
      <c r="I4" s="0" t="s">
        <v>15</v>
      </c>
      <c r="K4" s="0" t="s">
        <v>15</v>
      </c>
      <c r="L4" s="0" t="s">
        <v>15</v>
      </c>
      <c r="N4" s="0" t="s">
        <v>15</v>
      </c>
      <c r="P4" s="0" t="n">
        <f aca="false">COUNTIF(E4:N4,"P")</f>
        <v>6</v>
      </c>
      <c r="Q4" s="0" t="n">
        <f aca="false">COUNTIF(E4:N4,"C")</f>
        <v>0</v>
      </c>
      <c r="R4" s="0" t="n">
        <f aca="false">COUNTIF(E4:N4,"M")</f>
        <v>0</v>
      </c>
      <c r="S4" s="0" t="n">
        <f aca="false">COUNTIF(E4:N4,"T")</f>
        <v>0</v>
      </c>
      <c r="T4" s="0" t="n">
        <f aca="false">ROUND(P4+Q4+R4/2,0)</f>
        <v>6</v>
      </c>
      <c r="U4" s="3" t="n">
        <f aca="false">ROUND(T4*10/$W$1,0)</f>
        <v>10</v>
      </c>
      <c r="V4" s="0" t="s">
        <v>15</v>
      </c>
      <c r="X4" s="0" t="s">
        <v>15</v>
      </c>
      <c r="Y4" s="0" t="s">
        <v>15</v>
      </c>
    </row>
    <row r="5" customFormat="false" ht="15" hidden="false" customHeight="false" outlineLevel="0" collapsed="false">
      <c r="A5" s="0" t="n">
        <v>3</v>
      </c>
      <c r="B5" s="1" t="s">
        <v>21</v>
      </c>
      <c r="C5" s="1" t="s">
        <v>22</v>
      </c>
      <c r="D5" s="1" t="s">
        <v>23</v>
      </c>
      <c r="E5" s="0" t="s">
        <v>17</v>
      </c>
      <c r="F5" s="4" t="n">
        <v>0.631944444444444</v>
      </c>
      <c r="G5" s="0" t="s">
        <v>16</v>
      </c>
      <c r="I5" s="0" t="s">
        <v>16</v>
      </c>
      <c r="J5" s="0" t="s">
        <v>24</v>
      </c>
      <c r="K5" s="0" t="s">
        <v>16</v>
      </c>
      <c r="L5" s="0" t="s">
        <v>16</v>
      </c>
      <c r="N5" s="0" t="s">
        <v>16</v>
      </c>
      <c r="P5" s="0" t="n">
        <f aca="false">COUNTIF(E5:N5,"P")</f>
        <v>0</v>
      </c>
      <c r="Q5" s="0" t="n">
        <f aca="false">COUNTIF(E5:N5,"C")</f>
        <v>0</v>
      </c>
      <c r="R5" s="0" t="n">
        <f aca="false">COUNTIF(E5:N5,"M")</f>
        <v>0</v>
      </c>
      <c r="S5" s="0" t="n">
        <f aca="false">COUNTIF(E5:N5,"T")</f>
        <v>1</v>
      </c>
      <c r="T5" s="0" t="n">
        <f aca="false">ROUND(P5+Q5+R5/2,0)</f>
        <v>0</v>
      </c>
      <c r="U5" s="3" t="n">
        <f aca="false">ROUND(T5*10/$W$1,0)</f>
        <v>0</v>
      </c>
      <c r="V5" s="0" t="s">
        <v>16</v>
      </c>
      <c r="X5" s="0" t="s">
        <v>16</v>
      </c>
      <c r="Y5" s="0" t="s">
        <v>16</v>
      </c>
    </row>
    <row r="6" customFormat="false" ht="15" hidden="false" customHeight="false" outlineLevel="0" collapsed="false">
      <c r="A6" s="0" t="n">
        <v>4</v>
      </c>
      <c r="B6" s="1" t="s">
        <v>25</v>
      </c>
      <c r="C6" s="1" t="s">
        <v>26</v>
      </c>
      <c r="D6" s="1" t="s">
        <v>27</v>
      </c>
      <c r="E6" s="0" t="s">
        <v>16</v>
      </c>
      <c r="G6" s="0" t="s">
        <v>15</v>
      </c>
      <c r="I6" s="0" t="s">
        <v>16</v>
      </c>
      <c r="K6" s="0" t="s">
        <v>15</v>
      </c>
      <c r="L6" s="0" t="s">
        <v>15</v>
      </c>
      <c r="N6" s="0" t="s">
        <v>16</v>
      </c>
      <c r="P6" s="0" t="n">
        <f aca="false">COUNTIF(E6:N6,"P")</f>
        <v>3</v>
      </c>
      <c r="Q6" s="0" t="n">
        <f aca="false">COUNTIF(E6:N6,"C")</f>
        <v>0</v>
      </c>
      <c r="R6" s="0" t="n">
        <f aca="false">COUNTIF(E6:N6,"M")</f>
        <v>0</v>
      </c>
      <c r="S6" s="0" t="n">
        <f aca="false">COUNTIF(E6:N6,"T")</f>
        <v>0</v>
      </c>
      <c r="T6" s="0" t="n">
        <f aca="false">ROUND(P6+Q6+R6/2,0)</f>
        <v>3</v>
      </c>
      <c r="U6" s="3" t="n">
        <f aca="false">ROUND(T6*10/$W$1,0)</f>
        <v>5</v>
      </c>
      <c r="V6" s="0" t="s">
        <v>15</v>
      </c>
      <c r="X6" s="0" t="s">
        <v>16</v>
      </c>
      <c r="Y6" s="0" t="s">
        <v>15</v>
      </c>
    </row>
    <row r="7" customFormat="false" ht="15" hidden="false" customHeight="false" outlineLevel="0" collapsed="false">
      <c r="A7" s="0" t="n">
        <v>5</v>
      </c>
      <c r="B7" s="1" t="s">
        <v>28</v>
      </c>
      <c r="C7" s="1" t="s">
        <v>29</v>
      </c>
      <c r="D7" s="1" t="s">
        <v>30</v>
      </c>
      <c r="E7" s="0" t="s">
        <v>15</v>
      </c>
      <c r="G7" s="0" t="s">
        <v>15</v>
      </c>
      <c r="I7" s="0" t="s">
        <v>15</v>
      </c>
      <c r="K7" s="0" t="s">
        <v>16</v>
      </c>
      <c r="L7" s="0" t="s">
        <v>15</v>
      </c>
      <c r="N7" s="0" t="s">
        <v>15</v>
      </c>
      <c r="P7" s="0" t="n">
        <f aca="false">COUNTIF(E7:N7,"P")</f>
        <v>5</v>
      </c>
      <c r="Q7" s="0" t="n">
        <f aca="false">COUNTIF(E7:N7,"C")</f>
        <v>0</v>
      </c>
      <c r="R7" s="0" t="n">
        <f aca="false">COUNTIF(E7:N7,"M")</f>
        <v>0</v>
      </c>
      <c r="S7" s="0" t="n">
        <f aca="false">COUNTIF(E7:N7,"T")</f>
        <v>0</v>
      </c>
      <c r="T7" s="0" t="n">
        <f aca="false">ROUND(P7+Q7+R7/2,0)</f>
        <v>5</v>
      </c>
      <c r="U7" s="3" t="n">
        <f aca="false">ROUND(T7*10/$W$1,0)</f>
        <v>8</v>
      </c>
      <c r="V7" s="0" t="s">
        <v>16</v>
      </c>
      <c r="X7" s="0" t="s">
        <v>15</v>
      </c>
      <c r="Y7" s="0" t="s">
        <v>15</v>
      </c>
    </row>
    <row r="8" customFormat="false" ht="15" hidden="false" customHeight="false" outlineLevel="0" collapsed="false">
      <c r="A8" s="0" t="n">
        <v>6</v>
      </c>
      <c r="B8" s="1" t="s">
        <v>31</v>
      </c>
      <c r="C8" s="1" t="s">
        <v>32</v>
      </c>
      <c r="D8" s="1" t="s">
        <v>33</v>
      </c>
      <c r="E8" s="0" t="s">
        <v>15</v>
      </c>
      <c r="G8" s="0" t="s">
        <v>17</v>
      </c>
      <c r="H8" s="4" t="n">
        <v>0.638888888888889</v>
      </c>
      <c r="I8" s="0" t="s">
        <v>34</v>
      </c>
      <c r="J8" s="0" t="s">
        <v>35</v>
      </c>
      <c r="K8" s="0" t="s">
        <v>15</v>
      </c>
      <c r="L8" s="0" t="s">
        <v>16</v>
      </c>
      <c r="N8" s="0" t="s">
        <v>36</v>
      </c>
      <c r="O8" s="4" t="n">
        <v>0.604166666666667</v>
      </c>
      <c r="P8" s="0" t="n">
        <f aca="false">COUNTIF(E8:N8,"P")</f>
        <v>2</v>
      </c>
      <c r="Q8" s="0" t="n">
        <f aca="false">COUNTIF(E8:N8,"C")</f>
        <v>1</v>
      </c>
      <c r="R8" s="0" t="n">
        <f aca="false">COUNTIF(E8:N8,"M")</f>
        <v>1</v>
      </c>
      <c r="S8" s="0" t="n">
        <f aca="false">COUNTIF(E8:N8,"T")</f>
        <v>1</v>
      </c>
      <c r="T8" s="0" t="n">
        <f aca="false">ROUND(P8+Q8+R8/2,0)</f>
        <v>4</v>
      </c>
      <c r="U8" s="3" t="n">
        <f aca="false">ROUND(T8*10/$W$1,0)</f>
        <v>7</v>
      </c>
      <c r="V8" s="0" t="s">
        <v>36</v>
      </c>
      <c r="W8" s="4" t="n">
        <v>0.625</v>
      </c>
      <c r="X8" s="0" t="s">
        <v>16</v>
      </c>
      <c r="Y8" s="0" t="s">
        <v>17</v>
      </c>
      <c r="Z8" s="4" t="n">
        <v>0.638888888888889</v>
      </c>
    </row>
    <row r="9" customFormat="false" ht="15" hidden="false" customHeight="false" outlineLevel="0" collapsed="false">
      <c r="A9" s="0" t="n">
        <v>7</v>
      </c>
      <c r="B9" s="1" t="s">
        <v>37</v>
      </c>
      <c r="C9" s="1" t="s">
        <v>38</v>
      </c>
      <c r="D9" s="1" t="s">
        <v>39</v>
      </c>
      <c r="E9" s="0" t="s">
        <v>15</v>
      </c>
      <c r="G9" s="0" t="s">
        <v>17</v>
      </c>
      <c r="H9" s="4" t="n">
        <v>0.638888888888889</v>
      </c>
      <c r="I9" s="0" t="s">
        <v>16</v>
      </c>
      <c r="K9" s="0" t="s">
        <v>15</v>
      </c>
      <c r="L9" s="0" t="s">
        <v>16</v>
      </c>
      <c r="N9" s="0" t="s">
        <v>16</v>
      </c>
      <c r="P9" s="0" t="n">
        <f aca="false">COUNTIF(E9:N9,"P")</f>
        <v>2</v>
      </c>
      <c r="Q9" s="0" t="n">
        <f aca="false">COUNTIF(E9:N9,"C")</f>
        <v>0</v>
      </c>
      <c r="R9" s="0" t="n">
        <f aca="false">COUNTIF(E9:N9,"M")</f>
        <v>0</v>
      </c>
      <c r="S9" s="0" t="n">
        <f aca="false">COUNTIF(E9:N9,"T")</f>
        <v>1</v>
      </c>
      <c r="T9" s="0" t="n">
        <f aca="false">ROUND(P9+Q9+R9/2,0)</f>
        <v>2</v>
      </c>
      <c r="U9" s="3" t="n">
        <f aca="false">ROUND(T9*10/$W$1,0)</f>
        <v>3</v>
      </c>
      <c r="V9" s="0" t="s">
        <v>16</v>
      </c>
      <c r="X9" s="0" t="s">
        <v>15</v>
      </c>
      <c r="Y9" s="0" t="s">
        <v>16</v>
      </c>
    </row>
    <row r="10" customFormat="false" ht="15" hidden="false" customHeight="false" outlineLevel="0" collapsed="false">
      <c r="A10" s="0" t="n">
        <v>8</v>
      </c>
      <c r="B10" s="1" t="s">
        <v>40</v>
      </c>
      <c r="C10" s="1" t="s">
        <v>41</v>
      </c>
      <c r="D10" s="1" t="s">
        <v>42</v>
      </c>
      <c r="E10" s="0" t="s">
        <v>15</v>
      </c>
      <c r="G10" s="0" t="s">
        <v>15</v>
      </c>
      <c r="I10" s="0" t="s">
        <v>15</v>
      </c>
      <c r="K10" s="0" t="s">
        <v>15</v>
      </c>
      <c r="L10" s="0" t="s">
        <v>15</v>
      </c>
      <c r="N10" s="0" t="s">
        <v>15</v>
      </c>
      <c r="P10" s="0" t="n">
        <f aca="false">COUNTIF(E10:N10,"P")</f>
        <v>6</v>
      </c>
      <c r="Q10" s="0" t="n">
        <f aca="false">COUNTIF(E10:N10,"C")</f>
        <v>0</v>
      </c>
      <c r="R10" s="0" t="n">
        <f aca="false">COUNTIF(E10:N10,"M")</f>
        <v>0</v>
      </c>
      <c r="S10" s="0" t="n">
        <f aca="false">COUNTIF(E10:N10,"T")</f>
        <v>0</v>
      </c>
      <c r="T10" s="0" t="n">
        <f aca="false">ROUND(P10+Q10+R10/2,0)</f>
        <v>6</v>
      </c>
      <c r="U10" s="3" t="n">
        <f aca="false">ROUND(T10*10/$W$1,0)</f>
        <v>10</v>
      </c>
      <c r="V10" s="0" t="s">
        <v>16</v>
      </c>
      <c r="X10" s="0" t="s">
        <v>15</v>
      </c>
      <c r="Y10" s="0" t="s">
        <v>16</v>
      </c>
    </row>
    <row r="11" customFormat="false" ht="15" hidden="false" customHeight="false" outlineLevel="0" collapsed="false">
      <c r="A11" s="0" t="n">
        <v>9</v>
      </c>
      <c r="B11" s="1" t="s">
        <v>43</v>
      </c>
      <c r="C11" s="1" t="s">
        <v>44</v>
      </c>
      <c r="D11" s="1" t="s">
        <v>45</v>
      </c>
      <c r="E11" s="0" t="s">
        <v>15</v>
      </c>
      <c r="G11" s="0" t="s">
        <v>15</v>
      </c>
      <c r="I11" s="0" t="s">
        <v>15</v>
      </c>
      <c r="K11" s="0" t="s">
        <v>16</v>
      </c>
      <c r="L11" s="0" t="s">
        <v>36</v>
      </c>
      <c r="M11" s="4" t="n">
        <v>0.625</v>
      </c>
      <c r="N11" s="0" t="s">
        <v>16</v>
      </c>
      <c r="P11" s="0" t="n">
        <f aca="false">COUNTIF(E11:N11,"P")</f>
        <v>3</v>
      </c>
      <c r="Q11" s="0" t="n">
        <f aca="false">COUNTIF(E11:N11,"C")</f>
        <v>0</v>
      </c>
      <c r="R11" s="0" t="n">
        <f aca="false">COUNTIF(E11:N11,"M")</f>
        <v>1</v>
      </c>
      <c r="S11" s="0" t="n">
        <f aca="false">COUNTIF(E11:N11,"T")</f>
        <v>0</v>
      </c>
      <c r="T11" s="0" t="n">
        <f aca="false">ROUND(P11+Q11+R11/2,0)</f>
        <v>4</v>
      </c>
      <c r="U11" s="3" t="n">
        <f aca="false">ROUND(T11*10/$W$1,0)</f>
        <v>7</v>
      </c>
      <c r="V11" s="0" t="s">
        <v>15</v>
      </c>
      <c r="X11" s="0" t="s">
        <v>15</v>
      </c>
      <c r="Y11" s="0" t="s">
        <v>15</v>
      </c>
    </row>
    <row r="12" customFormat="false" ht="15" hidden="false" customHeight="false" outlineLevel="0" collapsed="false">
      <c r="A12" s="0" t="n">
        <v>10</v>
      </c>
      <c r="B12" s="1" t="s">
        <v>46</v>
      </c>
      <c r="C12" s="1" t="s">
        <v>47</v>
      </c>
      <c r="D12" s="1" t="s">
        <v>48</v>
      </c>
      <c r="E12" s="0" t="s">
        <v>16</v>
      </c>
      <c r="G12" s="0" t="s">
        <v>16</v>
      </c>
      <c r="I12" s="0" t="s">
        <v>16</v>
      </c>
      <c r="K12" s="0" t="s">
        <v>16</v>
      </c>
      <c r="L12" s="0" t="s">
        <v>16</v>
      </c>
      <c r="N12" s="0" t="s">
        <v>16</v>
      </c>
      <c r="P12" s="0" t="n">
        <f aca="false">COUNTIF(E12:N12,"P")</f>
        <v>0</v>
      </c>
      <c r="Q12" s="0" t="n">
        <f aca="false">COUNTIF(E12:N12,"C")</f>
        <v>0</v>
      </c>
      <c r="R12" s="0" t="n">
        <f aca="false">COUNTIF(E12:N12,"M")</f>
        <v>0</v>
      </c>
      <c r="S12" s="0" t="n">
        <f aca="false">COUNTIF(E12:N12,"T")</f>
        <v>0</v>
      </c>
      <c r="T12" s="0" t="n">
        <f aca="false">ROUND(P12+Q12+R12/2,0)</f>
        <v>0</v>
      </c>
      <c r="U12" s="3" t="n">
        <f aca="false">ROUND(T12*10/$W$1,0)</f>
        <v>0</v>
      </c>
      <c r="V12" s="0" t="s">
        <v>16</v>
      </c>
      <c r="X12" s="0" t="s">
        <v>16</v>
      </c>
      <c r="Y12" s="0" t="s">
        <v>16</v>
      </c>
    </row>
    <row r="13" customFormat="false" ht="15" hidden="false" customHeight="false" outlineLevel="0" collapsed="false">
      <c r="A13" s="0" t="n">
        <v>11</v>
      </c>
      <c r="B13" s="1" t="s">
        <v>49</v>
      </c>
      <c r="C13" s="1" t="s">
        <v>50</v>
      </c>
      <c r="D13" s="1" t="s">
        <v>51</v>
      </c>
      <c r="E13" s="0" t="s">
        <v>16</v>
      </c>
      <c r="G13" s="0" t="s">
        <v>15</v>
      </c>
      <c r="I13" s="0" t="s">
        <v>34</v>
      </c>
      <c r="J13" s="0" t="s">
        <v>35</v>
      </c>
      <c r="K13" s="0" t="s">
        <v>15</v>
      </c>
      <c r="L13" s="0" t="s">
        <v>15</v>
      </c>
      <c r="N13" s="0" t="s">
        <v>15</v>
      </c>
      <c r="P13" s="0" t="n">
        <f aca="false">COUNTIF(E13:N13,"P")</f>
        <v>4</v>
      </c>
      <c r="Q13" s="0" t="n">
        <f aca="false">COUNTIF(E13:N13,"C")</f>
        <v>1</v>
      </c>
      <c r="R13" s="0" t="n">
        <f aca="false">COUNTIF(E13:N13,"M")</f>
        <v>0</v>
      </c>
      <c r="S13" s="0" t="n">
        <f aca="false">COUNTIF(E13:N13,"T")</f>
        <v>0</v>
      </c>
      <c r="T13" s="0" t="n">
        <f aca="false">ROUND(P13+Q13+R13/2,0)</f>
        <v>5</v>
      </c>
      <c r="U13" s="3" t="n">
        <f aca="false">ROUND(T13*10/$W$1,0)</f>
        <v>8</v>
      </c>
      <c r="V13" s="0" t="s">
        <v>15</v>
      </c>
      <c r="X13" s="0" t="s">
        <v>15</v>
      </c>
      <c r="Y13" s="0" t="s">
        <v>15</v>
      </c>
    </row>
    <row r="14" customFormat="false" ht="15" hidden="false" customHeight="false" outlineLevel="0" collapsed="false">
      <c r="A14" s="0" t="n">
        <v>12</v>
      </c>
      <c r="B14" s="1" t="s">
        <v>52</v>
      </c>
      <c r="C14" s="1" t="s">
        <v>53</v>
      </c>
      <c r="D14" s="1" t="s">
        <v>54</v>
      </c>
      <c r="E14" s="0" t="s">
        <v>15</v>
      </c>
      <c r="G14" s="0" t="s">
        <v>15</v>
      </c>
      <c r="I14" s="0" t="s">
        <v>15</v>
      </c>
      <c r="K14" s="0" t="s">
        <v>15</v>
      </c>
      <c r="L14" s="0" t="s">
        <v>16</v>
      </c>
      <c r="N14" s="0" t="s">
        <v>16</v>
      </c>
      <c r="P14" s="0" t="n">
        <f aca="false">COUNTIF(E14:N14,"P")</f>
        <v>4</v>
      </c>
      <c r="Q14" s="0" t="n">
        <f aca="false">COUNTIF(E14:N14,"C")</f>
        <v>0</v>
      </c>
      <c r="R14" s="0" t="n">
        <f aca="false">COUNTIF(E14:N14,"M")</f>
        <v>0</v>
      </c>
      <c r="S14" s="0" t="n">
        <f aca="false">COUNTIF(E14:N14,"T")</f>
        <v>0</v>
      </c>
      <c r="T14" s="0" t="n">
        <f aca="false">ROUND(P14+Q14+R14/2,0)</f>
        <v>4</v>
      </c>
      <c r="U14" s="3" t="n">
        <f aca="false">ROUND(T14*10/$W$1,0)</f>
        <v>7</v>
      </c>
      <c r="V14" s="0" t="s">
        <v>16</v>
      </c>
      <c r="X14" s="0" t="s">
        <v>16</v>
      </c>
      <c r="Y14" s="0" t="s">
        <v>15</v>
      </c>
      <c r="Z14" s="4" t="n">
        <v>0.638888888888889</v>
      </c>
    </row>
    <row r="15" customFormat="false" ht="15" hidden="false" customHeight="false" outlineLevel="0" collapsed="false">
      <c r="A15" s="0" t="n">
        <v>13</v>
      </c>
      <c r="B15" s="1" t="s">
        <v>55</v>
      </c>
      <c r="C15" s="1" t="s">
        <v>56</v>
      </c>
      <c r="D15" s="1" t="s">
        <v>57</v>
      </c>
      <c r="E15" s="0" t="s">
        <v>15</v>
      </c>
      <c r="G15" s="0" t="s">
        <v>16</v>
      </c>
      <c r="I15" s="0" t="s">
        <v>16</v>
      </c>
      <c r="K15" s="0" t="s">
        <v>16</v>
      </c>
      <c r="L15" s="0" t="s">
        <v>16</v>
      </c>
      <c r="N15" s="0" t="s">
        <v>15</v>
      </c>
      <c r="P15" s="0" t="n">
        <f aca="false">COUNTIF(E15:N15,"P")</f>
        <v>2</v>
      </c>
      <c r="Q15" s="0" t="n">
        <f aca="false">COUNTIF(E15:N15,"C")</f>
        <v>0</v>
      </c>
      <c r="R15" s="0" t="n">
        <f aca="false">COUNTIF(E15:N15,"M")</f>
        <v>0</v>
      </c>
      <c r="S15" s="0" t="n">
        <f aca="false">COUNTIF(E15:N15,"T")</f>
        <v>0</v>
      </c>
      <c r="T15" s="0" t="n">
        <f aca="false">ROUND(P15+Q15+R15/2,0)</f>
        <v>2</v>
      </c>
      <c r="U15" s="3" t="n">
        <f aca="false">ROUND(T15*10/$W$1,0)</f>
        <v>3</v>
      </c>
      <c r="V15" s="0" t="s">
        <v>16</v>
      </c>
      <c r="X15" s="0" t="s">
        <v>15</v>
      </c>
      <c r="Y15" s="0" t="s">
        <v>16</v>
      </c>
    </row>
    <row r="16" customFormat="false" ht="15" hidden="false" customHeight="false" outlineLevel="0" collapsed="false">
      <c r="A16" s="0" t="n">
        <v>14</v>
      </c>
      <c r="B16" s="1" t="s">
        <v>58</v>
      </c>
      <c r="C16" s="1" t="s">
        <v>59</v>
      </c>
      <c r="D16" s="1" t="s">
        <v>60</v>
      </c>
      <c r="E16" s="0" t="s">
        <v>15</v>
      </c>
      <c r="G16" s="0" t="s">
        <v>15</v>
      </c>
      <c r="I16" s="0" t="s">
        <v>15</v>
      </c>
      <c r="K16" s="0" t="s">
        <v>15</v>
      </c>
      <c r="L16" s="0" t="s">
        <v>16</v>
      </c>
      <c r="N16" s="0" t="s">
        <v>17</v>
      </c>
      <c r="O16" s="4" t="n">
        <v>0.645833333333333</v>
      </c>
      <c r="P16" s="0" t="n">
        <f aca="false">COUNTIF(E16:N16,"P")</f>
        <v>4</v>
      </c>
      <c r="Q16" s="0" t="n">
        <f aca="false">COUNTIF(E16:N16,"C")</f>
        <v>0</v>
      </c>
      <c r="R16" s="0" t="n">
        <f aca="false">COUNTIF(E16:N16,"M")</f>
        <v>0</v>
      </c>
      <c r="S16" s="0" t="n">
        <f aca="false">COUNTIF(E16:N16,"T")</f>
        <v>1</v>
      </c>
      <c r="T16" s="0" t="n">
        <f aca="false">ROUND(P16+Q16+R16/2,0)</f>
        <v>4</v>
      </c>
      <c r="U16" s="3" t="n">
        <f aca="false">ROUND(T16*10/$W$1,0)</f>
        <v>7</v>
      </c>
      <c r="V16" s="0" t="s">
        <v>15</v>
      </c>
      <c r="X16" s="0" t="s">
        <v>15</v>
      </c>
      <c r="Y16" s="0" t="s">
        <v>15</v>
      </c>
      <c r="Z16" s="4" t="n">
        <v>0.638888888888889</v>
      </c>
    </row>
    <row r="17" customFormat="false" ht="15" hidden="false" customHeight="false" outlineLevel="0" collapsed="false">
      <c r="C17" s="0" t="s">
        <v>6</v>
      </c>
      <c r="D17" s="0" t="s">
        <v>6</v>
      </c>
      <c r="E17" s="0" t="n">
        <f aca="false">COUNTIF(E3:E16,"P")</f>
        <v>10</v>
      </c>
      <c r="G17" s="0" t="n">
        <f aca="false">COUNTIF(G3:G16,"P")</f>
        <v>9</v>
      </c>
      <c r="I17" s="0" t="n">
        <f aca="false">COUNTIF(I3:I16,"P")</f>
        <v>7</v>
      </c>
      <c r="K17" s="0" t="n">
        <f aca="false">COUNTIF(K3:K16,"P")</f>
        <v>9</v>
      </c>
      <c r="L17" s="0" t="n">
        <f aca="false">COUNTIF(L3:L16,"P")</f>
        <v>6</v>
      </c>
      <c r="N17" s="0" t="n">
        <f aca="false">COUNTIF(N3:N16,"P")</f>
        <v>6</v>
      </c>
      <c r="V17" s="0" t="n">
        <f aca="false">COUNTIF(V3:V16,"P")</f>
        <v>6</v>
      </c>
      <c r="X17" s="0" t="n">
        <f aca="false">COUNTIF(X3:X16,"P")</f>
        <v>8</v>
      </c>
      <c r="Y17" s="0" t="n">
        <f aca="false">COUNTIF(Y3:Y16,"P")</f>
        <v>7</v>
      </c>
    </row>
    <row r="18" customFormat="false" ht="15" hidden="false" customHeight="false" outlineLevel="0" collapsed="false">
      <c r="C18" s="0" t="s">
        <v>61</v>
      </c>
      <c r="D18" s="0" t="s">
        <v>62</v>
      </c>
      <c r="G18" s="0" t="n">
        <f aca="false">COUNTIF(G3:G16,"T")</f>
        <v>2</v>
      </c>
      <c r="V18" s="0" t="n">
        <f aca="false">COUNTIF(V3:V16,"M")</f>
        <v>1</v>
      </c>
      <c r="X18" s="0" t="n">
        <f aca="false">COUNTIF(X3:X16,"M")</f>
        <v>0</v>
      </c>
      <c r="Y18" s="0" t="n">
        <f aca="false">COUNTIF(Y3:Y16,"M")</f>
        <v>0</v>
      </c>
    </row>
    <row r="19" customFormat="false" ht="15" hidden="false" customHeight="false" outlineLevel="0" collapsed="false">
      <c r="C19" s="0" t="s">
        <v>9</v>
      </c>
      <c r="V19" s="0" t="n">
        <f aca="false">COUNTIF(V3:V16,"T")</f>
        <v>0</v>
      </c>
      <c r="X19" s="0" t="n">
        <f aca="false">COUNTIF(X3:X16,"T")</f>
        <v>0</v>
      </c>
      <c r="Y19" s="0" t="n">
        <f aca="false">COUNTIF(Y3:Y16,"T")</f>
        <v>2</v>
      </c>
    </row>
    <row r="20" customFormat="false" ht="15" hidden="false" customHeight="false" outlineLevel="0" collapsed="false">
      <c r="C20" s="0" t="s">
        <v>63</v>
      </c>
      <c r="V20" s="0" t="n">
        <f aca="false">SUM(V17:V19)</f>
        <v>7</v>
      </c>
      <c r="X20" s="0" t="n">
        <f aca="false">SUM(X17:X19)</f>
        <v>8</v>
      </c>
      <c r="Y20" s="0" t="n">
        <f aca="false">SUM(Y17:Y19)</f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7" activeCellId="0" sqref="E17"/>
    </sheetView>
  </sheetViews>
  <sheetFormatPr defaultColWidth="9.41796875" defaultRowHeight="15" zeroHeight="false" outlineLevelRow="0" outlineLevelCol="0"/>
  <cols>
    <col collapsed="false" customWidth="true" hidden="false" outlineLevel="0" max="2" min="2" style="0" width="15.17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81</v>
      </c>
      <c r="F1" s="0" t="s">
        <v>82</v>
      </c>
      <c r="G1" s="0" t="s">
        <v>71</v>
      </c>
      <c r="H1" s="0" t="s">
        <v>94</v>
      </c>
      <c r="I1" s="0" t="s">
        <v>95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19</v>
      </c>
      <c r="C3" s="0" t="s">
        <v>19</v>
      </c>
      <c r="D3" s="0" t="s">
        <v>18</v>
      </c>
      <c r="E3" s="0" t="s">
        <v>189</v>
      </c>
      <c r="F3" s="0" t="n">
        <v>6</v>
      </c>
      <c r="G3" s="0" t="n">
        <f aca="false">AVERAGE(F3:F9)</f>
        <v>3.71428571428571</v>
      </c>
      <c r="H3" s="0" t="n">
        <v>5</v>
      </c>
      <c r="I3" s="0" t="n">
        <f aca="false">ROUND(MAX(H3,G3),0)</f>
        <v>5</v>
      </c>
    </row>
    <row r="4" customFormat="false" ht="15" hidden="false" customHeight="false" outlineLevel="0" collapsed="false">
      <c r="C4" s="0" t="s">
        <v>19</v>
      </c>
      <c r="D4" s="0" t="s">
        <v>18</v>
      </c>
      <c r="E4" s="0" t="s">
        <v>190</v>
      </c>
      <c r="F4" s="0" t="n">
        <v>5</v>
      </c>
    </row>
    <row r="5" customFormat="false" ht="15" hidden="false" customHeight="false" outlineLevel="0" collapsed="false">
      <c r="C5" s="0" t="s">
        <v>19</v>
      </c>
      <c r="D5" s="0" t="s">
        <v>18</v>
      </c>
      <c r="E5" s="0" t="s">
        <v>191</v>
      </c>
      <c r="F5" s="0" t="n">
        <v>5</v>
      </c>
    </row>
    <row r="6" customFormat="false" ht="15" hidden="false" customHeight="false" outlineLevel="0" collapsed="false">
      <c r="C6" s="0" t="s">
        <v>19</v>
      </c>
      <c r="D6" s="0" t="s">
        <v>18</v>
      </c>
      <c r="E6" s="0" t="s">
        <v>192</v>
      </c>
      <c r="F6" s="0" t="n">
        <v>4</v>
      </c>
    </row>
    <row r="7" customFormat="false" ht="15" hidden="false" customHeight="false" outlineLevel="0" collapsed="false">
      <c r="C7" s="0" t="s">
        <v>19</v>
      </c>
      <c r="D7" s="0" t="s">
        <v>18</v>
      </c>
      <c r="E7" s="0" t="s">
        <v>193</v>
      </c>
      <c r="F7" s="0" t="n">
        <v>3</v>
      </c>
    </row>
    <row r="8" customFormat="false" ht="15" hidden="false" customHeight="false" outlineLevel="0" collapsed="false">
      <c r="C8" s="0" t="s">
        <v>19</v>
      </c>
      <c r="D8" s="0" t="s">
        <v>18</v>
      </c>
      <c r="E8" s="0" t="s">
        <v>194</v>
      </c>
      <c r="F8" s="0" t="n">
        <v>2</v>
      </c>
    </row>
    <row r="9" customFormat="false" ht="15" hidden="false" customHeight="false" outlineLevel="0" collapsed="false">
      <c r="C9" s="0" t="s">
        <v>19</v>
      </c>
      <c r="D9" s="0" t="s">
        <v>18</v>
      </c>
      <c r="E9" s="0" t="s">
        <v>195</v>
      </c>
      <c r="F9" s="0" t="n">
        <v>1</v>
      </c>
    </row>
    <row r="10" customFormat="false" ht="15" hidden="false" customHeight="false" outlineLevel="0" collapsed="false">
      <c r="A10" s="0" t="n">
        <v>3</v>
      </c>
      <c r="B10" s="1" t="s">
        <v>22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4</v>
      </c>
      <c r="B11" s="1" t="s">
        <v>26</v>
      </c>
      <c r="C11" s="0" t="s">
        <v>26</v>
      </c>
      <c r="D11" s="0" t="s">
        <v>25</v>
      </c>
      <c r="E11" s="0" t="s">
        <v>196</v>
      </c>
      <c r="F11" s="0" t="n">
        <v>8</v>
      </c>
      <c r="I11" s="0" t="n">
        <v>8</v>
      </c>
    </row>
    <row r="12" customFormat="false" ht="15" hidden="false" customHeight="false" outlineLevel="0" collapsed="false">
      <c r="A12" s="0" t="n">
        <v>5</v>
      </c>
      <c r="B12" s="1" t="s">
        <v>29</v>
      </c>
      <c r="C12" s="0" t="s">
        <v>29</v>
      </c>
      <c r="D12" s="0" t="s">
        <v>28</v>
      </c>
      <c r="E12" s="0" t="s">
        <v>197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6</v>
      </c>
      <c r="B13" s="1" t="s">
        <v>32</v>
      </c>
      <c r="C13" s="0" t="s">
        <v>32</v>
      </c>
      <c r="D13" s="0" t="s">
        <v>31</v>
      </c>
      <c r="E13" s="0" t="s">
        <v>198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7</v>
      </c>
      <c r="B14" s="1" t="s">
        <v>38</v>
      </c>
      <c r="C14" s="0" t="s">
        <v>38</v>
      </c>
      <c r="D14" s="0" t="s">
        <v>37</v>
      </c>
      <c r="E14" s="0" t="s">
        <v>199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41</v>
      </c>
      <c r="C15" s="0" t="s">
        <v>41</v>
      </c>
      <c r="D15" s="0" t="s">
        <v>40</v>
      </c>
      <c r="E15" s="0" t="s">
        <v>191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9</v>
      </c>
      <c r="B16" s="1" t="s">
        <v>44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10</v>
      </c>
      <c r="B17" s="1" t="s">
        <v>47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50</v>
      </c>
      <c r="C18" s="0" t="s">
        <v>50</v>
      </c>
      <c r="D18" s="0" t="s">
        <v>49</v>
      </c>
      <c r="E18" s="0" t="s">
        <v>200</v>
      </c>
      <c r="F18" s="0" t="n">
        <v>8</v>
      </c>
      <c r="G18" s="0" t="n">
        <f aca="false">AVERAGE(F18:F21)</f>
        <v>6.5</v>
      </c>
      <c r="H18" s="0" t="n">
        <v>6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50</v>
      </c>
      <c r="D19" s="0" t="s">
        <v>49</v>
      </c>
      <c r="E19" s="0" t="s">
        <v>140</v>
      </c>
      <c r="F19" s="0" t="n">
        <v>8</v>
      </c>
    </row>
    <row r="20" customFormat="false" ht="15" hidden="false" customHeight="false" outlineLevel="0" collapsed="false">
      <c r="C20" s="0" t="s">
        <v>50</v>
      </c>
      <c r="D20" s="0" t="s">
        <v>49</v>
      </c>
      <c r="E20" s="0" t="s">
        <v>140</v>
      </c>
      <c r="F20" s="0" t="n">
        <v>6</v>
      </c>
    </row>
    <row r="21" customFormat="false" ht="15" hidden="false" customHeight="false" outlineLevel="0" collapsed="false">
      <c r="C21" s="0" t="s">
        <v>50</v>
      </c>
      <c r="D21" s="0" t="s">
        <v>49</v>
      </c>
      <c r="E21" s="0" t="s">
        <v>201</v>
      </c>
      <c r="F21" s="0" t="n">
        <v>4</v>
      </c>
    </row>
    <row r="22" customFormat="false" ht="15" hidden="false" customHeight="false" outlineLevel="0" collapsed="false">
      <c r="A22" s="0" t="n">
        <v>12</v>
      </c>
      <c r="B22" s="1" t="s">
        <v>53</v>
      </c>
      <c r="C22" s="0" t="s">
        <v>53</v>
      </c>
      <c r="D22" s="0" t="s">
        <v>52</v>
      </c>
      <c r="E22" s="0" t="s">
        <v>202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13</v>
      </c>
      <c r="B23" s="1" t="s">
        <v>56</v>
      </c>
      <c r="C23" s="0" t="s">
        <v>56</v>
      </c>
      <c r="D23" s="0" t="s">
        <v>55</v>
      </c>
      <c r="E23" s="0" t="s">
        <v>203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14</v>
      </c>
      <c r="B24" s="1" t="s">
        <v>59</v>
      </c>
      <c r="C24" s="0" t="s">
        <v>59</v>
      </c>
      <c r="D24" s="0" t="s">
        <v>58</v>
      </c>
      <c r="E24" s="0" t="s">
        <v>204</v>
      </c>
      <c r="F24" s="0" t="n">
        <v>10</v>
      </c>
      <c r="I24" s="0" t="s">
        <v>205</v>
      </c>
    </row>
    <row r="25" customFormat="false" ht="15" hidden="false" customHeight="false" outlineLevel="0" collapsed="false">
      <c r="H25" s="0" t="s">
        <v>206</v>
      </c>
      <c r="I25" s="0" t="n">
        <f aca="false">COUNTIF(I2:I24,"&gt;0")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T16" activeCellId="0" sqref="T16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5.32"/>
    <col collapsed="false" customWidth="true" hidden="true" outlineLevel="0" max="11" min="3" style="0" width="9.36"/>
    <col collapsed="false" customWidth="false" hidden="true" outlineLevel="0" max="14" min="12" style="0" width="9.52"/>
    <col collapsed="false" customWidth="true" hidden="true" outlineLevel="0" max="15" min="15" style="0" width="11.44"/>
    <col collapsed="false" customWidth="true" hidden="true" outlineLevel="0" max="18" min="16" style="0" width="9.5"/>
    <col collapsed="false" customWidth="true" hidden="false" outlineLevel="0" max="19" min="19" style="0" width="14.62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64</v>
      </c>
      <c r="E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  <c r="K1" s="0" t="s">
        <v>70</v>
      </c>
      <c r="L1" s="0" t="s">
        <v>71</v>
      </c>
      <c r="M1" s="0" t="s">
        <v>72</v>
      </c>
      <c r="N1" s="0" t="s">
        <v>73</v>
      </c>
      <c r="O1" s="0" t="s">
        <v>74</v>
      </c>
      <c r="P1" s="0" t="s">
        <v>75</v>
      </c>
      <c r="Q1" s="0" t="s">
        <v>76</v>
      </c>
      <c r="R1" s="0" t="s">
        <v>77</v>
      </c>
      <c r="S1" s="0" t="s">
        <v>78</v>
      </c>
      <c r="T1" s="2" t="n">
        <v>45877</v>
      </c>
      <c r="W1" s="0" t="s">
        <v>79</v>
      </c>
    </row>
    <row r="2" customFormat="false" ht="17.4" hidden="false" customHeight="false" outlineLevel="0" collapsed="false">
      <c r="A2" s="0" t="n">
        <v>1</v>
      </c>
      <c r="B2" s="1" t="s">
        <v>13</v>
      </c>
      <c r="C2" s="5" t="n">
        <v>6</v>
      </c>
      <c r="D2" s="6" t="n">
        <v>45855</v>
      </c>
      <c r="E2" s="7" t="n">
        <v>6</v>
      </c>
      <c r="F2" s="8" t="n">
        <v>45821</v>
      </c>
      <c r="G2" s="0" t="n">
        <v>6</v>
      </c>
      <c r="H2" s="7" t="n">
        <v>9</v>
      </c>
      <c r="I2" s="8" t="n">
        <v>45849</v>
      </c>
      <c r="J2" s="0" t="n">
        <v>0</v>
      </c>
      <c r="K2" s="0" t="n">
        <f aca="false">H2+J2/2</f>
        <v>9</v>
      </c>
      <c r="L2" s="9" t="n">
        <f aca="false">ROUND(AVERAGE(C2,E2,G2,K2),0)</f>
        <v>7</v>
      </c>
      <c r="M2" s="9" t="str">
        <f aca="false">IF(L2&lt;7,"TEP","TEA")</f>
        <v>TEA</v>
      </c>
      <c r="N2" s="5" t="n">
        <v>3</v>
      </c>
      <c r="O2" s="0" t="n">
        <v>10</v>
      </c>
      <c r="P2" s="0" t="n">
        <v>2</v>
      </c>
      <c r="Q2" s="0" t="n">
        <v>2</v>
      </c>
      <c r="R2" s="0" t="n">
        <v>2</v>
      </c>
      <c r="S2" s="9" t="n">
        <f aca="false">ROUND(AVERAGE(N2:O2,L2),0)</f>
        <v>7</v>
      </c>
      <c r="W2" s="0" t="n">
        <v>7</v>
      </c>
    </row>
    <row r="3" customFormat="false" ht="17.4" hidden="false" customHeight="false" outlineLevel="0" collapsed="false">
      <c r="A3" s="0" t="n">
        <v>2</v>
      </c>
      <c r="B3" s="1" t="s">
        <v>19</v>
      </c>
      <c r="C3" s="0" t="n">
        <v>7</v>
      </c>
      <c r="E3" s="0" t="n">
        <v>7</v>
      </c>
      <c r="G3" s="0" t="n">
        <v>8</v>
      </c>
      <c r="H3" s="0" t="n">
        <v>8</v>
      </c>
      <c r="J3" s="0" t="n">
        <v>3</v>
      </c>
      <c r="K3" s="0" t="n">
        <f aca="false">H3+J3/2</f>
        <v>9.5</v>
      </c>
      <c r="L3" s="9" t="n">
        <f aca="false">ROUND(AVERAGE(C3,E3,G3,K3),0)</f>
        <v>8</v>
      </c>
      <c r="M3" s="9" t="str">
        <f aca="false">IF(L3&lt;7,"TEP","TEA")</f>
        <v>TEA</v>
      </c>
      <c r="N3" s="0" t="n">
        <v>5</v>
      </c>
      <c r="O3" s="0" t="n">
        <v>10</v>
      </c>
      <c r="P3" s="0" t="n">
        <v>1</v>
      </c>
      <c r="Q3" s="0" t="n">
        <v>1</v>
      </c>
      <c r="R3" s="0" t="n">
        <v>1</v>
      </c>
      <c r="S3" s="9" t="n">
        <f aca="false">ROUND(AVERAGE(N3:O3,L3),0)</f>
        <v>8</v>
      </c>
      <c r="W3" s="0" t="n">
        <v>7</v>
      </c>
    </row>
    <row r="4" customFormat="false" ht="17.4" hidden="false" customHeight="false" outlineLevel="0" collapsed="false">
      <c r="A4" s="0" t="n">
        <v>3</v>
      </c>
      <c r="B4" s="1" t="s">
        <v>22</v>
      </c>
      <c r="C4" s="0" t="n">
        <v>1</v>
      </c>
      <c r="E4" s="0" t="n">
        <v>1</v>
      </c>
      <c r="G4" s="0" t="n">
        <v>1</v>
      </c>
      <c r="H4" s="0" t="n">
        <v>8</v>
      </c>
      <c r="J4" s="0" t="n">
        <v>0</v>
      </c>
      <c r="K4" s="0" t="n">
        <f aca="false">H4+J4/2</f>
        <v>8</v>
      </c>
      <c r="L4" s="9" t="n">
        <f aca="false">ROUND(AVERAGE(C4,E4,G4,K4),0)</f>
        <v>3</v>
      </c>
      <c r="M4" s="9" t="str">
        <f aca="false">IF(L4&lt;7,"TEP","TEA")</f>
        <v>TEP</v>
      </c>
      <c r="N4" s="0" t="n">
        <v>1</v>
      </c>
      <c r="O4" s="0" t="n">
        <v>0</v>
      </c>
      <c r="P4" s="0" t="n">
        <v>1</v>
      </c>
      <c r="Q4" s="0" t="n">
        <v>1</v>
      </c>
      <c r="R4" s="0" t="n">
        <v>1</v>
      </c>
      <c r="S4" s="9" t="n">
        <f aca="false">ROUND(AVERAGE(N4:O4,L4),0)</f>
        <v>1</v>
      </c>
      <c r="T4" s="0" t="s">
        <v>16</v>
      </c>
      <c r="W4" s="0" t="n">
        <v>1</v>
      </c>
    </row>
    <row r="5" customFormat="false" ht="17.4" hidden="false" customHeight="false" outlineLevel="0" collapsed="false">
      <c r="A5" s="0" t="n">
        <v>4</v>
      </c>
      <c r="B5" s="1" t="s">
        <v>26</v>
      </c>
      <c r="C5" s="5" t="n">
        <v>6</v>
      </c>
      <c r="D5" s="6" t="n">
        <v>45887</v>
      </c>
      <c r="E5" s="5" t="n">
        <v>5</v>
      </c>
      <c r="F5" s="6" t="n">
        <v>45856</v>
      </c>
      <c r="G5" s="0" t="n">
        <v>9</v>
      </c>
      <c r="H5" s="0" t="n">
        <v>10</v>
      </c>
      <c r="J5" s="0" t="n">
        <v>0</v>
      </c>
      <c r="K5" s="0" t="n">
        <f aca="false">H5+J5/2</f>
        <v>10</v>
      </c>
      <c r="L5" s="9" t="n">
        <f aca="false">ROUND(AVERAGE(C5,E5,G5,K5),0)</f>
        <v>8</v>
      </c>
      <c r="M5" s="9" t="str">
        <f aca="false">IF(L5&lt;7,"TEP","TEA")</f>
        <v>TEA</v>
      </c>
      <c r="N5" s="0" t="n">
        <v>8</v>
      </c>
      <c r="O5" s="0" t="n">
        <v>5</v>
      </c>
      <c r="P5" s="0" t="n">
        <v>7</v>
      </c>
      <c r="Q5" s="0" t="n">
        <v>7</v>
      </c>
      <c r="R5" s="0" t="n">
        <v>7</v>
      </c>
      <c r="S5" s="9" t="n">
        <f aca="false">ROUND(AVERAGE(N5:O5,L5),0)</f>
        <v>7</v>
      </c>
      <c r="W5" s="0" t="n">
        <v>7</v>
      </c>
    </row>
    <row r="6" customFormat="false" ht="17.4" hidden="false" customHeight="false" outlineLevel="0" collapsed="false">
      <c r="A6" s="0" t="n">
        <v>5</v>
      </c>
      <c r="B6" s="1" t="s">
        <v>29</v>
      </c>
      <c r="C6" s="0" t="n">
        <v>8</v>
      </c>
      <c r="E6" s="0" t="n">
        <v>10</v>
      </c>
      <c r="G6" s="0" t="n">
        <v>9</v>
      </c>
      <c r="H6" s="0" t="n">
        <v>10</v>
      </c>
      <c r="J6" s="0" t="n">
        <v>1</v>
      </c>
      <c r="K6" s="0" t="n">
        <f aca="false">H6+J6/2</f>
        <v>10.5</v>
      </c>
      <c r="L6" s="9" t="n">
        <f aca="false">ROUND(AVERAGE(C6,E6,G6,K6),0)</f>
        <v>9</v>
      </c>
      <c r="M6" s="9" t="str">
        <f aca="false">IF(L6&lt;7,"TEP","TEA")</f>
        <v>TEA</v>
      </c>
      <c r="N6" s="0" t="n">
        <v>8</v>
      </c>
      <c r="O6" s="0" t="n">
        <v>8</v>
      </c>
      <c r="P6" s="0" t="n">
        <v>2</v>
      </c>
      <c r="Q6" s="0" t="n">
        <v>2</v>
      </c>
      <c r="R6" s="0" t="n">
        <v>2</v>
      </c>
      <c r="S6" s="9" t="n">
        <f aca="false">ROUND(AVERAGE(N6:O6,L6),0)</f>
        <v>8</v>
      </c>
      <c r="W6" s="0" t="n">
        <v>10</v>
      </c>
    </row>
    <row r="7" customFormat="false" ht="17.4" hidden="false" customHeight="false" outlineLevel="0" collapsed="false">
      <c r="A7" s="0" t="n">
        <v>6</v>
      </c>
      <c r="B7" s="1" t="s">
        <v>32</v>
      </c>
      <c r="C7" s="0" t="n">
        <v>10</v>
      </c>
      <c r="E7" s="0" t="n">
        <v>9</v>
      </c>
      <c r="G7" s="0" t="n">
        <v>7</v>
      </c>
      <c r="H7" s="0" t="n">
        <v>10</v>
      </c>
      <c r="J7" s="0" t="n">
        <v>0</v>
      </c>
      <c r="K7" s="0" t="n">
        <f aca="false">H7+J7/2</f>
        <v>10</v>
      </c>
      <c r="L7" s="9" t="n">
        <f aca="false">ROUND(AVERAGE(C7,E7,G7,K7),0)</f>
        <v>9</v>
      </c>
      <c r="M7" s="9" t="str">
        <f aca="false">IF(L7&lt;7,"TEP","TEA")</f>
        <v>TEA</v>
      </c>
      <c r="N7" s="0" t="n">
        <v>10</v>
      </c>
      <c r="O7" s="0" t="n">
        <v>7</v>
      </c>
      <c r="P7" s="0" t="n">
        <v>1</v>
      </c>
      <c r="Q7" s="0" t="n">
        <v>1</v>
      </c>
      <c r="R7" s="0" t="n">
        <v>1</v>
      </c>
      <c r="S7" s="9" t="n">
        <f aca="false">ROUND(AVERAGE(N7:O7,L7),0)</f>
        <v>9</v>
      </c>
      <c r="W7" s="0" t="n">
        <v>1</v>
      </c>
    </row>
    <row r="8" customFormat="false" ht="17.4" hidden="false" customHeight="false" outlineLevel="0" collapsed="false">
      <c r="A8" s="0" t="n">
        <v>7</v>
      </c>
      <c r="B8" s="1" t="s">
        <v>38</v>
      </c>
      <c r="C8" s="0" t="n">
        <v>1</v>
      </c>
      <c r="E8" s="0" t="n">
        <v>1</v>
      </c>
      <c r="G8" s="0" t="n">
        <v>6</v>
      </c>
      <c r="H8" s="0" t="n">
        <v>1</v>
      </c>
      <c r="J8" s="0" t="n">
        <v>2</v>
      </c>
      <c r="K8" s="0" t="n">
        <f aca="false">H8+J8/2</f>
        <v>2</v>
      </c>
      <c r="L8" s="9" t="n">
        <f aca="false">ROUND(AVERAGE(C8,E8,G8,K8),0)</f>
        <v>3</v>
      </c>
      <c r="M8" s="9" t="str">
        <f aca="false">IF(L8&lt;7,"TEP","TEA")</f>
        <v>TEP</v>
      </c>
      <c r="N8" s="0" t="n">
        <v>10</v>
      </c>
      <c r="O8" s="0" t="n">
        <v>3</v>
      </c>
      <c r="P8" s="0" t="n">
        <v>1</v>
      </c>
      <c r="Q8" s="0" t="n">
        <v>1</v>
      </c>
      <c r="R8" s="0" t="n">
        <v>1</v>
      </c>
      <c r="S8" s="9" t="n">
        <f aca="false">ROUND(AVERAGE(N8:O8,L8),0)</f>
        <v>5</v>
      </c>
      <c r="T8" s="0" t="s">
        <v>16</v>
      </c>
      <c r="W8" s="0" t="n">
        <v>1</v>
      </c>
    </row>
    <row r="9" customFormat="false" ht="17.4" hidden="false" customHeight="false" outlineLevel="0" collapsed="false">
      <c r="A9" s="0" t="n">
        <v>8</v>
      </c>
      <c r="B9" s="1" t="s">
        <v>41</v>
      </c>
      <c r="C9" s="0" t="n">
        <v>7</v>
      </c>
      <c r="E9" s="0" t="n">
        <v>7</v>
      </c>
      <c r="G9" s="0" t="n">
        <v>8</v>
      </c>
      <c r="H9" s="0" t="n">
        <v>10</v>
      </c>
      <c r="J9" s="0" t="n">
        <v>5</v>
      </c>
      <c r="K9" s="0" t="n">
        <f aca="false">H9+J9/2</f>
        <v>12.5</v>
      </c>
      <c r="L9" s="9" t="n">
        <f aca="false">ROUND(AVERAGE(C9,E9,G9,K9),0)</f>
        <v>9</v>
      </c>
      <c r="M9" s="9" t="str">
        <f aca="false">IF(L9&lt;7,"TEP","TEA")</f>
        <v>TEA</v>
      </c>
      <c r="N9" s="0" t="n">
        <v>8</v>
      </c>
      <c r="O9" s="0" t="n">
        <v>10</v>
      </c>
      <c r="P9" s="0" t="n">
        <v>7</v>
      </c>
      <c r="Q9" s="0" t="n">
        <v>1</v>
      </c>
      <c r="R9" s="0" t="n">
        <v>1</v>
      </c>
      <c r="S9" s="9" t="n">
        <f aca="false">ROUND(AVERAGE(N9:O9,L9),0)</f>
        <v>9</v>
      </c>
      <c r="W9" s="0" t="n">
        <v>7</v>
      </c>
    </row>
    <row r="10" customFormat="false" ht="17.4" hidden="false" customHeight="false" outlineLevel="0" collapsed="false">
      <c r="A10" s="0" t="n">
        <v>9</v>
      </c>
      <c r="B10" s="1" t="s">
        <v>44</v>
      </c>
      <c r="C10" s="0" t="n">
        <v>8</v>
      </c>
      <c r="E10" s="0" t="n">
        <v>10</v>
      </c>
      <c r="G10" s="0" t="n">
        <v>7</v>
      </c>
      <c r="H10" s="5" t="n">
        <v>6</v>
      </c>
      <c r="I10" s="6" t="n">
        <v>45855</v>
      </c>
      <c r="J10" s="0" t="n">
        <v>1</v>
      </c>
      <c r="K10" s="0" t="n">
        <f aca="false">H10+J10/2</f>
        <v>6.5</v>
      </c>
      <c r="L10" s="9" t="n">
        <f aca="false">ROUND(AVERAGE(C10,E10,G10,K10),0)</f>
        <v>8</v>
      </c>
      <c r="M10" s="9" t="str">
        <f aca="false">IF(L10&lt;7,"TEP","TEA")</f>
        <v>TEA</v>
      </c>
      <c r="N10" s="5" t="n">
        <v>5</v>
      </c>
      <c r="O10" s="0" t="n">
        <v>7</v>
      </c>
      <c r="P10" s="0" t="n">
        <v>1</v>
      </c>
      <c r="Q10" s="0" t="n">
        <v>1</v>
      </c>
      <c r="R10" s="0" t="n">
        <v>1</v>
      </c>
      <c r="S10" s="9" t="n">
        <f aca="false">ROUND(AVERAGE(N10:O10,L10),0)</f>
        <v>7</v>
      </c>
      <c r="W10" s="0" t="n">
        <v>3</v>
      </c>
    </row>
    <row r="11" customFormat="false" ht="17.4" hidden="false" customHeight="false" outlineLevel="0" collapsed="false">
      <c r="A11" s="0" t="n">
        <v>10</v>
      </c>
      <c r="B11" s="1" t="s">
        <v>47</v>
      </c>
      <c r="C11" s="0" t="n">
        <v>1</v>
      </c>
      <c r="E11" s="0" t="n">
        <v>1</v>
      </c>
      <c r="G11" s="0" t="n">
        <v>1</v>
      </c>
      <c r="H11" s="0" t="n">
        <v>1</v>
      </c>
      <c r="J11" s="0" t="n">
        <v>0</v>
      </c>
      <c r="K11" s="0" t="n">
        <f aca="false">H11+J11/2</f>
        <v>1</v>
      </c>
      <c r="L11" s="9" t="n">
        <f aca="false">ROUND(AVERAGE(C11,E11,G11,K11),0)</f>
        <v>1</v>
      </c>
      <c r="M11" s="9" t="str">
        <f aca="false">IF(L11&lt;7,"TEP","TEA")</f>
        <v>TEP</v>
      </c>
      <c r="N11" s="0" t="n">
        <v>1</v>
      </c>
      <c r="O11" s="0" t="n">
        <v>0</v>
      </c>
      <c r="P11" s="0" t="n">
        <v>2</v>
      </c>
      <c r="Q11" s="0" t="n">
        <v>2</v>
      </c>
      <c r="R11" s="0" t="n">
        <v>2</v>
      </c>
      <c r="S11" s="9" t="n">
        <f aca="false">ROUND(AVERAGE(N11:O11,L11),0)</f>
        <v>1</v>
      </c>
      <c r="T11" s="0" t="s">
        <v>16</v>
      </c>
      <c r="W11" s="0" t="n">
        <v>10</v>
      </c>
    </row>
    <row r="12" customFormat="false" ht="17.4" hidden="false" customHeight="false" outlineLevel="0" collapsed="false">
      <c r="A12" s="0" t="n">
        <v>11</v>
      </c>
      <c r="B12" s="1" t="s">
        <v>50</v>
      </c>
      <c r="C12" s="0" t="n">
        <v>9</v>
      </c>
      <c r="E12" s="0" t="n">
        <v>7</v>
      </c>
      <c r="G12" s="0" t="n">
        <v>8</v>
      </c>
      <c r="H12" s="0" t="n">
        <v>10</v>
      </c>
      <c r="J12" s="0" t="n">
        <v>3</v>
      </c>
      <c r="K12" s="0" t="n">
        <f aca="false">H12+J12/2</f>
        <v>11.5</v>
      </c>
      <c r="L12" s="9" t="n">
        <f aca="false">ROUND(AVERAGE(C12,E12,G12,K12),0)</f>
        <v>9</v>
      </c>
      <c r="M12" s="9" t="str">
        <f aca="false">IF(L12&lt;7,"TEP","TEA")</f>
        <v>TEA</v>
      </c>
      <c r="N12" s="0" t="n">
        <v>7</v>
      </c>
      <c r="O12" s="0" t="n">
        <v>8</v>
      </c>
      <c r="P12" s="0" t="n">
        <v>1</v>
      </c>
      <c r="Q12" s="0" t="n">
        <v>1</v>
      </c>
      <c r="R12" s="0" t="n">
        <v>1</v>
      </c>
      <c r="S12" s="9" t="n">
        <f aca="false">ROUND(AVERAGE(N12:O12,L12),0)</f>
        <v>8</v>
      </c>
      <c r="W12" s="0" t="n">
        <v>10</v>
      </c>
    </row>
    <row r="13" customFormat="false" ht="17.4" hidden="false" customHeight="false" outlineLevel="0" collapsed="false">
      <c r="A13" s="0" t="n">
        <v>12</v>
      </c>
      <c r="B13" s="1" t="s">
        <v>53</v>
      </c>
      <c r="C13" s="0" t="n">
        <v>1</v>
      </c>
      <c r="E13" s="7" t="n">
        <v>6</v>
      </c>
      <c r="F13" s="8" t="n">
        <v>45821</v>
      </c>
      <c r="G13" s="0" t="n">
        <v>9</v>
      </c>
      <c r="H13" s="0" t="n">
        <v>10</v>
      </c>
      <c r="J13" s="0" t="n">
        <v>3</v>
      </c>
      <c r="K13" s="0" t="n">
        <f aca="false">H13+J13/2</f>
        <v>11.5</v>
      </c>
      <c r="L13" s="9" t="n">
        <f aca="false">ROUND(AVERAGE(C13,E13,G13,K13),0)</f>
        <v>7</v>
      </c>
      <c r="M13" s="9" t="str">
        <f aca="false">IF(L13&lt;7,"TEP","TEA")</f>
        <v>TEA</v>
      </c>
      <c r="N13" s="0" t="n">
        <v>8</v>
      </c>
      <c r="O13" s="0" t="n">
        <v>7</v>
      </c>
      <c r="P13" s="0" t="n">
        <v>1</v>
      </c>
      <c r="Q13" s="0" t="n">
        <v>1</v>
      </c>
      <c r="R13" s="0" t="n">
        <v>1</v>
      </c>
      <c r="S13" s="9" t="n">
        <f aca="false">ROUND(AVERAGE(N13:O13,L13),0)</f>
        <v>7</v>
      </c>
      <c r="W13" s="0" t="n">
        <v>7</v>
      </c>
    </row>
    <row r="14" customFormat="false" ht="17.4" hidden="false" customHeight="false" outlineLevel="0" collapsed="false">
      <c r="A14" s="0" t="n">
        <v>13</v>
      </c>
      <c r="B14" s="1" t="s">
        <v>56</v>
      </c>
      <c r="C14" s="10" t="n">
        <v>8</v>
      </c>
      <c r="D14" s="2" t="n">
        <v>45758</v>
      </c>
      <c r="E14" s="10" t="n">
        <v>8</v>
      </c>
      <c r="F14" s="2" t="n">
        <v>45758</v>
      </c>
      <c r="G14" s="0" t="n">
        <v>10</v>
      </c>
      <c r="H14" s="0" t="n">
        <v>10</v>
      </c>
      <c r="J14" s="0" t="n">
        <v>0</v>
      </c>
      <c r="K14" s="0" t="n">
        <f aca="false">H14+J14/2</f>
        <v>10</v>
      </c>
      <c r="L14" s="9" t="n">
        <f aca="false">ROUND(AVERAGE(C14,E14,G14,K14),0)</f>
        <v>9</v>
      </c>
      <c r="M14" s="9" t="str">
        <f aca="false">IF(L14&lt;7,"TEP","TEA")</f>
        <v>TEA</v>
      </c>
      <c r="N14" s="0" t="n">
        <v>9</v>
      </c>
      <c r="O14" s="0" t="n">
        <v>3</v>
      </c>
      <c r="P14" s="0" t="n">
        <v>7</v>
      </c>
      <c r="Q14" s="0" t="n">
        <v>7</v>
      </c>
      <c r="R14" s="0" t="n">
        <v>7</v>
      </c>
      <c r="S14" s="9" t="n">
        <f aca="false">ROUND(AVERAGE(N14:O14,L14),0)</f>
        <v>7</v>
      </c>
      <c r="W14" s="0" t="n">
        <v>7</v>
      </c>
    </row>
    <row r="15" customFormat="false" ht="17.4" hidden="false" customHeight="false" outlineLevel="0" collapsed="false">
      <c r="A15" s="0" t="n">
        <v>14</v>
      </c>
      <c r="B15" s="1" t="s">
        <v>59</v>
      </c>
      <c r="C15" s="0" t="n">
        <v>10</v>
      </c>
      <c r="E15" s="0" t="n">
        <v>9</v>
      </c>
      <c r="G15" s="0" t="n">
        <v>10</v>
      </c>
      <c r="H15" s="5" t="n">
        <v>7</v>
      </c>
      <c r="I15" s="6" t="n">
        <v>45856</v>
      </c>
      <c r="J15" s="0" t="n">
        <v>4</v>
      </c>
      <c r="K15" s="0" t="n">
        <f aca="false">H15+J15/2</f>
        <v>9</v>
      </c>
      <c r="L15" s="9" t="n">
        <f aca="false">ROUND(AVERAGE(C15,E15,G15,K15),0)</f>
        <v>10</v>
      </c>
      <c r="M15" s="9" t="str">
        <f aca="false">IF(L15&lt;7,"TEP","TEA")</f>
        <v>TEA</v>
      </c>
      <c r="N15" s="0" t="n">
        <v>10</v>
      </c>
      <c r="O15" s="0" t="n">
        <v>7</v>
      </c>
      <c r="P15" s="0" t="n">
        <v>1</v>
      </c>
      <c r="Q15" s="0" t="n">
        <v>1</v>
      </c>
      <c r="R15" s="0" t="n">
        <v>1</v>
      </c>
      <c r="S15" s="9" t="n">
        <f aca="false">ROUND(AVERAGE(N15:O15,L15),0)</f>
        <v>9</v>
      </c>
      <c r="W15" s="0" t="n">
        <v>7</v>
      </c>
    </row>
  </sheetData>
  <conditionalFormatting sqref="S2:S15">
    <cfRule type="cellIs" priority="2" operator="greaterThan" aboveAverage="0" equalAverage="0" bottom="0" percent="0" rank="0" text="" dxfId="0">
      <formula>6</formula>
    </cfRule>
    <cfRule type="cellIs" priority="3" operator="between" aboveAverage="0" equalAverage="0" bottom="0" percent="0" rank="0" text="" dxfId="1">
      <formula>4</formula>
      <formula>6</formula>
    </cfRule>
    <cfRule type="cellIs" priority="4" operator="lessThan" aboveAverage="0" equalAverage="0" bottom="0" percent="0" rank="0" text="" dxfId="2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" activeCellId="0" sqref="F2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</cols>
  <sheetData>
    <row r="1" customFormat="false" ht="15" hidden="false" customHeight="false" outlineLevel="0" collapsed="false">
      <c r="C1" s="0" t="s">
        <v>3</v>
      </c>
      <c r="D1" s="0" t="s">
        <v>80</v>
      </c>
      <c r="E1" s="0" t="s">
        <v>81</v>
      </c>
      <c r="F1" s="0" t="s">
        <v>82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19</v>
      </c>
      <c r="C3" s="0" t="s">
        <v>19</v>
      </c>
      <c r="D3" s="0" t="s">
        <v>83</v>
      </c>
      <c r="E3" s="0" t="s">
        <v>84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22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26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29</v>
      </c>
      <c r="C6" s="0" t="s">
        <v>29</v>
      </c>
      <c r="D6" s="0" t="s">
        <v>83</v>
      </c>
      <c r="E6" s="0" t="s">
        <v>85</v>
      </c>
      <c r="F6" s="0" t="n">
        <v>8</v>
      </c>
    </row>
    <row r="7" customFormat="false" ht="15" hidden="false" customHeight="false" outlineLevel="0" collapsed="false">
      <c r="A7" s="0" t="n">
        <v>6</v>
      </c>
      <c r="B7" s="1" t="s">
        <v>32</v>
      </c>
      <c r="C7" s="0" t="s">
        <v>32</v>
      </c>
      <c r="D7" s="0" t="s">
        <v>86</v>
      </c>
      <c r="E7" s="0" t="s">
        <v>87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38</v>
      </c>
      <c r="F8" s="0" t="n">
        <v>1</v>
      </c>
    </row>
    <row r="9" customFormat="false" ht="15" hidden="false" customHeight="false" outlineLevel="0" collapsed="false">
      <c r="A9" s="0" t="n">
        <v>8</v>
      </c>
      <c r="B9" s="1" t="s">
        <v>41</v>
      </c>
      <c r="C9" s="0" t="s">
        <v>41</v>
      </c>
      <c r="D9" s="0" t="s">
        <v>88</v>
      </c>
      <c r="E9" s="0" t="s">
        <v>89</v>
      </c>
      <c r="F9" s="0" t="n">
        <v>7</v>
      </c>
    </row>
    <row r="10" customFormat="false" ht="15" hidden="false" customHeight="false" outlineLevel="0" collapsed="false">
      <c r="A10" s="0" t="n">
        <v>9</v>
      </c>
      <c r="B10" s="1" t="s">
        <v>44</v>
      </c>
      <c r="C10" s="0" t="s">
        <v>44</v>
      </c>
      <c r="D10" s="0" t="s">
        <v>88</v>
      </c>
      <c r="E10" s="0" t="s">
        <v>90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47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50</v>
      </c>
      <c r="C12" s="0" t="s">
        <v>50</v>
      </c>
      <c r="D12" s="0" t="s">
        <v>86</v>
      </c>
      <c r="E12" s="0" t="s">
        <v>91</v>
      </c>
      <c r="F12" s="0" t="n">
        <v>9</v>
      </c>
    </row>
    <row r="13" customFormat="false" ht="15" hidden="false" customHeight="false" outlineLevel="0" collapsed="false">
      <c r="A13" s="0" t="n">
        <v>12</v>
      </c>
      <c r="B13" s="1" t="s">
        <v>53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1" t="s">
        <v>56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59</v>
      </c>
      <c r="C15" s="0" t="s">
        <v>59</v>
      </c>
      <c r="D15" s="0" t="s">
        <v>92</v>
      </c>
      <c r="E15" s="0" t="s">
        <v>93</v>
      </c>
      <c r="F1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3" activeCellId="0" sqref="G3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80</v>
      </c>
      <c r="E1" s="0" t="s">
        <v>81</v>
      </c>
      <c r="F1" s="0" t="s">
        <v>82</v>
      </c>
      <c r="G1" s="0" t="s">
        <v>71</v>
      </c>
      <c r="H1" s="0" t="s">
        <v>94</v>
      </c>
      <c r="I1" s="0" t="s">
        <v>95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19</v>
      </c>
      <c r="C3" s="0" t="s">
        <v>19</v>
      </c>
      <c r="D3" s="0" t="s">
        <v>96</v>
      </c>
      <c r="E3" s="0" t="s">
        <v>97</v>
      </c>
      <c r="F3" s="0" t="n">
        <v>9</v>
      </c>
      <c r="G3" s="0" t="n">
        <f aca="false">AVERAGE(F3:F7)</f>
        <v>6.6</v>
      </c>
      <c r="H3" s="0" t="n">
        <v>7</v>
      </c>
      <c r="I3" s="0" t="n">
        <f aca="false">MAX(H3,G3)</f>
        <v>7</v>
      </c>
    </row>
    <row r="4" customFormat="false" ht="15" hidden="false" customHeight="false" outlineLevel="0" collapsed="false">
      <c r="C4" s="0" t="s">
        <v>19</v>
      </c>
      <c r="D4" s="0" t="s">
        <v>98</v>
      </c>
      <c r="E4" s="0" t="s">
        <v>99</v>
      </c>
      <c r="F4" s="0" t="n">
        <v>7</v>
      </c>
    </row>
    <row r="5" customFormat="false" ht="15" hidden="false" customHeight="false" outlineLevel="0" collapsed="false">
      <c r="C5" s="0" t="s">
        <v>19</v>
      </c>
      <c r="D5" s="0" t="s">
        <v>100</v>
      </c>
      <c r="E5" s="0" t="s">
        <v>101</v>
      </c>
      <c r="F5" s="0" t="n">
        <v>7</v>
      </c>
    </row>
    <row r="6" customFormat="false" ht="15" hidden="false" customHeight="false" outlineLevel="0" collapsed="false">
      <c r="C6" s="0" t="s">
        <v>19</v>
      </c>
      <c r="D6" s="0" t="s">
        <v>102</v>
      </c>
      <c r="E6" s="0" t="s">
        <v>103</v>
      </c>
      <c r="F6" s="0" t="n">
        <v>6</v>
      </c>
    </row>
    <row r="7" customFormat="false" ht="15" hidden="false" customHeight="false" outlineLevel="0" collapsed="false">
      <c r="C7" s="0" t="s">
        <v>19</v>
      </c>
      <c r="D7" s="0" t="s">
        <v>104</v>
      </c>
      <c r="E7" s="0" t="s">
        <v>105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22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4</v>
      </c>
      <c r="B9" s="1" t="s">
        <v>26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29</v>
      </c>
      <c r="C10" s="0" t="s">
        <v>29</v>
      </c>
      <c r="D10" s="0" t="s">
        <v>106</v>
      </c>
      <c r="E10" s="0" t="s">
        <v>107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6</v>
      </c>
      <c r="B11" s="1" t="s">
        <v>32</v>
      </c>
      <c r="C11" s="0" t="s">
        <v>32</v>
      </c>
      <c r="D11" s="0" t="s">
        <v>108</v>
      </c>
      <c r="E11" s="0" t="s">
        <v>109</v>
      </c>
      <c r="F11" s="0" t="n">
        <v>9</v>
      </c>
      <c r="I11" s="0" t="n">
        <v>9</v>
      </c>
    </row>
    <row r="12" customFormat="false" ht="15" hidden="false" customHeight="false" outlineLevel="0" collapsed="false">
      <c r="A12" s="0" t="n">
        <v>7</v>
      </c>
      <c r="B12" s="1" t="s">
        <v>38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8</v>
      </c>
      <c r="B13" s="1" t="s">
        <v>41</v>
      </c>
      <c r="C13" s="0" t="s">
        <v>41</v>
      </c>
      <c r="D13" s="0" t="s">
        <v>110</v>
      </c>
      <c r="E13" s="0" t="s">
        <v>111</v>
      </c>
      <c r="F13" s="0" t="n">
        <v>9</v>
      </c>
      <c r="G13" s="0" t="n">
        <f aca="false">AVERAGE(F13:F14)</f>
        <v>7</v>
      </c>
      <c r="H13" s="0" t="n">
        <v>5</v>
      </c>
      <c r="I13" s="0" t="n">
        <f aca="false">MAX(H13,G13)</f>
        <v>7</v>
      </c>
    </row>
    <row r="14" customFormat="false" ht="15" hidden="false" customHeight="false" outlineLevel="0" collapsed="false">
      <c r="C14" s="0" t="s">
        <v>41</v>
      </c>
      <c r="D14" s="0" t="s">
        <v>112</v>
      </c>
      <c r="E14" s="0" t="s">
        <v>113</v>
      </c>
      <c r="F14" s="0" t="n">
        <v>5</v>
      </c>
    </row>
    <row r="15" customFormat="false" ht="15" hidden="false" customHeight="false" outlineLevel="0" collapsed="false">
      <c r="A15" s="0" t="n">
        <v>9</v>
      </c>
      <c r="B15" s="1" t="s">
        <v>44</v>
      </c>
      <c r="C15" s="0" t="s">
        <v>44</v>
      </c>
      <c r="D15" s="0" t="s">
        <v>112</v>
      </c>
      <c r="E15" s="0" t="s">
        <v>114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47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50</v>
      </c>
      <c r="C17" s="0" t="s">
        <v>50</v>
      </c>
      <c r="D17" s="0" t="s">
        <v>115</v>
      </c>
      <c r="E17" s="0" t="s">
        <v>116</v>
      </c>
      <c r="F17" s="0" t="n">
        <v>9</v>
      </c>
      <c r="G17" s="0" t="n">
        <f aca="false">AVERAGE(F17:F18)</f>
        <v>7</v>
      </c>
      <c r="H17" s="0" t="n">
        <v>5</v>
      </c>
      <c r="I17" s="0" t="n">
        <f aca="false">MAX(H17,G17)</f>
        <v>7</v>
      </c>
    </row>
    <row r="18" customFormat="false" ht="15" hidden="false" customHeight="false" outlineLevel="0" collapsed="false">
      <c r="C18" s="0" t="s">
        <v>50</v>
      </c>
      <c r="D18" s="0" t="s">
        <v>117</v>
      </c>
      <c r="E18" s="0" t="s">
        <v>118</v>
      </c>
      <c r="F18" s="0" t="n">
        <v>5</v>
      </c>
    </row>
    <row r="19" customFormat="false" ht="15" hidden="false" customHeight="false" outlineLevel="0" collapsed="false">
      <c r="A19" s="0" t="n">
        <v>12</v>
      </c>
      <c r="B19" s="1" t="s">
        <v>53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56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14</v>
      </c>
      <c r="B21" s="1" t="s">
        <v>59</v>
      </c>
      <c r="C21" s="0" t="s">
        <v>59</v>
      </c>
      <c r="D21" s="0" t="s">
        <v>119</v>
      </c>
      <c r="E21" s="0" t="s">
        <v>120</v>
      </c>
      <c r="F21" s="0" t="n">
        <v>9</v>
      </c>
      <c r="I2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64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80</v>
      </c>
      <c r="C1" s="0" t="s">
        <v>81</v>
      </c>
      <c r="D1" s="0" t="s">
        <v>121</v>
      </c>
      <c r="E1" s="0" t="s">
        <v>122</v>
      </c>
      <c r="F1" s="0" t="s">
        <v>123</v>
      </c>
      <c r="G1" s="0" t="s">
        <v>124</v>
      </c>
      <c r="H1" s="0" t="s">
        <v>125</v>
      </c>
      <c r="I1" s="0" t="s">
        <v>126</v>
      </c>
      <c r="J1" s="0" t="s">
        <v>127</v>
      </c>
      <c r="K1" s="0" t="s">
        <v>128</v>
      </c>
      <c r="L1" s="0" t="s">
        <v>129</v>
      </c>
      <c r="M1" s="0" t="s">
        <v>130</v>
      </c>
    </row>
    <row r="2" customFormat="false" ht="15" hidden="false" customHeight="false" outlineLevel="0" collapsed="false">
      <c r="A2" s="0" t="s">
        <v>56</v>
      </c>
      <c r="B2" s="0" t="s">
        <v>131</v>
      </c>
      <c r="C2" s="0" t="s">
        <v>132</v>
      </c>
      <c r="D2" s="0" t="n">
        <v>8</v>
      </c>
      <c r="E2" s="0" t="n">
        <v>1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0" sqref="G1"/>
    </sheetView>
  </sheetViews>
  <sheetFormatPr defaultColWidth="9.578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5.32"/>
    <col collapsed="false" customWidth="true" hidden="false" outlineLevel="0" max="4" min="4" style="0" width="22.95"/>
    <col collapsed="false" customWidth="true" hidden="false" outlineLevel="0" max="5" min="5" style="0" width="20.95"/>
    <col collapsed="false" customWidth="true" hidden="false" outlineLevel="0" max="6" min="6" style="0" width="15.95"/>
  </cols>
  <sheetData>
    <row r="1" customFormat="false" ht="15" hidden="false" customHeight="false" outlineLevel="0" collapsed="false">
      <c r="C1" s="0" t="s">
        <v>3</v>
      </c>
      <c r="D1" s="0" t="s">
        <v>80</v>
      </c>
      <c r="E1" s="0" t="s">
        <v>81</v>
      </c>
      <c r="F1" s="0" t="s">
        <v>82</v>
      </c>
      <c r="G1" s="0" t="s">
        <v>71</v>
      </c>
      <c r="H1" s="0" t="s">
        <v>94</v>
      </c>
      <c r="I1" s="0" t="s">
        <v>95</v>
      </c>
    </row>
    <row r="3" customFormat="false" ht="15" hidden="false" customHeight="false" outlineLevel="0" collapsed="false">
      <c r="A3" s="0" t="n">
        <v>1</v>
      </c>
      <c r="B3" s="1" t="s">
        <v>13</v>
      </c>
      <c r="C3" s="0" t="s">
        <v>13</v>
      </c>
      <c r="D3" s="0" t="s">
        <v>133</v>
      </c>
      <c r="E3" s="0" t="s">
        <v>134</v>
      </c>
      <c r="F3" s="0" t="n">
        <v>6</v>
      </c>
      <c r="I3" s="0" t="n">
        <v>6</v>
      </c>
    </row>
    <row r="4" customFormat="false" ht="15" hidden="false" customHeight="false" outlineLevel="0" collapsed="false">
      <c r="A4" s="0" t="n">
        <v>2</v>
      </c>
      <c r="B4" s="1" t="s">
        <v>19</v>
      </c>
      <c r="C4" s="0" t="s">
        <v>19</v>
      </c>
      <c r="D4" s="0" t="s">
        <v>135</v>
      </c>
      <c r="E4" s="0" t="s">
        <v>136</v>
      </c>
      <c r="F4" s="0" t="n">
        <v>9</v>
      </c>
      <c r="G4" s="0" t="n">
        <f aca="false">AVERAGE(F4:F5)</f>
        <v>8</v>
      </c>
      <c r="H4" s="0" t="n">
        <v>7</v>
      </c>
      <c r="I4" s="0" t="n">
        <f aca="false">MAX(H4,G4)</f>
        <v>8</v>
      </c>
    </row>
    <row r="5" customFormat="false" ht="15" hidden="false" customHeight="false" outlineLevel="0" collapsed="false">
      <c r="C5" s="0" t="s">
        <v>19</v>
      </c>
      <c r="D5" s="0" t="s">
        <v>137</v>
      </c>
      <c r="E5" s="0" t="s">
        <v>138</v>
      </c>
      <c r="F5" s="0" t="n">
        <v>7</v>
      </c>
    </row>
    <row r="6" customFormat="false" ht="15" hidden="false" customHeight="false" outlineLevel="0" collapsed="false">
      <c r="A6" s="0" t="n">
        <v>3</v>
      </c>
      <c r="B6" s="1" t="s">
        <v>22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4</v>
      </c>
      <c r="B7" s="1" t="s">
        <v>26</v>
      </c>
      <c r="C7" s="0" t="s">
        <v>26</v>
      </c>
      <c r="D7" s="0" t="s">
        <v>139</v>
      </c>
      <c r="E7" s="0" t="s">
        <v>140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29</v>
      </c>
      <c r="C8" s="0" t="s">
        <v>29</v>
      </c>
      <c r="D8" s="0" t="s">
        <v>141</v>
      </c>
      <c r="E8" s="0" t="s">
        <v>118</v>
      </c>
      <c r="F8" s="0" t="n">
        <v>9</v>
      </c>
      <c r="G8" s="0" t="n">
        <f aca="false">AVERAGE(F8:F9)</f>
        <v>8.5</v>
      </c>
      <c r="H8" s="0" t="n">
        <v>8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29</v>
      </c>
      <c r="D9" s="0" t="s">
        <v>142</v>
      </c>
      <c r="E9" s="0" t="s">
        <v>140</v>
      </c>
      <c r="F9" s="0" t="n">
        <v>8</v>
      </c>
    </row>
    <row r="10" customFormat="false" ht="15" hidden="false" customHeight="false" outlineLevel="0" collapsed="false">
      <c r="A10" s="0" t="n">
        <v>6</v>
      </c>
      <c r="B10" s="1" t="s">
        <v>32</v>
      </c>
      <c r="C10" s="0" t="s">
        <v>32</v>
      </c>
      <c r="D10" s="0" t="s">
        <v>143</v>
      </c>
      <c r="E10" s="0" t="s">
        <v>144</v>
      </c>
      <c r="F10" s="0" t="n">
        <v>8</v>
      </c>
      <c r="G10" s="0" t="n">
        <f aca="false">AVERAGE(F10:F12)</f>
        <v>6.33333333333333</v>
      </c>
      <c r="H10" s="0" t="n">
        <v>7</v>
      </c>
      <c r="I10" s="0" t="n">
        <f aca="false">MAX(H10,G10)</f>
        <v>7</v>
      </c>
    </row>
    <row r="11" customFormat="false" ht="15" hidden="false" customHeight="false" outlineLevel="0" collapsed="false">
      <c r="C11" s="0" t="s">
        <v>32</v>
      </c>
      <c r="D11" s="0" t="s">
        <v>145</v>
      </c>
      <c r="E11" s="0" t="s">
        <v>146</v>
      </c>
      <c r="F11" s="0" t="n">
        <v>7</v>
      </c>
    </row>
    <row r="12" customFormat="false" ht="15" hidden="false" customHeight="false" outlineLevel="0" collapsed="false">
      <c r="C12" s="0" t="s">
        <v>32</v>
      </c>
      <c r="D12" s="0" t="s">
        <v>147</v>
      </c>
      <c r="E12" s="0" t="s">
        <v>140</v>
      </c>
      <c r="F12" s="0" t="n">
        <v>4</v>
      </c>
    </row>
    <row r="13" customFormat="false" ht="15" hidden="false" customHeight="false" outlineLevel="0" collapsed="false">
      <c r="A13" s="0" t="n">
        <v>7</v>
      </c>
      <c r="B13" s="1" t="s">
        <v>38</v>
      </c>
      <c r="C13" s="0" t="s">
        <v>38</v>
      </c>
      <c r="D13" s="0" t="s">
        <v>148</v>
      </c>
      <c r="E13" s="0" t="s">
        <v>149</v>
      </c>
      <c r="F13" s="0" t="n">
        <v>9</v>
      </c>
      <c r="G13" s="0" t="n">
        <f aca="false">AVERAGE(F13:F15)</f>
        <v>6.33333333333333</v>
      </c>
      <c r="H13" s="0" t="n">
        <v>1</v>
      </c>
      <c r="I13" s="0" t="n">
        <f aca="false">ROUND(MAX(H13,G13),0)</f>
        <v>6</v>
      </c>
    </row>
    <row r="14" customFormat="false" ht="15" hidden="false" customHeight="false" outlineLevel="0" collapsed="false">
      <c r="C14" s="0" t="s">
        <v>38</v>
      </c>
      <c r="D14" s="0" t="s">
        <v>150</v>
      </c>
      <c r="E14" s="0" t="s">
        <v>151</v>
      </c>
      <c r="F14" s="0" t="n">
        <v>9</v>
      </c>
    </row>
    <row r="15" customFormat="false" ht="15" hidden="false" customHeight="false" outlineLevel="0" collapsed="false">
      <c r="C15" s="0" t="s">
        <v>38</v>
      </c>
      <c r="D15" s="0" t="s">
        <v>152</v>
      </c>
      <c r="E15" s="0" t="s">
        <v>153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41</v>
      </c>
      <c r="C16" s="0" t="s">
        <v>41</v>
      </c>
      <c r="D16" s="0" t="s">
        <v>154</v>
      </c>
      <c r="E16" s="0" t="s">
        <v>113</v>
      </c>
      <c r="F16" s="0" t="n">
        <v>9</v>
      </c>
      <c r="G16" s="0" t="n">
        <f aca="false">AVERAGE(F16:F18)</f>
        <v>6.66666666666667</v>
      </c>
      <c r="H16" s="0" t="n">
        <v>8</v>
      </c>
      <c r="I16" s="0" t="n">
        <f aca="false">MAX(H16,G16)</f>
        <v>8</v>
      </c>
    </row>
    <row r="17" customFormat="false" ht="15" hidden="false" customHeight="false" outlineLevel="0" collapsed="false">
      <c r="C17" s="0" t="s">
        <v>41</v>
      </c>
      <c r="D17" s="0" t="s">
        <v>155</v>
      </c>
      <c r="E17" s="0" t="s">
        <v>156</v>
      </c>
      <c r="F17" s="0" t="n">
        <v>8</v>
      </c>
    </row>
    <row r="18" customFormat="false" ht="15" hidden="false" customHeight="false" outlineLevel="0" collapsed="false">
      <c r="C18" s="0" t="s">
        <v>41</v>
      </c>
      <c r="D18" s="0" t="s">
        <v>157</v>
      </c>
      <c r="E18" s="0" t="s">
        <v>158</v>
      </c>
      <c r="F18" s="0" t="n">
        <v>3</v>
      </c>
    </row>
    <row r="19" customFormat="false" ht="15" hidden="false" customHeight="false" outlineLevel="0" collapsed="false">
      <c r="A19" s="0" t="n">
        <v>9</v>
      </c>
      <c r="B19" s="1" t="s">
        <v>44</v>
      </c>
      <c r="C19" s="0" t="s">
        <v>44</v>
      </c>
      <c r="D19" s="0" t="s">
        <v>159</v>
      </c>
      <c r="E19" s="0" t="s">
        <v>160</v>
      </c>
      <c r="F19" s="0" t="n">
        <v>7</v>
      </c>
      <c r="G19" s="0" t="n">
        <f aca="false">AVERAGE(F19:F20)</f>
        <v>7</v>
      </c>
      <c r="H19" s="0" t="n">
        <v>7</v>
      </c>
      <c r="I19" s="0" t="n">
        <f aca="false">MAX(H19,G19)</f>
        <v>7</v>
      </c>
    </row>
    <row r="20" customFormat="false" ht="15" hidden="false" customHeight="false" outlineLevel="0" collapsed="false">
      <c r="C20" s="0" t="s">
        <v>44</v>
      </c>
      <c r="D20" s="0" t="s">
        <v>161</v>
      </c>
      <c r="E20" s="0" t="s">
        <v>162</v>
      </c>
      <c r="F20" s="0" t="n">
        <v>7</v>
      </c>
    </row>
    <row r="21" customFormat="false" ht="15" hidden="false" customHeight="false" outlineLevel="0" collapsed="false">
      <c r="A21" s="0" t="n">
        <v>10</v>
      </c>
      <c r="B21" s="1" t="s">
        <v>47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11</v>
      </c>
      <c r="B22" s="1" t="s">
        <v>50</v>
      </c>
      <c r="C22" s="0" t="s">
        <v>50</v>
      </c>
      <c r="D22" s="0" t="s">
        <v>147</v>
      </c>
      <c r="E22" s="0" t="s">
        <v>118</v>
      </c>
      <c r="F22" s="0" t="n">
        <v>8</v>
      </c>
      <c r="G22" s="0" t="n">
        <f aca="false">AVERAGE(F22:F23)</f>
        <v>7.5</v>
      </c>
      <c r="H22" s="0" t="n">
        <v>7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50</v>
      </c>
      <c r="D23" s="0" t="s">
        <v>141</v>
      </c>
      <c r="E23" s="0" t="s">
        <v>118</v>
      </c>
      <c r="F23" s="0" t="n">
        <v>7</v>
      </c>
    </row>
    <row r="24" customFormat="false" ht="15" hidden="false" customHeight="false" outlineLevel="0" collapsed="false">
      <c r="A24" s="0" t="n">
        <v>12</v>
      </c>
      <c r="B24" s="1" t="s">
        <v>53</v>
      </c>
      <c r="C24" s="0" t="s">
        <v>53</v>
      </c>
      <c r="D24" s="0" t="s">
        <v>148</v>
      </c>
      <c r="E24" s="0" t="s">
        <v>163</v>
      </c>
      <c r="F24" s="0" t="n">
        <v>10</v>
      </c>
      <c r="G24" s="0" t="n">
        <f aca="false">AVERAGE(F24:F25)</f>
        <v>9</v>
      </c>
      <c r="H24" s="0" t="n">
        <v>8</v>
      </c>
      <c r="I24" s="0" t="n">
        <f aca="false">MAX(H24,G24)</f>
        <v>9</v>
      </c>
    </row>
    <row r="25" customFormat="false" ht="15" hidden="false" customHeight="false" outlineLevel="0" collapsed="false">
      <c r="C25" s="0" t="s">
        <v>53</v>
      </c>
      <c r="D25" s="0" t="s">
        <v>164</v>
      </c>
      <c r="E25" s="0" t="s">
        <v>165</v>
      </c>
      <c r="F25" s="0" t="n">
        <v>8</v>
      </c>
    </row>
    <row r="26" customFormat="false" ht="15" hidden="false" customHeight="false" outlineLevel="0" collapsed="false">
      <c r="A26" s="0" t="n">
        <v>13</v>
      </c>
      <c r="B26" s="1" t="s">
        <v>56</v>
      </c>
      <c r="C26" s="0" t="s">
        <v>56</v>
      </c>
      <c r="D26" s="0" t="s">
        <v>155</v>
      </c>
      <c r="E26" s="0" t="s">
        <v>166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14</v>
      </c>
      <c r="B27" s="1" t="s">
        <v>59</v>
      </c>
      <c r="C27" s="0" t="s">
        <v>59</v>
      </c>
      <c r="D27" s="0" t="s">
        <v>167</v>
      </c>
      <c r="E27" s="0" t="s">
        <v>168</v>
      </c>
      <c r="F27" s="0" t="n">
        <v>10</v>
      </c>
      <c r="I27" s="0" t="n">
        <v>10</v>
      </c>
    </row>
    <row r="28" customFormat="false" ht="15" hidden="false" customHeight="false" outlineLevel="0" collapsed="false">
      <c r="H28" s="0" t="s">
        <v>0</v>
      </c>
      <c r="I28" s="0" t="n">
        <f aca="false">COUNTIF(I3:I27,"&gt;0")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6" activeCellId="0" sqref="I16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5.45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80</v>
      </c>
      <c r="E1" s="0" t="s">
        <v>81</v>
      </c>
      <c r="F1" s="0" t="s">
        <v>82</v>
      </c>
      <c r="G1" s="0" t="s">
        <v>71</v>
      </c>
      <c r="H1" s="0" t="s">
        <v>94</v>
      </c>
      <c r="I1" s="0" t="s">
        <v>95</v>
      </c>
    </row>
    <row r="2" customFormat="false" ht="15" hidden="false" customHeight="false" outlineLevel="0" collapsed="false">
      <c r="A2" s="0" t="n">
        <v>1</v>
      </c>
      <c r="B2" s="1" t="s">
        <v>13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19</v>
      </c>
      <c r="C3" s="0" t="s">
        <v>19</v>
      </c>
      <c r="D3" s="0" t="s">
        <v>169</v>
      </c>
      <c r="E3" s="0" t="s">
        <v>170</v>
      </c>
      <c r="F3" s="0" t="n">
        <v>8</v>
      </c>
      <c r="G3" s="0" t="n">
        <f aca="false">AVERAGE(F3:F4)</f>
        <v>8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19</v>
      </c>
      <c r="D4" s="0" t="s">
        <v>171</v>
      </c>
      <c r="E4" s="0" t="s">
        <v>172</v>
      </c>
      <c r="F4" s="0" t="n">
        <v>8</v>
      </c>
    </row>
    <row r="5" customFormat="false" ht="15" hidden="false" customHeight="false" outlineLevel="0" collapsed="false">
      <c r="A5" s="0" t="n">
        <v>3</v>
      </c>
      <c r="B5" s="1" t="s">
        <v>22</v>
      </c>
      <c r="C5" s="0" t="s">
        <v>22</v>
      </c>
      <c r="D5" s="0" t="s">
        <v>173</v>
      </c>
      <c r="E5" s="0" t="s">
        <v>174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4</v>
      </c>
      <c r="B6" s="1" t="s">
        <v>26</v>
      </c>
      <c r="C6" s="0" t="s">
        <v>26</v>
      </c>
      <c r="D6" s="0" t="s">
        <v>175</v>
      </c>
      <c r="E6" s="0" t="s">
        <v>166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5</v>
      </c>
      <c r="B7" s="1" t="s">
        <v>29</v>
      </c>
      <c r="C7" s="0" t="s">
        <v>29</v>
      </c>
      <c r="D7" s="0" t="s">
        <v>176</v>
      </c>
      <c r="E7" s="0" t="s">
        <v>177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6</v>
      </c>
      <c r="B8" s="1" t="s">
        <v>32</v>
      </c>
      <c r="C8" s="0" t="s">
        <v>32</v>
      </c>
      <c r="D8" s="0" t="s">
        <v>178</v>
      </c>
      <c r="E8" s="0" t="s">
        <v>89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7</v>
      </c>
      <c r="B9" s="1" t="s">
        <v>38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41</v>
      </c>
      <c r="C10" s="0" t="s">
        <v>41</v>
      </c>
      <c r="D10" s="0" t="s">
        <v>178</v>
      </c>
      <c r="E10" s="0" t="s">
        <v>179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47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50</v>
      </c>
      <c r="C13" s="0" t="s">
        <v>50</v>
      </c>
      <c r="D13" s="0" t="s">
        <v>180</v>
      </c>
      <c r="E13" s="0" t="s">
        <v>181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0" t="s">
        <v>53</v>
      </c>
      <c r="D14" s="0" t="s">
        <v>182</v>
      </c>
      <c r="E14" s="0" t="s">
        <v>183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56</v>
      </c>
      <c r="C15" s="0" t="s">
        <v>56</v>
      </c>
      <c r="D15" s="0" t="s">
        <v>184</v>
      </c>
      <c r="E15" s="0" t="s">
        <v>185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59</v>
      </c>
      <c r="F16" s="0" t="n">
        <v>1</v>
      </c>
      <c r="I16" s="0" t="n">
        <v>1</v>
      </c>
    </row>
    <row r="17" customFormat="false" ht="15" hidden="false" customHeight="false" outlineLevel="0" collapsed="false">
      <c r="H17" s="0" t="s">
        <v>0</v>
      </c>
      <c r="I17" s="0" t="n">
        <f aca="false">COUNTIF(I2:I16,"&gt;0")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" activeCellId="0" sqref="D2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06"/>
    <col collapsed="false" customWidth="true" hidden="false" outlineLevel="0" max="3" min="3" style="0" width="20.93"/>
    <col collapsed="false" customWidth="true" hidden="false" outlineLevel="0" max="4" min="4" style="0" width="14.88"/>
  </cols>
  <sheetData>
    <row r="1" customFormat="false" ht="15" hidden="false" customHeight="false" outlineLevel="0" collapsed="false">
      <c r="A1" s="0" t="s">
        <v>3</v>
      </c>
      <c r="B1" s="0" t="s">
        <v>80</v>
      </c>
      <c r="C1" s="0" t="s">
        <v>81</v>
      </c>
      <c r="D1" s="0" t="s">
        <v>121</v>
      </c>
      <c r="E1" s="0" t="s">
        <v>122</v>
      </c>
      <c r="F1" s="0" t="s">
        <v>123</v>
      </c>
      <c r="G1" s="0" t="s">
        <v>124</v>
      </c>
      <c r="H1" s="0" t="s">
        <v>125</v>
      </c>
      <c r="I1" s="0" t="s">
        <v>126</v>
      </c>
      <c r="J1" s="0" t="s">
        <v>127</v>
      </c>
      <c r="K1" s="0" t="s">
        <v>128</v>
      </c>
      <c r="L1" s="0" t="s">
        <v>129</v>
      </c>
      <c r="M1" s="0" t="s">
        <v>130</v>
      </c>
    </row>
    <row r="2" customFormat="false" ht="15" hidden="false" customHeight="false" outlineLevel="0" collapsed="false">
      <c r="A2" s="0" t="s">
        <v>56</v>
      </c>
      <c r="B2" s="0" t="s">
        <v>186</v>
      </c>
      <c r="C2" s="0" t="s">
        <v>187</v>
      </c>
      <c r="D2" s="0" t="n">
        <v>8</v>
      </c>
      <c r="E2" s="0" t="n">
        <v>1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1:K16"/>
  <sheetViews>
    <sheetView showFormulas="false" showGridLines="true" showRowColHeaders="true" showZeros="true" rightToLeft="false" tabSelected="false" showOutlineSymbols="true" defaultGridColor="true" view="normal" topLeftCell="G3" colorId="64" zoomScale="95" zoomScaleNormal="95" zoomScalePageLayoutView="100" workbookViewId="0">
      <selection pane="topLeft" activeCell="K2" activeCellId="0" sqref="K2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7" min="7" style="0" width="4.2"/>
    <col collapsed="false" customWidth="true" hidden="false" outlineLevel="0" max="8" min="8" style="0" width="15.45"/>
  </cols>
  <sheetData>
    <row r="1" customFormat="false" ht="15" hidden="false" customHeight="false" outlineLevel="0" collapsed="false">
      <c r="G1" s="0" t="s">
        <v>1</v>
      </c>
      <c r="H1" s="1" t="s">
        <v>3</v>
      </c>
      <c r="I1" s="2" t="n">
        <v>45737</v>
      </c>
      <c r="J1" s="2" t="n">
        <v>45751</v>
      </c>
      <c r="K1" s="0" t="s">
        <v>69</v>
      </c>
    </row>
    <row r="2" customFormat="false" ht="15" hidden="false" customHeight="false" outlineLevel="0" collapsed="false">
      <c r="G2" s="0" t="n">
        <v>1</v>
      </c>
      <c r="H2" s="1" t="s">
        <v>13</v>
      </c>
      <c r="K2" s="0" t="n">
        <f aca="false">I2+J2</f>
        <v>0</v>
      </c>
    </row>
    <row r="3" customFormat="false" ht="15" hidden="false" customHeight="false" outlineLevel="0" collapsed="false">
      <c r="G3" s="0" t="n">
        <v>2</v>
      </c>
      <c r="H3" s="1" t="s">
        <v>19</v>
      </c>
      <c r="I3" s="0" t="n">
        <v>2</v>
      </c>
      <c r="J3" s="0" t="n">
        <v>1</v>
      </c>
      <c r="K3" s="0" t="n">
        <f aca="false">I3+J3</f>
        <v>3</v>
      </c>
    </row>
    <row r="4" customFormat="false" ht="15" hidden="false" customHeight="false" outlineLevel="0" collapsed="false">
      <c r="G4" s="0" t="n">
        <v>3</v>
      </c>
      <c r="H4" s="1" t="s">
        <v>22</v>
      </c>
      <c r="K4" s="0" t="n">
        <f aca="false">I4+J4</f>
        <v>0</v>
      </c>
    </row>
    <row r="5" customFormat="false" ht="15" hidden="false" customHeight="false" outlineLevel="0" collapsed="false">
      <c r="G5" s="0" t="n">
        <v>4</v>
      </c>
      <c r="H5" s="1" t="s">
        <v>26</v>
      </c>
      <c r="K5" s="0" t="n">
        <f aca="false">I5+J5</f>
        <v>0</v>
      </c>
    </row>
    <row r="6" customFormat="false" ht="15" hidden="false" customHeight="false" outlineLevel="0" collapsed="false">
      <c r="G6" s="0" t="n">
        <v>5</v>
      </c>
      <c r="H6" s="1" t="s">
        <v>29</v>
      </c>
      <c r="J6" s="0" t="n">
        <v>1</v>
      </c>
      <c r="K6" s="0" t="n">
        <f aca="false">I6+J6</f>
        <v>1</v>
      </c>
    </row>
    <row r="7" customFormat="false" ht="15" hidden="false" customHeight="false" outlineLevel="0" collapsed="false">
      <c r="G7" s="0" t="n">
        <v>6</v>
      </c>
      <c r="H7" s="1" t="s">
        <v>32</v>
      </c>
      <c r="K7" s="0" t="n">
        <f aca="false">I7+J7</f>
        <v>0</v>
      </c>
    </row>
    <row r="8" customFormat="false" ht="15" hidden="false" customHeight="false" outlineLevel="0" collapsed="false">
      <c r="G8" s="0" t="n">
        <v>7</v>
      </c>
      <c r="H8" s="1" t="s">
        <v>38</v>
      </c>
      <c r="I8" s="0" t="n">
        <v>2</v>
      </c>
      <c r="K8" s="0" t="n">
        <f aca="false">I8+J8</f>
        <v>2</v>
      </c>
    </row>
    <row r="9" customFormat="false" ht="15" hidden="false" customHeight="false" outlineLevel="0" collapsed="false">
      <c r="G9" s="0" t="n">
        <v>8</v>
      </c>
      <c r="H9" s="1" t="s">
        <v>41</v>
      </c>
      <c r="I9" s="0" t="n">
        <v>4</v>
      </c>
      <c r="J9" s="0" t="n">
        <v>1</v>
      </c>
      <c r="K9" s="0" t="n">
        <f aca="false">I9+J9</f>
        <v>5</v>
      </c>
    </row>
    <row r="10" customFormat="false" ht="15" hidden="false" customHeight="false" outlineLevel="0" collapsed="false">
      <c r="G10" s="0" t="n">
        <v>9</v>
      </c>
      <c r="H10" s="1" t="s">
        <v>44</v>
      </c>
      <c r="J10" s="0" t="n">
        <v>1</v>
      </c>
      <c r="K10" s="0" t="n">
        <f aca="false">I10+J10</f>
        <v>1</v>
      </c>
    </row>
    <row r="11" customFormat="false" ht="15" hidden="false" customHeight="false" outlineLevel="0" collapsed="false">
      <c r="G11" s="0" t="n">
        <v>10</v>
      </c>
      <c r="H11" s="1" t="s">
        <v>47</v>
      </c>
      <c r="K11" s="0" t="n">
        <f aca="false">I11+J11</f>
        <v>0</v>
      </c>
    </row>
    <row r="12" customFormat="false" ht="15" hidden="false" customHeight="false" outlineLevel="0" collapsed="false">
      <c r="G12" s="0" t="n">
        <v>11</v>
      </c>
      <c r="H12" s="1" t="s">
        <v>50</v>
      </c>
      <c r="I12" s="0" t="n">
        <v>2</v>
      </c>
      <c r="J12" s="0" t="n">
        <v>1</v>
      </c>
      <c r="K12" s="0" t="n">
        <f aca="false">I12+J12</f>
        <v>3</v>
      </c>
    </row>
    <row r="13" customFormat="false" ht="15" hidden="false" customHeight="false" outlineLevel="0" collapsed="false">
      <c r="G13" s="0" t="n">
        <v>12</v>
      </c>
      <c r="H13" s="1" t="s">
        <v>53</v>
      </c>
      <c r="I13" s="0" t="n">
        <v>3</v>
      </c>
      <c r="K13" s="0" t="n">
        <f aca="false">I13+J13</f>
        <v>3</v>
      </c>
    </row>
    <row r="14" customFormat="false" ht="15" hidden="false" customHeight="false" outlineLevel="0" collapsed="false">
      <c r="G14" s="0" t="n">
        <v>13</v>
      </c>
      <c r="H14" s="1" t="s">
        <v>56</v>
      </c>
      <c r="K14" s="0" t="n">
        <f aca="false">I14+J14</f>
        <v>0</v>
      </c>
    </row>
    <row r="15" customFormat="false" ht="15" hidden="false" customHeight="false" outlineLevel="0" collapsed="false">
      <c r="G15" s="0" t="n">
        <v>14</v>
      </c>
      <c r="H15" s="1" t="s">
        <v>59</v>
      </c>
      <c r="I15" s="0" t="n">
        <v>4</v>
      </c>
      <c r="K15" s="0" t="n">
        <f aca="false">I15+J15</f>
        <v>4</v>
      </c>
    </row>
    <row r="16" customFormat="false" ht="15" hidden="false" customHeight="false" outlineLevel="0" collapsed="false">
      <c r="H16" s="0" t="s">
        <v>188</v>
      </c>
      <c r="I16" s="0" t="n">
        <f aca="false">COUNTIF(I2:I15,"&gt;0")</f>
        <v>6</v>
      </c>
      <c r="J16" s="0" t="n">
        <f aca="false">COUNTIF(J2:J15,"&gt;0")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2025-05-05T16:33:59Z</dcterms:created>
  <dc:creator/>
  <dc:description/>
  <dc:language>es-AR</dc:language>
  <cp:lastModifiedBy/>
  <dcterms:modified xsi:type="dcterms:W3CDTF">2025-09-05T15:37:00Z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