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2-Lagrange" sheetId="1" r:id="rId4"/>
    <sheet state="visible" name="EJ3-Newton" sheetId="2" r:id="rId5"/>
    <sheet state="visible" name="EJ3-Lagrange" sheetId="3" r:id="rId6"/>
    <sheet state="visible" name="EJ4-Newton" sheetId="4" r:id="rId7"/>
    <sheet state="visible" name="EJ5-Newton" sheetId="5" r:id="rId8"/>
    <sheet state="visible" name="EJ6-Hermite" sheetId="6" r:id="rId9"/>
    <sheet state="visible" name="EJ7-Hermite" sheetId="7" r:id="rId10"/>
    <sheet state="visible" name="EJ8-Hermite" sheetId="8" r:id="rId11"/>
    <sheet state="visible" name="EJ9-Lagrange" sheetId="9" r:id="rId12"/>
    <sheet state="visible" name="EJ10-Hermite" sheetId="10" r:id="rId13"/>
    <sheet state="visible" name="EJ11-Newton" sheetId="11" r:id="rId14"/>
    <sheet state="visible" name="EJ12-Lagrange" sheetId="12" r:id="rId15"/>
  </sheets>
  <definedNames>
    <definedName name="EJ8_X">'EJ8-Hermite'!$A$14</definedName>
    <definedName name="EJ12_B_X">'EJ12-Lagrange'!$A$17</definedName>
    <definedName name="EJ12_D_X">'EJ12-Lagrange'!$A$30</definedName>
    <definedName name="EJ12_C_X">'EJ12-Lagrange'!$A$27</definedName>
    <definedName name="EJ9_X1">'EJ9-Lagrange'!$A$13</definedName>
    <definedName name="EJ9_X0">'EJ9-Lagrange'!$A$9</definedName>
    <definedName name="EJ11_1_X">'EJ11-Newton'!$B$17</definedName>
    <definedName name="EJ12_A_X">'EJ12-Lagrange'!$A$8</definedName>
  </definedNames>
  <calcPr/>
</workbook>
</file>

<file path=xl/sharedStrings.xml><?xml version="1.0" encoding="utf-8"?>
<sst xmlns="http://schemas.openxmlformats.org/spreadsheetml/2006/main" count="172" uniqueCount="54">
  <si>
    <t>C.S.</t>
  </si>
  <si>
    <t>x_i</t>
  </si>
  <si>
    <t>f(x_i)</t>
  </si>
  <si>
    <t>denom(L_i)</t>
  </si>
  <si>
    <t>num(L_i)</t>
  </si>
  <si>
    <t>L_i</t>
  </si>
  <si>
    <t>P_L(x)</t>
  </si>
  <si>
    <t>f[x_i,x_i+1]</t>
  </si>
  <si>
    <t>f[x_i, x_i+1, x_i+2]</t>
  </si>
  <si>
    <t>f[x_i, x_i+1, x_i+2, x_i+3]</t>
  </si>
  <si>
    <t>f[x_0, x_1]</t>
  </si>
  <si>
    <t>f[x_0, x_1, x_2]</t>
  </si>
  <si>
    <t>f[x_1, x_2]</t>
  </si>
  <si>
    <t>f[x_0, x_1, x_2, x_3]</t>
  </si>
  <si>
    <t>f[x_1, x_2, x_3]</t>
  </si>
  <si>
    <t>f[x_2, x_3]</t>
  </si>
  <si>
    <t>P_N(x)</t>
  </si>
  <si>
    <t>f(3) ≅ P_N(3)</t>
  </si>
  <si>
    <t>f(0) ≅ P_N(0)</t>
  </si>
  <si>
    <t>f[x_i, x_i+1, x_i+2, x_i+3, x_i+4]</t>
  </si>
  <si>
    <t>f[x_0, x_1, x_2, x_3, x_4]</t>
  </si>
  <si>
    <t>f[x_1, x_2, x_3, x_4]</t>
  </si>
  <si>
    <t>f[x_2, x_3, x_4]</t>
  </si>
  <si>
    <t>f[x_3, x_4]</t>
  </si>
  <si>
    <t>z_i</t>
  </si>
  <si>
    <t>f(z_i)</t>
  </si>
  <si>
    <t>f[z_i, z_i+1]</t>
  </si>
  <si>
    <t>f[z_i, z_i+1, z_i+2]</t>
  </si>
  <si>
    <t>H(x)</t>
  </si>
  <si>
    <t>f[z_i, z_i+1, z_i+2, z_i+3]</t>
  </si>
  <si>
    <t>f[z_i, z_i+1, z_i+2, z_i+3, z_i+4]</t>
  </si>
  <si>
    <t>f(x) ≅ H(x)</t>
  </si>
  <si>
    <t>err. rel.</t>
  </si>
  <si>
    <t>err. abs.</t>
  </si>
  <si>
    <t>f(x) ≅ P_L(x)</t>
  </si>
  <si>
    <t>i</t>
  </si>
  <si>
    <t>f[z_i, z_i+2]</t>
  </si>
  <si>
    <t>f[z_i, z_i+3]</t>
  </si>
  <si>
    <t>f[z_i, z_i+4]</t>
  </si>
  <si>
    <t>f[z_i, z_i+5]</t>
  </si>
  <si>
    <t>f[z_i, z_i+6]</t>
  </si>
  <si>
    <t>f[z_i, z_i+7]</t>
  </si>
  <si>
    <t>f[z_i, z_i+8]</t>
  </si>
  <si>
    <t>f[z_i, z_i+9]</t>
  </si>
  <si>
    <t>(no termino el pol.)</t>
  </si>
  <si>
    <t>f[x_i,x_i+2]</t>
  </si>
  <si>
    <t>f[x_i,x_i+3]</t>
  </si>
  <si>
    <t>f[x_i,x_i+4]</t>
  </si>
  <si>
    <t>P_N4(x)</t>
  </si>
  <si>
    <t>P_N(0,1)</t>
  </si>
  <si>
    <t>e_N(0,1)</t>
  </si>
  <si>
    <t>P_N3(x)</t>
  </si>
  <si>
    <t>P_N(0,25)</t>
  </si>
  <si>
    <t>P_N(0,75)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</si>
</sst>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"/>
    <numFmt numFmtId="165" formatCode="0.0000"/>
    <numFmt numFmtId="166" formatCode="0.000"/>
  </numFmts>
  <fonts count="2">
    <font>
      <sz val="10.0"/>
      <color rgb="FF000000"/>
      <name val="Arial"/>
      <scheme val="minor"/>
    </font>
    <font>
      <color theme="1"/>
      <name val="Roboto Mono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readingOrder="0" vertical="center"/>
    </xf>
    <xf borderId="0" fillId="0" fontId="1" numFmtId="11" xfId="0" applyAlignment="1" applyFont="1" applyNumberForma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vertical="center"/>
    </xf>
    <xf borderId="0" fillId="2" fontId="1" numFmtId="164" xfId="0" applyAlignment="1" applyFont="1" applyNumberForma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166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10" xfId="0" applyAlignment="1" applyFont="1" applyNumberFormat="1">
      <alignment horizontal="center" vertical="center"/>
    </xf>
    <xf borderId="0" fillId="0" fontId="1" numFmtId="2" xfId="0" applyAlignment="1" applyFont="1" applyNumberFormat="1">
      <alignment horizontal="center" readingOrder="0" vertical="center"/>
    </xf>
    <xf borderId="0" fillId="2" fontId="1" numFmtId="164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0" fillId="3" fontId="1" numFmtId="0" xfId="0" applyAlignment="1" applyFill="1" applyFont="1">
      <alignment horizontal="center" readingOrder="0" vertical="center"/>
    </xf>
    <xf borderId="0" fillId="3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73.0"/>
    <col customWidth="1" min="5" max="5" width="83.25"/>
  </cols>
  <sheetData>
    <row r="1">
      <c r="A1" s="1" t="s">
        <v>0</v>
      </c>
      <c r="B1" s="1">
        <v>3.0</v>
      </c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1.0</v>
      </c>
      <c r="B4" s="3">
        <v>1.0</v>
      </c>
      <c r="C4" s="4">
        <f>(A4-A5)*(A4-A6)*(A4-A7)*(A4-A8)*(A4-A9)*(A4-A10)</f>
        <v>0.00001125</v>
      </c>
      <c r="D4" s="2" t="str">
        <f>CONCATENATE("(x - ",A5,") * (x - ",A6,") * (x - ",A7,") * (x - ",A8,") * (x - ",A9,") * (x - ",A10,")",)</f>
        <v>(x - 1,05) * (x - 1,1) * (x - 1,15) * (x - 1,2) * (x - 1,25) * (x - 1,3)</v>
      </c>
      <c r="E4" s="2" t="str">
        <f t="shared" ref="E4:E10" si="1">CONCATENATE(ROUND(B4/C4, $B$1-(1+INT(LOG10(ABS(B4/C4)))))," * ",D4)</f>
        <v>88900 * (x - 1,05) * (x - 1,1) * (x - 1,15) * (x - 1,2) * (x - 1,25) * (x - 1,3)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1.05</v>
      </c>
      <c r="B5" s="3">
        <v>1.0247</v>
      </c>
      <c r="C5" s="4">
        <f>(A5-A4)*(A5-A6)*(A5-A7)*(A5-A8)*(A5-A9)*(A5-A10)</f>
        <v>-0.000001875</v>
      </c>
      <c r="D5" s="2" t="str">
        <f>CONCATENATE("(x - ",A4,") * (x - ",A6,") * (x - ",A7,") * (x - ",A8,") * (x - ",A9,") * (x - ",A10,")",)</f>
        <v>(x - 1) * (x - 1,1) * (x - 1,15) * (x - 1,2) * (x - 1,25) * (x - 1,3)</v>
      </c>
      <c r="E5" s="2" t="str">
        <f t="shared" si="1"/>
        <v>-547000 * (x - 1) * (x - 1,1) * (x - 1,15) * (x - 1,2) * (x - 1,25) * (x - 1,3)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1.1</v>
      </c>
      <c r="B6" s="3">
        <v>1.04881</v>
      </c>
      <c r="C6" s="4">
        <f>(A6-A4)*(A6-A5)*(A6-A7)*(A6-A8)*(A6-A9)*(A6-A10)</f>
        <v>0.00000075</v>
      </c>
      <c r="D6" s="2" t="str">
        <f>CONCATENATE("(x - ",A4,") * (x - ",A5,") * (x - ",A7,") * (x - ",A8,") * (x - ",A9,") * (x - ",A10,")",)</f>
        <v>(x - 1) * (x - 1,05) * (x - 1,15) * (x - 1,2) * (x - 1,25) * (x - 1,3)</v>
      </c>
      <c r="E6" s="2" t="str">
        <f t="shared" si="1"/>
        <v>1400000 * (x - 1) * (x - 1,05) * (x - 1,15) * (x - 1,2) * (x - 1,25) * (x - 1,3)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>
        <v>1.15</v>
      </c>
      <c r="B7" s="3">
        <v>1.07238</v>
      </c>
      <c r="C7" s="4">
        <f>(A7-A4)*(A7-A5)*(A7-A6)*(A7-A8)*(A7-A9)*(A7-A10)</f>
        <v>-0.0000005625</v>
      </c>
      <c r="D7" s="2" t="str">
        <f>CONCATENATE("(x - ",A4,") * (x - ",A5,") * (x - ",A6,") * (x - ",A8,") * (x - ",A9,") * (x - ",A10,")",)</f>
        <v>(x - 1) * (x - 1,05) * (x - 1,1) * (x - 1,2) * (x - 1,25) * (x - 1,3)</v>
      </c>
      <c r="E7" s="2" t="str">
        <f t="shared" si="1"/>
        <v>-1910000 * (x - 1) * (x - 1,05) * (x - 1,1) * (x - 1,2) * (x - 1,25) * (x - 1,3)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1.2</v>
      </c>
      <c r="B8" s="3">
        <v>1.09544</v>
      </c>
      <c r="C8" s="4">
        <f>(A8-A4)*(A8-A5)*(A8-A6)*(A8-A7)*(A8-A9)*(A8-A10)</f>
        <v>0.00000075</v>
      </c>
      <c r="D8" s="2" t="str">
        <f>CONCATENATE("(x - ",A4,") * (x - ",A5,") * (x - ",A6,") * (x - ",A7,") * (x - ",A9,") * (x - ",A10,")",)</f>
        <v>(x - 1) * (x - 1,05) * (x - 1,1) * (x - 1,15) * (x - 1,25) * (x - 1,3)</v>
      </c>
      <c r="E8" s="2" t="str">
        <f t="shared" si="1"/>
        <v>1460000 * (x - 1) * (x - 1,05) * (x - 1,1) * (x - 1,15) * (x - 1,25) * (x - 1,3)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1.25</v>
      </c>
      <c r="B9" s="3">
        <v>1.11803</v>
      </c>
      <c r="C9" s="4">
        <f>(A9-A4)*(A9-A5)*(A9-A6)*(A9-A7)*(A9-A8)*(A9-A10)</f>
        <v>-0.000001875</v>
      </c>
      <c r="D9" s="2" t="str">
        <f>CONCATENATE("(x - ",A4,") * (x - ",A5,") * (x - ",A6,") * (x - ",A7,") * (x - ",A8,") * (x - ",A10,")",)</f>
        <v>(x - 1) * (x - 1,05) * (x - 1,1) * (x - 1,15) * (x - 1,2) * (x - 1,3)</v>
      </c>
      <c r="E9" s="2" t="str">
        <f t="shared" si="1"/>
        <v>-596000 * (x - 1) * (x - 1,05) * (x - 1,1) * (x - 1,15) * (x - 1,2) * (x - 1,3)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>
        <v>1.3</v>
      </c>
      <c r="B10" s="3">
        <v>1.14017</v>
      </c>
      <c r="C10" s="4">
        <f>(A10-A4)*(A10-A5)*(A10-A6)*(A10-A7)*(A10-A8)*(A10-A9)</f>
        <v>0.00001125</v>
      </c>
      <c r="D10" s="2" t="str">
        <f>CONCATENATE("(x - ",A4,") * (x - ",A5,") * (x - ",A6,") * (x - ",A7,") * (x - ",A8,") * (x - ",A9,")",)</f>
        <v>(x - 1) * (x - 1,05) * (x - 1,1) * (x - 1,15) * (x - 1,2) * (x - 1,25)</v>
      </c>
      <c r="E10" s="2" t="str">
        <f t="shared" si="1"/>
        <v>101000 * (x - 1) * (x - 1,05) * (x - 1,1) * (x - 1,15) * (x - 1,2) * (x - 1,25)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6</v>
      </c>
      <c r="B12" s="5" t="str">
        <f>CONCATENATE(E4," + ",E5," + ",E6," + ",E7," + ",E8," + ",E9," + ",E10)</f>
        <v>88900 * (x - 1,05) * (x - 1,1) * (x - 1,15) * (x - 1,2) * (x - 1,25) * (x - 1,3) + -547000 * (x - 1) * (x - 1,1) * (x - 1,15) * (x - 1,2) * (x - 1,25) * (x - 1,3) + 1400000 * (x - 1) * (x - 1,05) * (x - 1,15) * (x - 1,2) * (x - 1,25) * (x - 1,3) + -1910000 * (x - 1) * (x - 1,05) * (x - 1,1) * (x - 1,2) * (x - 1,25) * (x - 1,3) + 1460000 * (x - 1) * (x - 1,05) * (x - 1,1) * (x - 1,15) * (x - 1,25) * (x - 1,3) + -596000 * (x - 1) * (x - 1,05) * (x - 1,1) * (x - 1,15) * (x - 1,2) * (x - 1,3) + 101000 * (x - 1) * (x - 1,05) * (x - 1,1) * (x - 1,15) * (x - 1,2) * (x - 1,25)</v>
      </c>
      <c r="F12" s="5"/>
      <c r="G12" s="5"/>
      <c r="H12" s="5"/>
      <c r="I12" s="5"/>
      <c r="J12" s="5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1">
    <mergeCell ref="B12:E1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3.0"/>
    <col customWidth="1" min="3" max="12" width="13.88"/>
  </cols>
  <sheetData>
    <row r="1">
      <c r="A1" s="1" t="s">
        <v>35</v>
      </c>
      <c r="B1" s="1" t="s">
        <v>24</v>
      </c>
      <c r="C1" s="1" t="s">
        <v>25</v>
      </c>
      <c r="D1" s="1" t="s">
        <v>26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">
        <v>0.0</v>
      </c>
      <c r="B2" s="1">
        <v>0.0</v>
      </c>
      <c r="C2" s="6">
        <v>0.0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D3" s="6">
        <v>22.5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">
        <f>A2+1</f>
        <v>1</v>
      </c>
      <c r="B4" s="1">
        <f t="shared" ref="B4:C4" si="1">B2</f>
        <v>0</v>
      </c>
      <c r="C4" s="1">
        <f t="shared" si="1"/>
        <v>0</v>
      </c>
      <c r="E4" s="6">
        <f>(D5-D3)/(B6-B2)</f>
        <v>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D5" s="1">
        <f>(C6-C4)/(B6-B4)</f>
        <v>22.5</v>
      </c>
      <c r="F5" s="16">
        <f>(E6-E4)/(B8-B2)</f>
        <v>0.06666666667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">
        <f>A4+1</f>
        <v>2</v>
      </c>
      <c r="B6" s="1">
        <v>3.0</v>
      </c>
      <c r="C6" s="1">
        <v>67.5</v>
      </c>
      <c r="E6" s="1">
        <f>(D7-D5)/(B8-B4)</f>
        <v>0.2</v>
      </c>
      <c r="G6" s="16">
        <f>(F7-F5)/(B10-B2)</f>
        <v>-0.009333333333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D7" s="1">
        <v>23.1</v>
      </c>
      <c r="F7" s="1">
        <f>(E8-E6)/(B10-B4)</f>
        <v>0.02</v>
      </c>
      <c r="H7" s="16">
        <f>(G8-G6)/(B12-B2)</f>
        <v>-0.001933333333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1">
        <f>A6+1</f>
        <v>3</v>
      </c>
      <c r="B8" s="1">
        <f t="shared" ref="B8:C8" si="2">B6</f>
        <v>3</v>
      </c>
      <c r="C8" s="1">
        <f t="shared" si="2"/>
        <v>67.5</v>
      </c>
      <c r="E8" s="1">
        <f>(D9-D7)/(B10-B6)</f>
        <v>0.3</v>
      </c>
      <c r="G8" s="1">
        <f>(F9-F7)/(B12-B4)</f>
        <v>-0.019</v>
      </c>
      <c r="I8" s="16">
        <f>(H9-H7)/(B14-B2)</f>
        <v>0.0006791666667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D9" s="1">
        <f>(C10-C8)/(B10-B8)</f>
        <v>23.7</v>
      </c>
      <c r="F9" s="1">
        <f>(E10-E8)/(B12-B6)</f>
        <v>-0.075</v>
      </c>
      <c r="H9" s="3">
        <f>(G10-G8)/(B14-B4)</f>
        <v>0.0035</v>
      </c>
      <c r="J9" s="16">
        <f>(I10-I8)/(B16-B2)</f>
        <v>-0.0002739583333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1">
        <f>A8+1</f>
        <v>4</v>
      </c>
      <c r="B10" s="1">
        <v>5.0</v>
      </c>
      <c r="C10" s="1">
        <v>114.9</v>
      </c>
      <c r="E10" s="1">
        <f>(D11-D9)/(B12-B8)</f>
        <v>0.15</v>
      </c>
      <c r="G10" s="1">
        <f>(F11-F9)/(B14-B6)</f>
        <v>0.009</v>
      </c>
      <c r="I10" s="3">
        <f>(H11-H9)/(B16-B4)</f>
        <v>-0.0015125</v>
      </c>
      <c r="K10" s="16">
        <f>(J11-J9)/(B18-B2)</f>
        <v>0.00003915803748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D11" s="1">
        <v>24.0</v>
      </c>
      <c r="F11" s="1">
        <f>(E12-E10)/(B14-B8)</f>
        <v>-0.03</v>
      </c>
      <c r="H11" s="3">
        <f>(G12-G10)/(B16-B6)</f>
        <v>-0.0086</v>
      </c>
      <c r="J11" s="3">
        <f>(I12-I10)/(B18-B4)</f>
        <v>0.0002350961538</v>
      </c>
      <c r="L11" s="16">
        <f>(K12-K10)/(B20-B2)</f>
        <v>-0.000006067089592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1">
        <f>A10+1</f>
        <v>5</v>
      </c>
      <c r="B12" s="1">
        <f t="shared" ref="B12:C12" si="3">B10</f>
        <v>5</v>
      </c>
      <c r="C12" s="1">
        <f t="shared" si="3"/>
        <v>114.9</v>
      </c>
      <c r="E12" s="1">
        <f>(D13-D11)/(B14-B10)</f>
        <v>0</v>
      </c>
      <c r="G12" s="1">
        <f>(F13-F11)/(B16-B8)</f>
        <v>-0.034</v>
      </c>
      <c r="I12" s="3">
        <f>(H13-H11)/(B18-B6)</f>
        <v>0.00154375</v>
      </c>
      <c r="K12" s="3">
        <f>(J13-J11)/(B20-B4)</f>
        <v>-0.00003971412722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D13" s="1">
        <f>(C14-C12)/(B14-B12)</f>
        <v>24</v>
      </c>
      <c r="F13" s="1">
        <f>(E14-E12)/(B16-B10)</f>
        <v>-0.2</v>
      </c>
      <c r="H13" s="3">
        <f>(G14-G12)/(B18-B8)</f>
        <v>0.0068375</v>
      </c>
      <c r="J13" s="3">
        <f>(I14-I12)/(B20-B6)</f>
        <v>-0.0002811875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1">
        <f>A12+1</f>
        <v>6</v>
      </c>
      <c r="B14" s="1">
        <v>8.0</v>
      </c>
      <c r="C14" s="1">
        <v>186.9</v>
      </c>
      <c r="E14" s="1">
        <f>(D15-D13)/(B16-B12)</f>
        <v>-0.6</v>
      </c>
      <c r="G14" s="1">
        <f>(F15-F13)/(B18-B10)</f>
        <v>0.034375</v>
      </c>
      <c r="I14" s="3">
        <f>(H15-H13)/(B20-B8)</f>
        <v>-0.001268125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D15" s="1">
        <v>22.2</v>
      </c>
      <c r="F15" s="1">
        <f>(E16-E14)/(B18-B12)</f>
        <v>0.075</v>
      </c>
      <c r="H15" s="3">
        <f>(G16-G14)/(B20-B10)</f>
        <v>-0.00584375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1">
        <f>A14+1</f>
        <v>7</v>
      </c>
      <c r="B16" s="1">
        <f t="shared" ref="B16:C16" si="4">B14</f>
        <v>8</v>
      </c>
      <c r="C16" s="1">
        <f t="shared" si="4"/>
        <v>186.9</v>
      </c>
      <c r="E16" s="1">
        <f>(D17-D15)/(B18-B14)</f>
        <v>0</v>
      </c>
      <c r="G16" s="1">
        <f>(F17-F15)/(B20-B12)</f>
        <v>-0.012375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D17" s="1">
        <f>(C18-C16)/(B18-B16)</f>
        <v>22.2</v>
      </c>
      <c r="F17" s="1">
        <f>(E18-E16)/(B20-B14)</f>
        <v>-0.024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1">
        <f>A16+1</f>
        <v>8</v>
      </c>
      <c r="B18" s="1">
        <v>13.0</v>
      </c>
      <c r="C18" s="1">
        <v>297.9</v>
      </c>
      <c r="E18" s="1">
        <f>(D19-D17)/(B20-B16)</f>
        <v>-0.12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D19" s="1">
        <v>21.6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1">
        <f>A18+1</f>
        <v>9</v>
      </c>
      <c r="B20" s="1">
        <f t="shared" ref="B20:C20" si="5">B18</f>
        <v>13</v>
      </c>
      <c r="C20" s="1">
        <f t="shared" si="5"/>
        <v>297.9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1" t="s">
        <v>28</v>
      </c>
      <c r="C23" s="2" t="str">
        <f>CONCATENATE(C2," + ",D3," * (x - ",B2,") + ",E4," * (x - ",B2,") * (x - ",B4,")", " + ",F5," * (x - ",B2,") * (x - ",B4,") * (x - ",B6,") + ", G6," * (x - ",B2,") * (x - ",B4,") * (x - ",B6,") * (x - ",B8,")")</f>
        <v>0 + 22,5 * (x - 0) + 0 * (x - 0) * (x - 0) + 0,0666666666666668 * (x - 0) * (x - 0) * (x - 3) + -0,00933333333333336 * (x - 0) * (x - 0) * (x - 3) * (x - 3)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1" t="s">
        <v>44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</sheetData>
  <mergeCells count="77">
    <mergeCell ref="J9:J10"/>
    <mergeCell ref="J11:J12"/>
    <mergeCell ref="J13:J14"/>
    <mergeCell ref="I14:I15"/>
    <mergeCell ref="H15:H16"/>
    <mergeCell ref="K10:K11"/>
    <mergeCell ref="K12:K13"/>
    <mergeCell ref="G8:G9"/>
    <mergeCell ref="I8:I9"/>
    <mergeCell ref="H9:H10"/>
    <mergeCell ref="I10:I11"/>
    <mergeCell ref="H11:H12"/>
    <mergeCell ref="L11:L12"/>
    <mergeCell ref="I12:I13"/>
    <mergeCell ref="D11:D12"/>
    <mergeCell ref="D13:D14"/>
    <mergeCell ref="D15:D16"/>
    <mergeCell ref="D17:D18"/>
    <mergeCell ref="D19:D20"/>
    <mergeCell ref="F15:F16"/>
    <mergeCell ref="F17:F18"/>
    <mergeCell ref="E6:E7"/>
    <mergeCell ref="E8:E9"/>
    <mergeCell ref="D9:D10"/>
    <mergeCell ref="F9:F10"/>
    <mergeCell ref="E10:E11"/>
    <mergeCell ref="F11:F12"/>
    <mergeCell ref="F13:F14"/>
    <mergeCell ref="B16:B17"/>
    <mergeCell ref="C16:C17"/>
    <mergeCell ref="A20:A21"/>
    <mergeCell ref="B20:B21"/>
    <mergeCell ref="C20:C21"/>
    <mergeCell ref="A23:B23"/>
    <mergeCell ref="C23:O23"/>
    <mergeCell ref="A12:A13"/>
    <mergeCell ref="B12:B13"/>
    <mergeCell ref="C12:C13"/>
    <mergeCell ref="A14:A15"/>
    <mergeCell ref="B14:B15"/>
    <mergeCell ref="C14:C15"/>
    <mergeCell ref="A16:A17"/>
    <mergeCell ref="A2:A3"/>
    <mergeCell ref="B2:B3"/>
    <mergeCell ref="C2:C3"/>
    <mergeCell ref="A4:A5"/>
    <mergeCell ref="B4:B5"/>
    <mergeCell ref="C4:C5"/>
    <mergeCell ref="E4:E5"/>
    <mergeCell ref="D3:D4"/>
    <mergeCell ref="D5:D6"/>
    <mergeCell ref="F5:F6"/>
    <mergeCell ref="G6:G7"/>
    <mergeCell ref="D7:D8"/>
    <mergeCell ref="F7:F8"/>
    <mergeCell ref="H7:H8"/>
    <mergeCell ref="B10:B11"/>
    <mergeCell ref="C10:C11"/>
    <mergeCell ref="A6:A7"/>
    <mergeCell ref="B6:B7"/>
    <mergeCell ref="C6:C7"/>
    <mergeCell ref="A8:A9"/>
    <mergeCell ref="B8:B9"/>
    <mergeCell ref="C8:C9"/>
    <mergeCell ref="A10:A11"/>
    <mergeCell ref="G10:G11"/>
    <mergeCell ref="G12:G13"/>
    <mergeCell ref="H13:H14"/>
    <mergeCell ref="G14:G15"/>
    <mergeCell ref="G16:G17"/>
    <mergeCell ref="E12:E13"/>
    <mergeCell ref="E14:E15"/>
    <mergeCell ref="E16:E17"/>
    <mergeCell ref="E18:E19"/>
    <mergeCell ref="A18:A19"/>
    <mergeCell ref="B18:B19"/>
    <mergeCell ref="C18:C19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13.88"/>
  </cols>
  <sheetData>
    <row r="1">
      <c r="A1" s="1" t="s">
        <v>35</v>
      </c>
      <c r="B1" s="1" t="s">
        <v>1</v>
      </c>
      <c r="C1" s="1" t="s">
        <v>2</v>
      </c>
      <c r="D1" s="1" t="s">
        <v>7</v>
      </c>
      <c r="E1" s="1" t="s">
        <v>45</v>
      </c>
      <c r="F1" s="1" t="s">
        <v>46</v>
      </c>
      <c r="G1" s="1" t="s">
        <v>47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">
        <v>0.0</v>
      </c>
      <c r="B2" s="1">
        <v>0.0</v>
      </c>
      <c r="C2" s="6">
        <f>ROUND(EXP(B2)*COS(B2), 5-(1+INT(LOG10(ABS(EXP(B2)*COS(B2))))))</f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D3" s="7">
        <f>ROUND((C4-C2)/(B4-B2), 5-(1+INT(LOG10(ABS((C4-C2)/(B4-B2))))))</f>
        <v>0.8938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1">
        <f>A2+1</f>
        <v>1</v>
      </c>
      <c r="B4" s="1">
        <v>0.5</v>
      </c>
      <c r="C4" s="1">
        <f>ROUND(EXP(B4)*COS(B4), 5-(1+INT(LOG10(ABS(EXP(B4)*COS(B4))))))</f>
        <v>1.4469</v>
      </c>
      <c r="E4" s="7">
        <f>ROUND((D5-D3)/(B6-B2), 5-(1+INT(LOG10(ABS((D5-D3)/(B6-B2))))))</f>
        <v>-0.8502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D5" s="2">
        <f>ROUND((C6-C4)/(B6-B4), 5-(1+INT(LOG10(ABS((C6-C4)/(B6-B4))))))</f>
        <v>0.0436</v>
      </c>
      <c r="F5" s="8">
        <f>ROUND((E6-E4)/(B8-B2), 5-(1+INT(LOG10(ABS((E6-E4)/(B8-B2))))))</f>
        <v>-1.104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">
        <f>A4+1</f>
        <v>2</v>
      </c>
      <c r="B6" s="1">
        <v>1.0</v>
      </c>
      <c r="C6" s="1">
        <f>ROUND(EXP(B6)*COS(B6), 5-(1+INT(LOG10(ABS(EXP(B6)*COS(B6))))))</f>
        <v>1.4687</v>
      </c>
      <c r="E6" s="2">
        <f>ROUND((D7-D5)/(B8-B4), 5-(1+INT(LOG10(ABS((D7-D5)/(B8-B4))))))</f>
        <v>-3.0581</v>
      </c>
      <c r="G6" s="8">
        <f>ROUND((F7-F5)/(B10-B2), 5-(1+INT(LOG10(ABS((F7-F5)/(B10-B2))))))</f>
        <v>-0.2122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D7" s="2">
        <f>ROUND((C8-C6)/(B8-B6), 5-(1+INT(LOG10(ABS((C8-C6)/(B8-B6))))))</f>
        <v>-4.5436</v>
      </c>
      <c r="F7" s="11">
        <f>ROUND((E8-E6)/(B10-B4), 5-(1+INT(LOG10(ABS((E8-E6)/(B10-B4))))))</f>
        <v>-1.4223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1">
        <f>A6+1</f>
        <v>3</v>
      </c>
      <c r="B8" s="1">
        <v>2.0</v>
      </c>
      <c r="C8" s="1">
        <f>ROUND(EXP(B8)*COS(B8), 5-(1+INT(LOG10(ABS(EXP(B8)*COS(B8))))))</f>
        <v>-3.0749</v>
      </c>
      <c r="E8" s="2">
        <f>ROUND((D9-D7)/(B10-B6), 5-(1+INT(LOG10(ABS((D9-D7)/(B10-B6))))))</f>
        <v>-4.4804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D9" s="2">
        <f>ROUND((C10-C8)/(B10-B8), 5-(1+INT(LOG10(ABS((C10-C8)/(B10-B8))))))</f>
        <v>-6.7838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1">
        <f>A8+1</f>
        <v>4</v>
      </c>
      <c r="B10" s="1">
        <v>1.5</v>
      </c>
      <c r="C10" s="1">
        <f>ROUND(EXP(B10)*COS(B10), 5-(1+INT(LOG10(ABS(EXP(B10)*COS(B10))))))</f>
        <v>0.31702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D11" s="5"/>
      <c r="E11" s="5"/>
      <c r="F11" s="5"/>
      <c r="G11" s="5"/>
      <c r="H11" s="5"/>
      <c r="I11" s="5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"/>
      <c r="B12" s="1"/>
      <c r="C12" s="5"/>
      <c r="D12" s="5"/>
      <c r="E12" s="5"/>
      <c r="F12" s="5"/>
      <c r="G12" s="5"/>
      <c r="H12" s="5"/>
      <c r="I12" s="5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1"/>
      <c r="B13" s="1" t="s">
        <v>48</v>
      </c>
      <c r="C13" s="5" t="str">
        <f>CONCATENATE(C2," + ",D3," * (x - ",B2,") + ",E4," * (x - ",B2,") * (x - ",B4,")", " + ",F5," * (x - ",B2,") * (x - ",B4,") * (x - ",B6,") + ",G6," * (x - ",B2,") * (x - ",B4,") * (x - ",B6,") * (x - ",B8,")")</f>
        <v>1 + 0,8938 * (x - 0) + -0,8502 * (x - 0) * (x - 0,5) + -1,104 * (x - 0) * (x - 0,5) * (x - 1) + -0,2122 * (x - 0) * (x - 0,5) * (x - 1) * (x - 2)</v>
      </c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1"/>
      <c r="B15" s="1" t="s">
        <v>49</v>
      </c>
      <c r="C15" s="17">
        <f>ROUND(1 + 0.8938 * (EJ11_1_X - 0) + -0.8502 * (EJ11_1_X - 0) * (EJ11_1_X - 0.5) + -0.99787 * (EJ11_1_X - 0) * (EJ11_1_X - 0.5) * (EJ11_1_X - 1), 5-(1+INT(LOG10(ABS(1 + 0.8938 * (EJ11_1_X - 0) + -0.8502 * (EJ11_1_X - 0) * (EJ11_1_X - 0.5) + -0.99787 * (EJ11_1_X - 0) * (EJ11_1_X - 0.5) * (EJ11_1_X - 1))))))</f>
        <v>1.0875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1"/>
      <c r="B16" s="1" t="s">
        <v>50</v>
      </c>
      <c r="C16" s="18">
        <f>ROUND(ABS(-0.21222 * (EJ11_1_X - 0) * (EJ11_1_X - 0.5) * (EJ11_1_X - 1) * (EJ11_1_X - 1.5)), 5-(1+INT(LOG10(ABS(ABS(-0.21222 * (EJ11_1_X - 0) * (EJ11_1_X - 0.5) * (EJ11_1_X - 1) * (EJ11_1_X - 1.5)))))))</f>
        <v>0.010696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"/>
      <c r="B17" s="1">
        <v>0.1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1" t="s">
        <v>35</v>
      </c>
      <c r="B19" s="1" t="s">
        <v>1</v>
      </c>
      <c r="C19" s="1" t="s">
        <v>2</v>
      </c>
      <c r="D19" s="1" t="s">
        <v>7</v>
      </c>
      <c r="E19" s="1" t="s">
        <v>45</v>
      </c>
      <c r="F19" s="1" t="s">
        <v>46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1">
        <v>0.0</v>
      </c>
      <c r="B20" s="1">
        <v>0.0</v>
      </c>
      <c r="C20" s="6">
        <f>ROUND(EXP(B20)*COS(B20), 5-(1+INT(LOG10(ABS(EXP(B20)*COS(B20))))))</f>
        <v>1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D21" s="7">
        <f>ROUND((C22-C20)/(B22-B20), 5-(1+INT(LOG10(ABS((C22-C20)/(B22-B20))))))</f>
        <v>0.8938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1">
        <f>A20+1</f>
        <v>1</v>
      </c>
      <c r="B22" s="1">
        <v>0.5</v>
      </c>
      <c r="C22" s="1">
        <f>ROUND(EXP(B22)*COS(B22), 5-(1+INT(LOG10(ABS(EXP(B22)*COS(B22))))))</f>
        <v>1.4469</v>
      </c>
      <c r="E22" s="7">
        <f>ROUND((D23-D21)/(B24-B20), 5-(1+INT(LOG10(ABS((D23-D21)/(B24-B20))))))</f>
        <v>-0.8502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D23" s="2">
        <f>ROUND((C24-C22)/(B24-B22), 5-(1+INT(LOG10(ABS((C24-C22)/(B24-B22))))))</f>
        <v>0.0436</v>
      </c>
      <c r="F23" s="8">
        <f>ROUND((E24-E22)/(B26-B20), 5-(1+INT(LOG10(ABS((E24-E22)/(B26-B20))))))</f>
        <v>-1.104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1">
        <f>A22+1</f>
        <v>2</v>
      </c>
      <c r="B24" s="1">
        <v>1.0</v>
      </c>
      <c r="C24" s="1">
        <f>ROUND(EXP(B24)*COS(B24), 5-(1+INT(LOG10(ABS(EXP(B24)*COS(B24))))))</f>
        <v>1.4687</v>
      </c>
      <c r="E24" s="2">
        <f>ROUND((D25-D23)/(B26-B22), 5-(1+INT(LOG10(ABS((D25-D23)/(B26-B22))))))</f>
        <v>-3.0581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D25" s="2">
        <f>ROUND((C26-C24)/(B26-B24), 5-(1+INT(LOG10(ABS((C26-C24)/(B26-B24))))))</f>
        <v>-4.5436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1">
        <f>A24+1</f>
        <v>3</v>
      </c>
      <c r="B26" s="1">
        <v>2.0</v>
      </c>
      <c r="C26" s="1">
        <f>ROUND(EXP(B26)*COS(B26), 5-(1+INT(LOG10(ABS(EXP(B26)*COS(B26))))))</f>
        <v>-3.0749</v>
      </c>
      <c r="E26" s="1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D27" s="1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12"/>
      <c r="B28" s="2"/>
      <c r="C28" s="1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1"/>
      <c r="B29" s="1" t="s">
        <v>51</v>
      </c>
      <c r="C29" s="5" t="str">
        <f>CONCATENATE(C20," + ",D21," * (x - ",B20,") + ",E22," * (x - ",B20,") * (x - ",B22,")", " + ",F23," * (x - ",B20,") * (x - ",B22,") * (x - ",B24,")")</f>
        <v>1 + 0,8938 * (x - 0) + -0,8502 * (x - 0) * (x - 0,5) + -1,104 * (x - 0) * (x - 0,5) * (x - 1)</v>
      </c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</sheetData>
  <mergeCells count="45">
    <mergeCell ref="A2:A3"/>
    <mergeCell ref="B2:B3"/>
    <mergeCell ref="C2:C3"/>
    <mergeCell ref="A4:A5"/>
    <mergeCell ref="B4:B5"/>
    <mergeCell ref="C4:C5"/>
    <mergeCell ref="E4:E5"/>
    <mergeCell ref="D7:D8"/>
    <mergeCell ref="D9:D10"/>
    <mergeCell ref="D3:D4"/>
    <mergeCell ref="D5:D6"/>
    <mergeCell ref="F5:F6"/>
    <mergeCell ref="E6:E7"/>
    <mergeCell ref="G6:G7"/>
    <mergeCell ref="F7:F8"/>
    <mergeCell ref="E8:E9"/>
    <mergeCell ref="B10:B11"/>
    <mergeCell ref="C10:C11"/>
    <mergeCell ref="C13:O13"/>
    <mergeCell ref="A6:A7"/>
    <mergeCell ref="B6:B7"/>
    <mergeCell ref="C6:C7"/>
    <mergeCell ref="A8:A9"/>
    <mergeCell ref="B8:B9"/>
    <mergeCell ref="C8:C9"/>
    <mergeCell ref="A10:A11"/>
    <mergeCell ref="D21:D22"/>
    <mergeCell ref="D23:D24"/>
    <mergeCell ref="F23:F24"/>
    <mergeCell ref="E24:E25"/>
    <mergeCell ref="D25:D26"/>
    <mergeCell ref="A24:A25"/>
    <mergeCell ref="B24:B25"/>
    <mergeCell ref="C24:C25"/>
    <mergeCell ref="A26:A27"/>
    <mergeCell ref="B26:B27"/>
    <mergeCell ref="C26:C27"/>
    <mergeCell ref="C29:O29"/>
    <mergeCell ref="A20:A21"/>
    <mergeCell ref="B20:B21"/>
    <mergeCell ref="C20:C21"/>
    <mergeCell ref="A22:A23"/>
    <mergeCell ref="B22:B23"/>
    <mergeCell ref="C22:C23"/>
    <mergeCell ref="E22:E23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4" max="4" width="18.0"/>
    <col customWidth="1" min="5" max="5" width="38.0"/>
  </cols>
  <sheetData>
    <row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0.0</v>
      </c>
      <c r="B2" s="3">
        <v>1.0</v>
      </c>
      <c r="C2" s="11">
        <f>(A2-A3)</f>
        <v>-0.5</v>
      </c>
      <c r="D2" s="2" t="str">
        <f>CONCATENATE("(x - ",A3,")")</f>
        <v>(x - 0,5)</v>
      </c>
      <c r="E2" s="2" t="str">
        <f t="shared" ref="E2:E3" si="1">CONCATENATE(B2/C2," * ",D2)</f>
        <v>-2 * (x - 0,5)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0.5</v>
      </c>
      <c r="B3" s="3">
        <v>1.64872</v>
      </c>
      <c r="C3" s="11">
        <f>(A3-A2)</f>
        <v>0.5</v>
      </c>
      <c r="D3" s="2" t="str">
        <f>CONCATENATE("(x - ",A2,")")</f>
        <v>(x - 0)</v>
      </c>
      <c r="E3" s="2" t="str">
        <f t="shared" si="1"/>
        <v>3,29744 * (x - 0)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6</v>
      </c>
      <c r="B5" s="5" t="str">
        <f>CONCATENATE(E2," + ",E3)</f>
        <v>-2 * (x - 0,5) + 3,29744 * (x - 0)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9" t="s">
        <v>52</v>
      </c>
      <c r="B7" s="20">
        <f>-2 * (EJ12_A_X - 0.5) + 3.29744 * (EJ12_A_X - 0)</f>
        <v>1.32436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9">
        <v>0.25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/>
      <c r="B9" s="1"/>
      <c r="C9" s="1"/>
      <c r="D9" s="1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1</v>
      </c>
      <c r="B10" s="1" t="s">
        <v>2</v>
      </c>
      <c r="C10" s="1" t="s">
        <v>3</v>
      </c>
      <c r="D10" s="1" t="s">
        <v>4</v>
      </c>
      <c r="E10" s="1" t="s">
        <v>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0.5</v>
      </c>
      <c r="B11" s="3">
        <v>1.64872</v>
      </c>
      <c r="C11" s="11">
        <f>(A11-A12)</f>
        <v>-0.5</v>
      </c>
      <c r="D11" s="2" t="str">
        <f>CONCATENATE("(x - ",A12,")")</f>
        <v>(x - 1)</v>
      </c>
      <c r="E11" s="2" t="str">
        <f t="shared" ref="E11:E12" si="2">CONCATENATE(B11/C11," * ",D11)</f>
        <v>-3,29744 * (x - 1)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v>1.0</v>
      </c>
      <c r="B12" s="3">
        <v>2.71828</v>
      </c>
      <c r="C12" s="11">
        <f>(A12-A11)</f>
        <v>0.5</v>
      </c>
      <c r="D12" s="2" t="str">
        <f>CONCATENATE("(x - ",A11,")")</f>
        <v>(x - 0,5)</v>
      </c>
      <c r="E12" s="2" t="str">
        <f t="shared" si="2"/>
        <v>5,43656 * (x - 0,5)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">
        <v>6</v>
      </c>
      <c r="B14" s="5" t="str">
        <f>CONCATENATE(E11," + ",E12)</f>
        <v>-3,29744 * (x - 1) + 5,43656 * (x - 0,5)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9" t="s">
        <v>53</v>
      </c>
      <c r="B16" s="20">
        <f>-3.29744 * (EJ12_B_X - 1) + 5.43656 * (EJ12_B_X - 0.5)</f>
        <v>2.1835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9">
        <v>0.75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/>
      <c r="B18" s="1"/>
      <c r="C18" s="1"/>
      <c r="D18" s="1"/>
      <c r="E18" s="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 t="s">
        <v>1</v>
      </c>
      <c r="B19" s="1" t="s">
        <v>2</v>
      </c>
      <c r="C19" s="1" t="s">
        <v>3</v>
      </c>
      <c r="D19" s="1" t="s">
        <v>4</v>
      </c>
      <c r="E19" s="1" t="s">
        <v>5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>
        <v>0.0</v>
      </c>
      <c r="B20" s="3">
        <v>1.0</v>
      </c>
      <c r="C20" s="4">
        <f>(A20-A21)*(A20-A22)</f>
        <v>1</v>
      </c>
      <c r="D20" s="2" t="str">
        <f>CONCATENATE("(x - ",A21,") * (x - ",A22,")")</f>
        <v>(x - 0,5) * (x - 2)</v>
      </c>
      <c r="E20" s="2" t="str">
        <f t="shared" ref="E20:E22" si="3">CONCATENATE(B20/C20," * ",D20)</f>
        <v>1 * (x - 0,5) * (x - 2)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>
        <v>0.5</v>
      </c>
      <c r="B21" s="3">
        <v>1.64872</v>
      </c>
      <c r="C21" s="4">
        <f>(A21-A20)*(A21-A22)</f>
        <v>-0.75</v>
      </c>
      <c r="D21" s="2" t="str">
        <f>CONCATENATE("(x - ",A20,") * (x - ",A22,")")</f>
        <v>(x - 0) * (x - 2)</v>
      </c>
      <c r="E21" s="2" t="str">
        <f t="shared" si="3"/>
        <v>-2,19829333333333 * (x - 0) * (x - 2)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>
        <v>2.0</v>
      </c>
      <c r="B22" s="3">
        <v>2.71828</v>
      </c>
      <c r="C22" s="4">
        <f>(A22-A20)*(A22-A21)</f>
        <v>3</v>
      </c>
      <c r="D22" s="2" t="str">
        <f>CONCATENATE("(x - ",A20,") * (x - ",A21,")")</f>
        <v>(x - 0) * (x - 0,5)</v>
      </c>
      <c r="E22" s="2" t="str">
        <f t="shared" si="3"/>
        <v>0,906093333333333 * (x - 0) * (x - 0,5)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 t="s">
        <v>6</v>
      </c>
      <c r="B24" s="5" t="str">
        <f>CONCATENATE(E20," + ",E21," + ",E22)</f>
        <v>1 * (x - 0,5) * (x - 2) + -2,19829333333333 * (x - 0) * (x - 2) + 0,906093333333333 * (x - 0) * (x - 0,5)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9" t="s">
        <v>52</v>
      </c>
      <c r="B26" s="20">
        <f>1 * (EJ12_C_X - 0.5) * (EJ12_C_X - 2) + -2.19829333333333 * (EJ12_C_X - 0) * (EJ12_C_X - 2) + 0.906093333333333 * (EJ12_C_X - 0) * (EJ12_C_X - 0.5)</f>
        <v>1.3426225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9">
        <v>0.25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9" t="s">
        <v>53</v>
      </c>
      <c r="B29" s="20">
        <f>1 * (EJ12_D_X - 0.5) * (EJ12_D_X - 2) + -2.19829333333333 * (EJ12_D_X - 0) * (EJ12_D_X - 2) + 0.906093333333333 * (EJ12_D_X - 0) * (EJ12_D_X - 0.5)</f>
        <v>1.9182925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9">
        <v>0.75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</sheetData>
  <mergeCells count="7">
    <mergeCell ref="B5:E5"/>
    <mergeCell ref="B7:E7"/>
    <mergeCell ref="B14:E14"/>
    <mergeCell ref="B16:E16"/>
    <mergeCell ref="B24:E24"/>
    <mergeCell ref="B26:E26"/>
    <mergeCell ref="B29:E2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5" max="5" width="17.0"/>
    <col customWidth="1" min="7" max="7" width="22.0"/>
  </cols>
  <sheetData>
    <row r="1">
      <c r="A1" s="1" t="s">
        <v>1</v>
      </c>
      <c r="B1" s="1" t="s">
        <v>2</v>
      </c>
      <c r="C1" s="1" t="s">
        <v>7</v>
      </c>
      <c r="E1" s="1" t="s">
        <v>8</v>
      </c>
      <c r="G1" s="1" t="s">
        <v>9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1">
        <v>1.0</v>
      </c>
      <c r="B2" s="6">
        <v>0.0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C3" s="1" t="s">
        <v>10</v>
      </c>
      <c r="D3" s="7">
        <f>(B4-B2)/(A4-A2)</f>
        <v>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">
        <v>2.0</v>
      </c>
      <c r="B4" s="1">
        <v>2.0</v>
      </c>
      <c r="E4" s="1" t="s">
        <v>11</v>
      </c>
      <c r="F4" s="7">
        <f>(D5-D3)/(A6-A2)</f>
        <v>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C5" s="1" t="s">
        <v>12</v>
      </c>
      <c r="D5" s="2">
        <f>(B6-B4)/(A6-A4)</f>
        <v>5</v>
      </c>
      <c r="G5" s="1" t="s">
        <v>13</v>
      </c>
      <c r="H5" s="8">
        <f>(F6-F4)/(A8-A2)</f>
        <v>0.08333333333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">
        <v>4.0</v>
      </c>
      <c r="B6" s="1">
        <v>12.0</v>
      </c>
      <c r="E6" s="1" t="s">
        <v>14</v>
      </c>
      <c r="F6" s="9">
        <f>(D7-D5)/(A8-A4)</f>
        <v>1.333333333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C7" s="1" t="s">
        <v>15</v>
      </c>
      <c r="D7" s="2">
        <f>(B8-B6)/(A8-A6)</f>
        <v>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">
        <v>5.0</v>
      </c>
      <c r="B8" s="1">
        <v>21.0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1" t="s">
        <v>16</v>
      </c>
      <c r="B11" s="2" t="str">
        <f>CONCATENATE(B2," + ",D3," * (x - ",A2,") + ",F4," * (x - ",A2,") * (x - ",A4,")", " + ",H5," * (x - ",A2,") * (x - ",A4,") * (x - ",A6,")")</f>
        <v>0 + 2 * (x - 1) + 1 * (x - 1) * (x - 2) + 0,0833333333333333 * (x - 1) * (x - 2) * (x - 4)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1" t="s">
        <v>17</v>
      </c>
      <c r="B13" s="10">
        <f>2*(3-1)+(3-1)*(3-2)+H5*(3-1)*(3-2)*(3-4)</f>
        <v>5.833333333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1" t="s">
        <v>1</v>
      </c>
      <c r="B16" s="1" t="s">
        <v>2</v>
      </c>
      <c r="C16" s="1" t="s">
        <v>7</v>
      </c>
      <c r="E16" s="1" t="s">
        <v>8</v>
      </c>
      <c r="G16" s="1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1">
        <v>1.0</v>
      </c>
      <c r="B17" s="6">
        <v>0.0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C18" s="1" t="s">
        <v>10</v>
      </c>
      <c r="D18" s="7">
        <f>(B19-B17)/(A19-A17)</f>
        <v>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1">
        <v>2.0</v>
      </c>
      <c r="B19" s="1">
        <v>2.0</v>
      </c>
      <c r="E19" s="1" t="s">
        <v>11</v>
      </c>
      <c r="F19" s="7">
        <f>(D20-D18)/(A21-A17)</f>
        <v>1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C20" s="1" t="s">
        <v>12</v>
      </c>
      <c r="D20" s="2">
        <f>(B21-B19)/(A21-A19)</f>
        <v>5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1">
        <v>4.0</v>
      </c>
      <c r="B21" s="1">
        <v>12.0</v>
      </c>
      <c r="E21" s="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C22" s="1"/>
      <c r="D22" s="2"/>
      <c r="E22" s="1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1" t="s">
        <v>16</v>
      </c>
      <c r="B24" s="2" t="str">
        <f>CONCATENATE(B17," + ",D18," * (x - ",A17,") + ",F19," * (x - ",A17,") * (x - ",A19,")")</f>
        <v>0 + 2 * (x - 1) + 1 * (x - 1) * (x - 2)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1" t="s">
        <v>17</v>
      </c>
      <c r="B26" s="10">
        <f>2*(3-A17)+(3-A17)*(3-A19)</f>
        <v>6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1" t="s">
        <v>1</v>
      </c>
      <c r="B29" s="1" t="s">
        <v>2</v>
      </c>
      <c r="C29" s="1" t="s">
        <v>7</v>
      </c>
      <c r="E29" s="1" t="s">
        <v>8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1">
        <v>2.0</v>
      </c>
      <c r="B30" s="6">
        <v>2.0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C31" s="1" t="s">
        <v>10</v>
      </c>
      <c r="D31" s="7">
        <f>(B32-B30)/(A32-A30)</f>
        <v>5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1">
        <v>4.0</v>
      </c>
      <c r="B32" s="1">
        <v>12.0</v>
      </c>
      <c r="E32" s="1" t="s">
        <v>11</v>
      </c>
      <c r="F32" s="7">
        <f>(D33-D31)/(A34-A30)</f>
        <v>1.333333333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C33" s="1" t="s">
        <v>12</v>
      </c>
      <c r="D33" s="2">
        <f>(B34-B32)/(A34-A32)</f>
        <v>9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1">
        <v>5.0</v>
      </c>
      <c r="B34" s="1">
        <v>21.0</v>
      </c>
      <c r="E34" s="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C35" s="1"/>
      <c r="D35" s="2"/>
      <c r="E35" s="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1" t="s">
        <v>16</v>
      </c>
      <c r="B37" s="2" t="str">
        <f>CONCATENATE(B30," + ",D31," * (x - ",A30,") + ",F32," * (x - ",A30,") * (x - ",A32,")")</f>
        <v>2 + 5 * (x - 2) + 1,33333333333333 * (x - 2) * (x - 4)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1" t="s">
        <v>17</v>
      </c>
      <c r="B39" s="10">
        <f>2*(3-A30)+(3-A30)*(3-A32)</f>
        <v>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</sheetData>
  <mergeCells count="55">
    <mergeCell ref="A21:A22"/>
    <mergeCell ref="B21:B22"/>
    <mergeCell ref="B24:F24"/>
    <mergeCell ref="C18:C19"/>
    <mergeCell ref="C20:C21"/>
    <mergeCell ref="D20:D21"/>
    <mergeCell ref="C29:D29"/>
    <mergeCell ref="E29:F29"/>
    <mergeCell ref="A30:A31"/>
    <mergeCell ref="B30:B31"/>
    <mergeCell ref="B34:B35"/>
    <mergeCell ref="B37:F37"/>
    <mergeCell ref="A32:A33"/>
    <mergeCell ref="B32:B33"/>
    <mergeCell ref="E32:E33"/>
    <mergeCell ref="F32:F33"/>
    <mergeCell ref="C33:C34"/>
    <mergeCell ref="D33:D34"/>
    <mergeCell ref="A34:A35"/>
    <mergeCell ref="C1:D1"/>
    <mergeCell ref="E1:F1"/>
    <mergeCell ref="G1:H1"/>
    <mergeCell ref="A2:A3"/>
    <mergeCell ref="B2:B3"/>
    <mergeCell ref="C3:C4"/>
    <mergeCell ref="D3:D4"/>
    <mergeCell ref="E6:E7"/>
    <mergeCell ref="F6:F7"/>
    <mergeCell ref="D7:D8"/>
    <mergeCell ref="B11:N11"/>
    <mergeCell ref="B4:B5"/>
    <mergeCell ref="E4:E5"/>
    <mergeCell ref="F4:F5"/>
    <mergeCell ref="C5:C6"/>
    <mergeCell ref="D5:D6"/>
    <mergeCell ref="G5:G6"/>
    <mergeCell ref="H5:H6"/>
    <mergeCell ref="E16:F16"/>
    <mergeCell ref="G16:H16"/>
    <mergeCell ref="A4:A5"/>
    <mergeCell ref="A6:A7"/>
    <mergeCell ref="B6:B7"/>
    <mergeCell ref="C7:C8"/>
    <mergeCell ref="A8:A9"/>
    <mergeCell ref="B8:B9"/>
    <mergeCell ref="C16:D16"/>
    <mergeCell ref="A17:A18"/>
    <mergeCell ref="B17:B18"/>
    <mergeCell ref="D18:D19"/>
    <mergeCell ref="A19:A20"/>
    <mergeCell ref="B19:B20"/>
    <mergeCell ref="E19:E20"/>
    <mergeCell ref="F19:F20"/>
    <mergeCell ref="C31:C32"/>
    <mergeCell ref="D31:D3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4" max="4" width="73.0"/>
    <col customWidth="1" min="5" max="5" width="83.25"/>
  </cols>
  <sheetData>
    <row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>
        <v>0.0</v>
      </c>
      <c r="C2" s="4">
        <f>(A2-A3)*(A2-A4)*(A2-A5)</f>
        <v>-12</v>
      </c>
      <c r="D2" s="2" t="str">
        <f>CONCATENATE("(x - ",A3,") * (x - ",A4,") * (x - ",A5,")")</f>
        <v>(x - 2) * (x - 4) * (x - 5)</v>
      </c>
      <c r="E2" s="2" t="str">
        <f t="shared" ref="E2:E5" si="1">CONCATENATE(B2/C2," * ",D2)</f>
        <v>0 * (x - 2) * (x - 4) * (x - 5)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2.0</v>
      </c>
      <c r="B3" s="3">
        <v>2.0</v>
      </c>
      <c r="C3" s="4">
        <f>(A3-A2)*(A3-A4)*(A3-A5)</f>
        <v>6</v>
      </c>
      <c r="D3" s="2" t="str">
        <f>CONCATENATE("(x - ",A2,") * (x - ",A4,") * (x - ",A5,")")</f>
        <v>(x - 1) * (x - 4) * (x - 5)</v>
      </c>
      <c r="E3" s="2" t="str">
        <f t="shared" si="1"/>
        <v>0,333333333333333 * (x - 1) * (x - 4) * (x - 5)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4.0</v>
      </c>
      <c r="B4" s="3">
        <v>12.0</v>
      </c>
      <c r="C4" s="4">
        <f>(A4-A2)*(A4-A3)*(A4-A5)</f>
        <v>-6</v>
      </c>
      <c r="D4" s="2" t="str">
        <f>CONCATENATE("(x - ",A2,") * (x - ",A3,") * (x - ",A5,")")</f>
        <v>(x - 1) * (x - 2) * (x - 5)</v>
      </c>
      <c r="E4" s="2" t="str">
        <f t="shared" si="1"/>
        <v>-2 * (x - 1) * (x - 2) * (x - 5)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5.0</v>
      </c>
      <c r="B5" s="3">
        <v>21.0</v>
      </c>
      <c r="C5" s="4">
        <f>(A5-A2)*(A5-A3)*(A5-A4)</f>
        <v>12</v>
      </c>
      <c r="D5" s="2" t="str">
        <f>CONCATENATE("(x - ",A2,") * (x - ",A3,") * (x - ",A4,")")</f>
        <v>(x - 1) * (x - 2) * (x - 4)</v>
      </c>
      <c r="E5" s="2" t="str">
        <f t="shared" si="1"/>
        <v>1,75 * (x - 1) * (x - 2) * (x - 4)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6</v>
      </c>
      <c r="B7" s="5" t="str">
        <f>CONCATENATE(E2," + ",E3," + ",E4," + ",E5)</f>
        <v>0 * (x - 2) * (x - 4) * (x - 5) + 0,333333333333333 * (x - 1) * (x - 4) * (x - 5) + -2 * (x - 1) * (x - 2) * (x - 5) + 1,75 * (x - 1) * (x - 2) * (x - 4)</v>
      </c>
      <c r="F7" s="5"/>
      <c r="G7" s="5"/>
      <c r="H7" s="5"/>
      <c r="I7" s="5"/>
      <c r="J7" s="5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17</v>
      </c>
      <c r="B9" s="2">
        <f>0 * (3 - 2) * (3 - 4) * (3 - 5) + 0.333333333333333 * (3 - 1) * (3 - 4) * (3 - 5) + -2 * (3 - 1) * (3 - 2) * (3 - 5) + 1.75 * (3 - 1) * (3 - 2) * (3 - 4)</f>
        <v>5.833333333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1</v>
      </c>
      <c r="B12" s="1" t="s">
        <v>2</v>
      </c>
      <c r="C12" s="1" t="s">
        <v>3</v>
      </c>
      <c r="D12" s="1" t="s">
        <v>4</v>
      </c>
      <c r="E12" s="1" t="s">
        <v>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v>1.0</v>
      </c>
      <c r="B13" s="3">
        <v>0.0</v>
      </c>
      <c r="C13" s="4">
        <f>(A13-A14)*(A13-A15)</f>
        <v>3</v>
      </c>
      <c r="D13" s="2" t="str">
        <f>CONCATENATE("(x - ",A14,") * (x - ",A15,")")</f>
        <v>(x - 2) * (x - 4)</v>
      </c>
      <c r="E13" s="2" t="str">
        <f t="shared" ref="E13:E15" si="2">CONCATENATE(B13/C13," * ",D13)</f>
        <v>0 * (x - 2) * (x - 4)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>
        <v>2.0</v>
      </c>
      <c r="B14" s="3">
        <v>2.0</v>
      </c>
      <c r="C14" s="4">
        <f>(A14-A13)*(A14-A15)</f>
        <v>-2</v>
      </c>
      <c r="D14" s="2" t="str">
        <f>CONCATENATE("(x - ",A13,") * (x - ",A15,")")</f>
        <v>(x - 1) * (x - 4)</v>
      </c>
      <c r="E14" s="2" t="str">
        <f t="shared" si="2"/>
        <v>-1 * (x - 1) * (x - 4)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>
        <v>4.0</v>
      </c>
      <c r="B15" s="3">
        <v>12.0</v>
      </c>
      <c r="C15" s="4">
        <f>(A15-A13)*(A15-A14)</f>
        <v>6</v>
      </c>
      <c r="D15" s="2" t="str">
        <f>CONCATENATE("(x - ",A13,") * (x - ",A14,")")</f>
        <v>(x - 1) * (x - 2)</v>
      </c>
      <c r="E15" s="2" t="str">
        <f t="shared" si="2"/>
        <v>2 * (x - 1) * (x - 2)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 t="s">
        <v>6</v>
      </c>
      <c r="B17" s="5" t="str">
        <f>CONCATENATE(E13," + ",E14," + ",E15)</f>
        <v>0 * (x - 2) * (x - 4) + -1 * (x - 1) * (x - 4) + 2 * (x - 1) * (x - 2)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 t="s">
        <v>17</v>
      </c>
      <c r="B19" s="2">
        <f>0 * (3 - 2) * (3 - 4) + -1 * (3 - 1) * (3 - 4) + 2 * (3 - 1) * (3 - 2)</f>
        <v>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/>
      <c r="B21" s="1"/>
      <c r="C21" s="1"/>
      <c r="D21" s="1"/>
      <c r="E21" s="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 t="s">
        <v>1</v>
      </c>
      <c r="B22" s="1" t="s">
        <v>2</v>
      </c>
      <c r="C22" s="1" t="s">
        <v>3</v>
      </c>
      <c r="D22" s="1" t="s">
        <v>4</v>
      </c>
      <c r="E22" s="1" t="s">
        <v>5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>
        <v>2.0</v>
      </c>
      <c r="B23" s="3">
        <v>2.0</v>
      </c>
      <c r="C23" s="4">
        <f>(A23-A24)*(A23-A25)</f>
        <v>6</v>
      </c>
      <c r="D23" s="2" t="str">
        <f>CONCATENATE("(x - ",A24,") * (x - ",A25,")")</f>
        <v>(x - 4) * (x - 5)</v>
      </c>
      <c r="E23" s="2" t="str">
        <f t="shared" ref="E23:E25" si="3">CONCATENATE(B23/C23," * ",D23)</f>
        <v>0,333333333333333 * (x - 4) * (x - 5)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>
        <v>4.0</v>
      </c>
      <c r="B24" s="3">
        <v>12.0</v>
      </c>
      <c r="C24" s="4">
        <f>(A24-A23)*(A24-A25)</f>
        <v>-2</v>
      </c>
      <c r="D24" s="2" t="str">
        <f>CONCATENATE("(x - ",A23,") * (x - ",A25,")")</f>
        <v>(x - 2) * (x - 5)</v>
      </c>
      <c r="E24" s="2" t="str">
        <f t="shared" si="3"/>
        <v>-6 * (x - 2) * (x - 5)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>
        <v>5.0</v>
      </c>
      <c r="B25" s="3">
        <v>21.0</v>
      </c>
      <c r="C25" s="4">
        <f>(A25-A23)*(A25-A24)</f>
        <v>3</v>
      </c>
      <c r="D25" s="2" t="str">
        <f>CONCATENATE("(x - ",A23,") * (x - ",A24,")")</f>
        <v>(x - 2) * (x - 4)</v>
      </c>
      <c r="E25" s="2" t="str">
        <f t="shared" si="3"/>
        <v>7 * (x - 2) * (x - 4)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 t="s">
        <v>6</v>
      </c>
      <c r="B27" s="5" t="str">
        <f>CONCATENATE(E23," + ",E24," + ",E25)</f>
        <v>0,333333333333333 * (x - 4) * (x - 5) + -6 * (x - 2) * (x - 5) + 7 * (x - 2) * (x - 4)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 t="s">
        <v>17</v>
      </c>
      <c r="B29" s="2">
        <f>0.333333333333333 * (3 - 4) * (3 - 5) + -6 * (3 - 2) * (3 - 5) + 7 * (3 - 2) * (3 - 4)</f>
        <v>5.666666667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mergeCells count="6">
    <mergeCell ref="B7:E7"/>
    <mergeCell ref="B9:E9"/>
    <mergeCell ref="B17:E17"/>
    <mergeCell ref="B19:E19"/>
    <mergeCell ref="B27:E27"/>
    <mergeCell ref="B29:E2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5" max="5" width="17.0"/>
    <col customWidth="1" min="7" max="7" width="22.0"/>
  </cols>
  <sheetData>
    <row r="1">
      <c r="A1" s="1" t="s">
        <v>1</v>
      </c>
      <c r="B1" s="1" t="s">
        <v>2</v>
      </c>
      <c r="C1" s="1" t="s">
        <v>7</v>
      </c>
      <c r="E1" s="1" t="s">
        <v>8</v>
      </c>
      <c r="G1" s="1" t="s">
        <v>9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1">
        <v>0.1</v>
      </c>
      <c r="B2" s="6">
        <v>64987.0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C3" s="1" t="s">
        <v>10</v>
      </c>
      <c r="D3" s="7">
        <f>(B4-B2)/(A4-A2)</f>
        <v>-29320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">
        <v>0.2</v>
      </c>
      <c r="B4" s="1">
        <v>62055.0</v>
      </c>
      <c r="E4" s="1" t="s">
        <v>11</v>
      </c>
      <c r="F4" s="7">
        <f>(D5-D3)/(A6-A2)</f>
        <v>-1950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C5" s="1" t="s">
        <v>12</v>
      </c>
      <c r="D5" s="2">
        <f>(B6-B4)/(A6-A4)</f>
        <v>-29905</v>
      </c>
      <c r="G5" s="1" t="s">
        <v>13</v>
      </c>
      <c r="H5" s="8">
        <f>(F6-F4)/(A8-A2)</f>
        <v>-208.3333333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">
        <v>0.4</v>
      </c>
      <c r="B6" s="1">
        <v>56074.0</v>
      </c>
      <c r="E6" s="1" t="s">
        <v>14</v>
      </c>
      <c r="F6" s="9">
        <f>(D7-D5)/(A8-A4)</f>
        <v>-2095.833333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C7" s="1" t="s">
        <v>15</v>
      </c>
      <c r="D7" s="2">
        <f>(B8-B6)/(A8-A6)</f>
        <v>-31162.5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">
        <v>0.8</v>
      </c>
      <c r="B8" s="1">
        <v>43609.0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1" t="s">
        <v>16</v>
      </c>
      <c r="B11" s="2" t="str">
        <f>CONCATENATE(B2," + ",D3," * (x - ",A2,") + ",F4," * (x - ",A2,") * (x - ",A4,")", " + ",H5," * (x - ",A2,") * (x - ",A4,") * (x - ",A6,")")</f>
        <v>64987 + -29320 * (x - 0,1) + -1950, * (x - 0,1) * (x - 0,2) + -208,333333333333 * (x - 0,1) * (x - 0,2) * (x - 0,4)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1" t="s">
        <v>18</v>
      </c>
      <c r="B13" s="2">
        <f>64987 + -29320 * (A14 - 0.1) + -1950 * (A14 - 0.1) * (A14 - 0.2) + -208.333333333333 * (A14 - 0.1) * (A14 - 0.2) * (A14 - 0.4)</f>
        <v>67881.66667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1">
        <v>0.0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</sheetData>
  <mergeCells count="24">
    <mergeCell ref="C1:D1"/>
    <mergeCell ref="E1:F1"/>
    <mergeCell ref="G1:H1"/>
    <mergeCell ref="A2:A3"/>
    <mergeCell ref="B2:B3"/>
    <mergeCell ref="C3:C4"/>
    <mergeCell ref="D3:D4"/>
    <mergeCell ref="A4:A5"/>
    <mergeCell ref="A6:A7"/>
    <mergeCell ref="B6:B7"/>
    <mergeCell ref="C7:C8"/>
    <mergeCell ref="A8:A9"/>
    <mergeCell ref="B8:B9"/>
    <mergeCell ref="E6:E7"/>
    <mergeCell ref="F6:F7"/>
    <mergeCell ref="D7:D8"/>
    <mergeCell ref="B11:N11"/>
    <mergeCell ref="B4:B5"/>
    <mergeCell ref="E4:E5"/>
    <mergeCell ref="F4:F5"/>
    <mergeCell ref="C5:C6"/>
    <mergeCell ref="D5:D6"/>
    <mergeCell ref="G5:G6"/>
    <mergeCell ref="H5:H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5" max="5" width="17.0"/>
    <col customWidth="1" min="7" max="7" width="22.0"/>
    <col customWidth="1" min="9" max="9" width="28.0"/>
  </cols>
  <sheetData>
    <row r="1">
      <c r="A1" s="1" t="s">
        <v>1</v>
      </c>
      <c r="B1" s="1" t="s">
        <v>2</v>
      </c>
      <c r="C1" s="1" t="s">
        <v>7</v>
      </c>
      <c r="E1" s="1" t="s">
        <v>8</v>
      </c>
      <c r="G1" s="1" t="s">
        <v>9</v>
      </c>
      <c r="I1" s="1" t="s">
        <v>19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1">
        <v>1.0</v>
      </c>
      <c r="B2" s="6">
        <v>5.1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C3" s="1" t="s">
        <v>10</v>
      </c>
      <c r="D3" s="7">
        <f>(B4-B2)/(A4-A2)</f>
        <v>2.76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A4" s="1">
        <v>1.25</v>
      </c>
      <c r="B4" s="1">
        <v>5.79</v>
      </c>
      <c r="E4" s="1" t="s">
        <v>11</v>
      </c>
      <c r="F4" s="7">
        <f>(D5-D3)/(A6-A2)</f>
        <v>0.4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C5" s="1" t="s">
        <v>12</v>
      </c>
      <c r="D5" s="2">
        <f>(B6-B4)/(A6-A4)</f>
        <v>2.96</v>
      </c>
      <c r="G5" s="1" t="s">
        <v>13</v>
      </c>
      <c r="H5" s="8">
        <f>(F6-F4)/(A8-A2)</f>
        <v>1.386666667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A6" s="1">
        <v>1.5</v>
      </c>
      <c r="B6" s="1">
        <v>6.53</v>
      </c>
      <c r="E6" s="1" t="s">
        <v>14</v>
      </c>
      <c r="F6" s="9">
        <f>(D7-D5)/(A8-A4)</f>
        <v>1.44</v>
      </c>
      <c r="I6" s="1" t="s">
        <v>20</v>
      </c>
      <c r="J6" s="8">
        <f>(H7-H5)/(A10-A2)</f>
        <v>-2.346666667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>
      <c r="C7" s="1" t="s">
        <v>15</v>
      </c>
      <c r="D7" s="2">
        <f>(B8-B6)/(A8-A6)</f>
        <v>3.68</v>
      </c>
      <c r="G7" s="1" t="s">
        <v>21</v>
      </c>
      <c r="H7" s="11">
        <f>(F8-F6)/(A10-A4)</f>
        <v>-0.96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>
      <c r="A8" s="1">
        <v>1.75</v>
      </c>
      <c r="B8" s="1">
        <v>7.45</v>
      </c>
      <c r="E8" s="1" t="s">
        <v>22</v>
      </c>
      <c r="F8" s="9">
        <f>(D9-D7)/(A10-A6)</f>
        <v>0.72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>
      <c r="C9" s="1" t="s">
        <v>23</v>
      </c>
      <c r="D9" s="2">
        <f>(B10-B8)/(A10-A8)</f>
        <v>4.04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>
      <c r="A10" s="1">
        <v>2.0</v>
      </c>
      <c r="B10" s="1">
        <v>8.46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1" t="s">
        <v>16</v>
      </c>
      <c r="B13" s="5" t="str">
        <f>CONCATENATE(B2," + ",D3," * (x - ",A2,") + ",F4," * (x - ",A2,") * (x - ",A4,")", " + ",H5," * (x - ",A2,") * (x - ",A4,") * (x - ",A6,") + ",J6," * (x - ",A2,") * (x - ",A4,") * (x - ",A6,") * (x - ",A8,")")</f>
        <v>5,1 + 2,76 * (x - 1) + 0,399999999999999 * (x - 1) * (x - 1,25) + 1,38666666666667 * (x - 1) * (x - 1,25) * (x - 1,5) + -2,34666666666665 * (x - 1) * (x - 1,25) * (x - 1,5) * (x - 1,75)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>
      <c r="A15" s="1" t="s">
        <v>18</v>
      </c>
      <c r="B15" s="2">
        <f>5.1 + 2.76 * (A16 - 1) + 0.399999999999999 * (A16 - 1) * (A16 - 1.25) + 1.38666666666667 * (A16 - 1) * (A16 - 1.25) * (A16 - 1.5) + -2.34666666666665 * (A16 - 1) * (A16 - 1.25) * (A16 - 1.5) * (A16 - 1.75)</f>
        <v>5.1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>
      <c r="A16" s="1">
        <v>1.0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</sheetData>
  <mergeCells count="35">
    <mergeCell ref="C1:D1"/>
    <mergeCell ref="E1:F1"/>
    <mergeCell ref="G1:H1"/>
    <mergeCell ref="I1:J1"/>
    <mergeCell ref="B2:B3"/>
    <mergeCell ref="C3:C4"/>
    <mergeCell ref="D3:D4"/>
    <mergeCell ref="I6:I7"/>
    <mergeCell ref="J6:J7"/>
    <mergeCell ref="G5:G6"/>
    <mergeCell ref="G7:G8"/>
    <mergeCell ref="A8:A9"/>
    <mergeCell ref="B8:B9"/>
    <mergeCell ref="C9:C10"/>
    <mergeCell ref="D9:D10"/>
    <mergeCell ref="A10:A11"/>
    <mergeCell ref="B10:B11"/>
    <mergeCell ref="B13:M13"/>
    <mergeCell ref="A2:A3"/>
    <mergeCell ref="A4:A5"/>
    <mergeCell ref="B4:B5"/>
    <mergeCell ref="C5:C6"/>
    <mergeCell ref="A6:A7"/>
    <mergeCell ref="B6:B7"/>
    <mergeCell ref="C7:C8"/>
    <mergeCell ref="E6:E7"/>
    <mergeCell ref="E8:E9"/>
    <mergeCell ref="F8:F9"/>
    <mergeCell ref="E4:E5"/>
    <mergeCell ref="F4:F5"/>
    <mergeCell ref="D5:D6"/>
    <mergeCell ref="H5:H6"/>
    <mergeCell ref="F6:F7"/>
    <mergeCell ref="D7:D8"/>
    <mergeCell ref="H7:H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0"/>
  </cols>
  <sheetData>
    <row r="1">
      <c r="A1" s="1" t="s">
        <v>24</v>
      </c>
      <c r="B1" s="1" t="s">
        <v>25</v>
      </c>
      <c r="C1" s="1" t="s">
        <v>26</v>
      </c>
      <c r="D1" s="1" t="s">
        <v>27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0.0</v>
      </c>
      <c r="B2" s="6">
        <v>0.0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C3" s="6">
        <v>1.0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>
        <v>0.0</v>
      </c>
      <c r="B4" s="1">
        <v>0.0</v>
      </c>
      <c r="D4" s="6">
        <f>(C5-C3)/(A6-A2)</f>
        <v>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C5" s="1">
        <f>(B6-B4)/(A6-A4)</f>
        <v>3</v>
      </c>
      <c r="E5" s="6">
        <f>(D6-D4)/(A8-A2)</f>
        <v>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>
        <v>1.0</v>
      </c>
      <c r="B6" s="1">
        <v>3.0</v>
      </c>
      <c r="D6" s="1">
        <f>(C7-C5)/(A8-A4)</f>
        <v>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C7" s="1">
        <v>6.0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>
        <v>1.0</v>
      </c>
      <c r="B8" s="1">
        <v>3.0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28</v>
      </c>
      <c r="B11" s="2" t="str">
        <f>CONCATENATE(B2," + ",C3," * (x - ",A2,") + ",D4," * (x - ",A2,") * (x - ",A4,")", " + ",E5," * (x - ",A2,") * (x - ",A4,") * (x - ",A6,")")</f>
        <v>0 + 1 * (x - 0) + 2 * (x - 0) * (x - 0) + 1 * (x - 0) * (x - 0) * (x - 1)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15">
    <mergeCell ref="A4:A5"/>
    <mergeCell ref="A6:A7"/>
    <mergeCell ref="B6:B7"/>
    <mergeCell ref="A8:A9"/>
    <mergeCell ref="B8:B9"/>
    <mergeCell ref="C5:C6"/>
    <mergeCell ref="C7:C8"/>
    <mergeCell ref="B11:N11"/>
    <mergeCell ref="A2:A3"/>
    <mergeCell ref="B2:B3"/>
    <mergeCell ref="C3:C4"/>
    <mergeCell ref="B4:B5"/>
    <mergeCell ref="D4:D5"/>
    <mergeCell ref="E5:E6"/>
    <mergeCell ref="D6:D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0"/>
  </cols>
  <sheetData>
    <row r="1">
      <c r="A1" s="1" t="s">
        <v>24</v>
      </c>
      <c r="B1" s="1" t="s">
        <v>25</v>
      </c>
      <c r="C1" s="1" t="s">
        <v>26</v>
      </c>
      <c r="D1" s="1" t="s">
        <v>27</v>
      </c>
      <c r="E1" s="1" t="s">
        <v>29</v>
      </c>
      <c r="F1" s="1" t="s">
        <v>30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0.0</v>
      </c>
      <c r="B2" s="6">
        <v>1.0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C3" s="6">
        <v>0.0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>
        <v>0.0</v>
      </c>
      <c r="B4" s="1">
        <v>1.0</v>
      </c>
      <c r="D4" s="6">
        <f>(C5-C3)/(A6-A2)</f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C5" s="1">
        <f>(B6-B4)/(A6-A4)</f>
        <v>1</v>
      </c>
      <c r="E5" s="6">
        <f>(D6-D4)/(A8-A2)</f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>
        <v>1.0</v>
      </c>
      <c r="B6" s="1">
        <v>2.0</v>
      </c>
      <c r="D6" s="1">
        <f>(C7-C5)/(A8-A4)</f>
        <v>1</v>
      </c>
      <c r="F6" s="6">
        <f>(E7-E5)/(A10-A2)</f>
        <v>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C7" s="1">
        <f>(B8-B6)/(A8-A6)</f>
        <v>3</v>
      </c>
      <c r="E7" s="1">
        <f>(D8-D6)/(A10-A4)</f>
        <v>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>
        <v>2.0</v>
      </c>
      <c r="B8" s="1">
        <v>5.0</v>
      </c>
      <c r="D8" s="1">
        <f>(C9-C7)/(A10-A6)</f>
        <v>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C9" s="1">
        <v>4.0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>
        <v>2.0</v>
      </c>
      <c r="B10" s="1">
        <v>5.0</v>
      </c>
      <c r="D10" s="1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C11" s="12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/>
      <c r="B12" s="2"/>
      <c r="C12" s="1"/>
      <c r="D12" s="1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 t="s">
        <v>28</v>
      </c>
      <c r="B15" s="2" t="str">
        <f>CONCATENATE(B2," + ",C3," * (x - ",A2,") + ",D4," * (x - ",A2,") * (x - ",A4,")", " + ",E5," * (x - ",A2,") * (x - ",A4,") * (x - ",A6,")")</f>
        <v>1 + 0 * (x - 0) + 1 * (x - 0) * (x - 0) + 0 * (x - 0) * (x - 0) * (x - 1)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</sheetData>
  <mergeCells count="21">
    <mergeCell ref="A4:A5"/>
    <mergeCell ref="A6:A7"/>
    <mergeCell ref="B6:B7"/>
    <mergeCell ref="A8:A9"/>
    <mergeCell ref="B8:B9"/>
    <mergeCell ref="A10:A11"/>
    <mergeCell ref="B10:B11"/>
    <mergeCell ref="D6:D7"/>
    <mergeCell ref="F6:F7"/>
    <mergeCell ref="C7:C8"/>
    <mergeCell ref="E7:E8"/>
    <mergeCell ref="D8:D9"/>
    <mergeCell ref="C9:C10"/>
    <mergeCell ref="B15:N15"/>
    <mergeCell ref="A2:A3"/>
    <mergeCell ref="B2:B3"/>
    <mergeCell ref="C3:C4"/>
    <mergeCell ref="B4:B5"/>
    <mergeCell ref="D4:D5"/>
    <mergeCell ref="C5:C6"/>
    <mergeCell ref="E5:E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0"/>
  </cols>
  <sheetData>
    <row r="1">
      <c r="A1" s="1" t="s">
        <v>24</v>
      </c>
      <c r="B1" s="1" t="s">
        <v>25</v>
      </c>
      <c r="C1" s="1" t="s">
        <v>26</v>
      </c>
      <c r="D1" s="1" t="s">
        <v>27</v>
      </c>
      <c r="E1" s="1" t="s">
        <v>29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0.8</v>
      </c>
      <c r="B2" s="6">
        <v>0.22363362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C3" s="6">
        <v>2.1691753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>
        <v>0.8</v>
      </c>
      <c r="B4" s="1">
        <v>0.22363362</v>
      </c>
      <c r="D4" s="6">
        <f>(C5-C3)/(A6-A2)</f>
        <v>0.01558225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C5" s="1">
        <f>(B6-B4)/(A6-A4)</f>
        <v>2.17229175</v>
      </c>
      <c r="E5" s="6">
        <f>(D6-D4)/(A8-A2)</f>
        <v>-3.2177925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>
        <v>1.0</v>
      </c>
      <c r="B6" s="1">
        <v>0.65809197</v>
      </c>
      <c r="D6" s="1">
        <f>(C7-C5)/(A8-A4)</f>
        <v>-0.62797625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C7" s="1">
        <v>2.0466965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>
        <v>1.0</v>
      </c>
      <c r="B8" s="1">
        <v>0.65809197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28</v>
      </c>
      <c r="B11" s="2" t="str">
        <f>CONCATENATE(B2," + ",C3," * (x - ",A2,") + ",D4," * (x - ",A2,") * (x - ",A4,")", " + ",E5," * (x - ",A2,") * (x - ",A4,") * (x - ",A6,")")</f>
        <v>0,22363362 + 2,1691753 * (x - 0,8) + 0,0155822500000014 * (x - 0,8) * (x - 0,8) + -3,21779250000002 * (x - 0,8) * (x - 0,8) * (x - 1)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">
        <v>31</v>
      </c>
      <c r="B13" s="2">
        <f>0.22363362 + 2.1691753 * (EJ8_X - 0.8) + 0.0155822500000014 * (EJ8_X - 0.8) * (EJ8_X - 0.8) + -3.21779250000002 * (EJ8_X - 0.8) * (EJ8_X - 0.8) * (EJ8_X - 1)</f>
        <v>0.443924765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>
        <v>0.9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>
        <f>SIN(EJ8_X)</f>
        <v>0.7833269096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 t="s">
        <v>32</v>
      </c>
      <c r="B18" s="14">
        <f>ABS(A16-B13)/A16</f>
        <v>0.4332828867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 t="s">
        <v>33</v>
      </c>
      <c r="B19" s="14">
        <f>ABS(A16-B13)</f>
        <v>0.3394021446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15">
    <mergeCell ref="A4:A5"/>
    <mergeCell ref="A6:A7"/>
    <mergeCell ref="B6:B7"/>
    <mergeCell ref="A8:A9"/>
    <mergeCell ref="B8:B9"/>
    <mergeCell ref="C5:C6"/>
    <mergeCell ref="C7:C8"/>
    <mergeCell ref="B11:N11"/>
    <mergeCell ref="A2:A3"/>
    <mergeCell ref="B2:B3"/>
    <mergeCell ref="C3:C4"/>
    <mergeCell ref="B4:B5"/>
    <mergeCell ref="D4:D5"/>
    <mergeCell ref="E5:E6"/>
    <mergeCell ref="D6:D7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4" max="4" width="73.0"/>
    <col customWidth="1" min="5" max="5" width="83.25"/>
  </cols>
  <sheetData>
    <row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2.0</v>
      </c>
      <c r="B2" s="3">
        <f t="shared" ref="B2:B4" si="1">1/A2</f>
        <v>0.5</v>
      </c>
      <c r="C2" s="4">
        <f>(A2-A3)*(A2-A4)</f>
        <v>1</v>
      </c>
      <c r="D2" s="2" t="str">
        <f>CONCATENATE("(x - ",A3,") * (x - ",A4,")")</f>
        <v>(x - 2,5) * (x - 4)</v>
      </c>
      <c r="E2" s="2" t="str">
        <f t="shared" ref="E2:E4" si="2">CONCATENATE(B2/C2," * ",D2)</f>
        <v>0,5 * (x - 2,5) * (x - 4)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2.5</v>
      </c>
      <c r="B3" s="3">
        <f t="shared" si="1"/>
        <v>0.4</v>
      </c>
      <c r="C3" s="4">
        <f>(A3-A2)*(A3-A4)</f>
        <v>-0.75</v>
      </c>
      <c r="D3" s="2" t="str">
        <f>CONCATENATE("(x - ",A2,") * (x - ",A4,")")</f>
        <v>(x - 2) * (x - 4)</v>
      </c>
      <c r="E3" s="2" t="str">
        <f t="shared" si="2"/>
        <v>-0,533333333333333 * (x - 2) * (x - 4)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4.0</v>
      </c>
      <c r="B4" s="3">
        <f t="shared" si="1"/>
        <v>0.25</v>
      </c>
      <c r="C4" s="4">
        <f>(A4-A2)*(A4-A3)</f>
        <v>3</v>
      </c>
      <c r="D4" s="2" t="str">
        <f>CONCATENATE("(x - ",A2,") * (x - ",A3,")")</f>
        <v>(x - 2) * (x - 2,5)</v>
      </c>
      <c r="E4" s="2" t="str">
        <f t="shared" si="2"/>
        <v>0,0833333333333333 * (x - 2) * (x - 2,5)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6</v>
      </c>
      <c r="B6" s="5" t="str">
        <f>CONCATENATE(E2," + ",E3," + ",E4)</f>
        <v>0,5 * (x - 2,5) * (x - 4) + -0,533333333333333 * (x - 2) * (x - 4) + 0,0833333333333333 * (x - 2) * (x - 2,5)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34</v>
      </c>
      <c r="B8" s="2">
        <f>0.5 * (EJ9_X0 - 2.5) * (EJ9_X0 - 4) + -0.533333333333333 * (EJ9_X0 - 2) * (EJ9_X0 - 4) + 0.0833333333333333 * (EJ9_X0 - 2) * (EJ9_X0 - 2.5)</f>
        <v>0.95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>
        <v>0.5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/>
      <c r="B10" s="1"/>
      <c r="C10" s="1"/>
      <c r="D10" s="1"/>
      <c r="E10" s="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34</v>
      </c>
      <c r="B12" s="2">
        <f>0.5 * (EJ9_X1 - 2.5) * (EJ9_X1 - 4) + -0.533333333333333 * (EJ9_X1 - 2) * (EJ9_X1 - 4) + 0.0833333333333333 * (EJ9_X1 - 2) * (EJ9_X1 - 2.5)</f>
        <v>1.013888889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5">
        <f>1/3</f>
        <v>0.3333333333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</sheetData>
  <mergeCells count="1">
    <mergeCell ref="B6:E6"/>
  </mergeCells>
  <drawing r:id="rId1"/>
</worksheet>
</file>