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ara\Desktop\for enterprise project\"/>
    </mc:Choice>
  </mc:AlternateContent>
  <bookViews>
    <workbookView xWindow="735" yWindow="735" windowWidth="23955" windowHeight="14385"/>
  </bookViews>
  <sheets>
    <sheet name="GanttChart" sheetId="9" r:id="rId1"/>
  </sheets>
  <definedNames>
    <definedName name="prevWBS" localSheetId="0">GanttChart!$A1048576</definedName>
    <definedName name="_xlnm.Print_Area" localSheetId="0">GanttChart!$A$1:$BO$39</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4" i="9" l="1"/>
  <c r="J24" i="9" s="1"/>
  <c r="A35" i="9" l="1"/>
  <c r="A37" i="9"/>
  <c r="A33" i="9"/>
  <c r="J38" i="9" l="1"/>
  <c r="G21" i="9" l="1"/>
  <c r="J21" i="9" s="1"/>
  <c r="G22" i="9"/>
  <c r="J22" i="9" s="1"/>
  <c r="G15" i="9"/>
  <c r="J15" i="9" s="1"/>
  <c r="G12" i="9" l="1"/>
  <c r="J39" i="9" l="1"/>
  <c r="G46" i="9" l="1"/>
  <c r="G47" i="9" s="1"/>
  <c r="J47" i="9" s="1"/>
  <c r="G45" i="9"/>
  <c r="J45" i="9" s="1"/>
  <c r="J8" i="9"/>
  <c r="J25" i="9"/>
  <c r="J17" i="9"/>
  <c r="G48" i="9" l="1"/>
  <c r="J48" i="9" s="1"/>
  <c r="J46" i="9"/>
  <c r="G9" i="9" l="1"/>
  <c r="J9" i="9" s="1"/>
  <c r="L6" i="9"/>
  <c r="G13" i="9" l="1"/>
  <c r="J13" i="9" s="1"/>
  <c r="J12" i="9"/>
  <c r="G10" i="9"/>
  <c r="J10" i="9" s="1"/>
  <c r="L7" i="9"/>
  <c r="L4" i="9"/>
  <c r="A8" i="9"/>
  <c r="M6" i="9" l="1"/>
  <c r="G19" i="9" l="1"/>
  <c r="J19" i="9" s="1"/>
  <c r="G18" i="9"/>
  <c r="J18" i="9" s="1"/>
  <c r="G27" i="9"/>
  <c r="J27" i="9" s="1"/>
  <c r="G26" i="9"/>
  <c r="J26" i="9" s="1"/>
  <c r="N6" i="9"/>
  <c r="G28" i="9"/>
  <c r="J28" i="9" s="1"/>
  <c r="O6" i="9" l="1"/>
  <c r="G29" i="9" l="1"/>
  <c r="J29" i="9" s="1"/>
  <c r="P6" i="9"/>
  <c r="L5" i="9"/>
  <c r="G30" i="9" l="1"/>
  <c r="J30" i="9" s="1"/>
  <c r="G11" i="9"/>
  <c r="J11" i="9" s="1"/>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P6" i="9" s="1"/>
  <c r="BL7" i="9"/>
  <c r="BP4" i="9" l="1"/>
  <c r="BQ6" i="9"/>
  <c r="BP5" i="9"/>
  <c r="BP7" i="9"/>
  <c r="BM7" i="9"/>
  <c r="BR6" i="9" l="1"/>
  <c r="BQ7" i="9"/>
  <c r="BN7" i="9"/>
  <c r="BS6" i="9" l="1"/>
  <c r="BR7" i="9"/>
  <c r="BO7" i="9"/>
  <c r="BS7" i="9" l="1"/>
  <c r="BT6" i="9"/>
  <c r="A9" i="9"/>
  <c r="A10" i="9" s="1"/>
  <c r="A11" i="9" s="1"/>
  <c r="A12" i="9" s="1"/>
  <c r="BT7" i="9" l="1"/>
  <c r="BU6" i="9"/>
  <c r="A13" i="9"/>
  <c r="A14" i="9" l="1"/>
  <c r="A15" i="9" s="1"/>
  <c r="A16" i="9" s="1"/>
  <c r="A17" i="9" s="1"/>
  <c r="A18" i="9" s="1"/>
  <c r="A19" i="9" s="1"/>
  <c r="A20" i="9" s="1"/>
  <c r="BV6" i="9"/>
  <c r="BV7" i="9" s="1"/>
  <c r="BU7" i="9"/>
  <c r="A21" i="9" l="1"/>
  <c r="A22" i="9" s="1"/>
  <c r="A23" i="9" s="1"/>
  <c r="A25" i="9" s="1"/>
  <c r="A26" i="9" s="1"/>
  <c r="A27" i="9" s="1"/>
  <c r="A28" i="9" s="1"/>
  <c r="A29" i="9" s="1"/>
  <c r="A30" i="9" s="1"/>
  <c r="G14" i="9"/>
  <c r="J14" i="9" l="1"/>
  <c r="G20" i="9"/>
  <c r="J20" i="9" l="1"/>
  <c r="G23" i="9"/>
  <c r="J23"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<sst xmlns="http://schemas.openxmlformats.org/spreadsheetml/2006/main" count="95" uniqueCount="53">
  <si>
    <t>WBS</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</si>
  <si>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</si>
  <si>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</si>
  <si>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</si>
  <si>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</si>
  <si>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</si>
  <si>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</si>
  <si>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</si>
  <si>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</si>
  <si>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</si>
  <si>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</si>
  <si>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</si>
  <si>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</si>
  <si>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Sprint 1</t>
  </si>
  <si>
    <t>design login User Interface</t>
  </si>
  <si>
    <t>design a gantt chart</t>
  </si>
  <si>
    <t>maintain meeting log</t>
  </si>
  <si>
    <t>design Class diagram</t>
  </si>
  <si>
    <t>Sprint 2</t>
  </si>
  <si>
    <t>Huda</t>
  </si>
  <si>
    <t>Fatma</t>
  </si>
  <si>
    <t>design  and connect to simple database</t>
  </si>
  <si>
    <t>Amina</t>
  </si>
  <si>
    <t>Sara</t>
  </si>
  <si>
    <t>Ameera</t>
  </si>
  <si>
    <t>Implementation of a complete database</t>
  </si>
  <si>
    <t xml:space="preserve">Create and display daily report </t>
  </si>
  <si>
    <t xml:space="preserve">Display list of a driver jobs when requested </t>
  </si>
  <si>
    <t>Display list of all registered users (driver/customer)</t>
  </si>
  <si>
    <t>Book a taxi by date and time</t>
  </si>
  <si>
    <t>Calculate and display customer invoice</t>
  </si>
  <si>
    <t>Sprint 3</t>
  </si>
  <si>
    <t>Group2</t>
  </si>
  <si>
    <t>Alpha-Cab Project Schedule</t>
  </si>
  <si>
    <t>Delete driver</t>
  </si>
  <si>
    <t>Huda/ Sara</t>
  </si>
  <si>
    <t xml:space="preserve">Registration </t>
  </si>
  <si>
    <t>test cases</t>
  </si>
  <si>
    <t>decomention/ demonstration</t>
  </si>
  <si>
    <t>everyone</t>
  </si>
  <si>
    <t xml:space="preserve">login with Session </t>
  </si>
  <si>
    <t>displaying users list</t>
  </si>
  <si>
    <t>request driver's jobs list</t>
  </si>
  <si>
    <t>crude actions</t>
  </si>
  <si>
    <t xml:space="preserve">customer invoice </t>
  </si>
  <si>
    <t>WORKED</t>
  </si>
  <si>
    <t>Everyone</t>
  </si>
  <si>
    <t>make sessions for admin</t>
  </si>
  <si>
    <t xml:space="preserve">  </t>
  </si>
  <si>
    <t>Bookings List</t>
  </si>
  <si>
    <t>Update price</t>
  </si>
  <si>
    <t>Add user</t>
  </si>
  <si>
    <t>filter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</si>
</sst>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47"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rgb="FFD6F4D9"/>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medium">
        <color theme="0" tint="-0.24994659260841701"/>
      </left>
      <right/>
      <top/>
      <bottom/>
      <diagonal/>
    </border>
    <border>
      <left/>
      <right style="medium">
        <color theme="0" tint="-0.24994659260841701"/>
      </right>
      <top/>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10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0" fillId="0" borderId="0" xfId="0"/>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0" fontId="36" fillId="0" borderId="10" xfId="0" applyFont="1" applyFill="1" applyBorder="1" applyAlignment="1" applyProtection="1">
      <alignment vertical="center"/>
    </xf>
    <xf numFmtId="0" fontId="30" fillId="0" borderId="10" xfId="0" applyNumberFormat="1" applyFont="1" applyFill="1" applyBorder="1" applyAlignment="1" applyProtection="1">
      <alignment horizontal="center" vertical="center"/>
    </xf>
    <xf numFmtId="1" fontId="30" fillId="0" borderId="10" xfId="40" applyNumberFormat="1" applyFont="1" applyFill="1" applyBorder="1" applyAlignment="1" applyProtection="1">
      <alignment horizontal="center" vertical="center"/>
    </xf>
    <xf numFmtId="9" fontId="30" fillId="0" borderId="10" xfId="40" applyFont="1" applyFill="1" applyBorder="1" applyAlignment="1" applyProtection="1">
      <alignment horizontal="center" vertical="center"/>
    </xf>
    <xf numFmtId="1" fontId="30" fillId="0" borderId="10" xfId="0" applyNumberFormat="1" applyFont="1" applyFill="1" applyBorder="1" applyAlignment="1" applyProtection="1">
      <alignment horizontal="center" vertical="center"/>
    </xf>
    <xf numFmtId="0" fontId="30" fillId="0" borderId="0" xfId="0" applyFont="1" applyFill="1" applyBorder="1" applyAlignment="1" applyProtection="1">
      <alignment vertical="center"/>
    </xf>
    <xf numFmtId="0" fontId="37" fillId="0" borderId="0" xfId="0" applyFont="1" applyFill="1" applyBorder="1" applyAlignment="1" applyProtection="1">
      <alignment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9" fillId="21" borderId="13" xfId="0" applyNumberFormat="1"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1" fontId="39" fillId="0" borderId="10" xfId="0" applyNumberFormat="1" applyFont="1" applyFill="1" applyBorder="1" applyAlignment="1" applyProtection="1">
      <alignment horizontal="center" vertical="center"/>
    </xf>
    <xf numFmtId="0" fontId="39" fillId="21" borderId="0" xfId="0" applyFont="1" applyFill="1" applyAlignment="1" applyProtection="1">
      <alignment vertical="center"/>
    </xf>
    <xf numFmtId="1" fontId="40" fillId="0"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6" fillId="0" borderId="10" xfId="0"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41" fillId="0" borderId="0" xfId="0" applyNumberFormat="1" applyFont="1" applyFill="1" applyBorder="1" applyProtection="1"/>
    <xf numFmtId="0" fontId="41" fillId="0" borderId="0" xfId="0" applyFont="1" applyFill="1" applyBorder="1" applyProtection="1"/>
    <xf numFmtId="0" fontId="1" fillId="0" borderId="0" xfId="0" applyFont="1" applyFill="1" applyBorder="1" applyProtection="1"/>
    <xf numFmtId="0" fontId="41" fillId="0" borderId="0" xfId="0" applyFont="1" applyProtection="1"/>
    <xf numFmtId="0" fontId="41" fillId="0" borderId="0" xfId="0" applyFont="1" applyFill="1" applyAlignment="1" applyProtection="1">
      <alignment horizontal="right" vertical="center"/>
    </xf>
    <xf numFmtId="0" fontId="42" fillId="0" borderId="17" xfId="0" applyNumberFormat="1" applyFont="1" applyFill="1" applyBorder="1" applyAlignment="1" applyProtection="1">
      <alignment horizontal="left" vertical="center"/>
    </xf>
    <xf numFmtId="0" fontId="42" fillId="0" borderId="17" xfId="0" applyFont="1" applyFill="1" applyBorder="1" applyAlignment="1" applyProtection="1">
      <alignment horizontal="left" vertical="center"/>
    </xf>
    <xf numFmtId="0" fontId="42" fillId="0" borderId="17" xfId="0" applyFont="1" applyFill="1" applyBorder="1" applyAlignment="1" applyProtection="1">
      <alignment horizontal="center" vertical="center" wrapText="1"/>
    </xf>
    <xf numFmtId="0" fontId="43" fillId="0" borderId="17" xfId="0" applyNumberFormat="1" applyFont="1" applyFill="1" applyBorder="1" applyAlignment="1" applyProtection="1">
      <alignment horizontal="center" vertical="center" wrapText="1"/>
    </xf>
    <xf numFmtId="0" fontId="42"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4"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2" fillId="0" borderId="0" xfId="34" applyNumberFormat="1" applyFill="1" applyBorder="1" applyAlignment="1" applyProtection="1"/>
    <xf numFmtId="0" fontId="35" fillId="0" borderId="0" xfId="0" applyFont="1" applyFill="1" applyBorder="1" applyAlignment="1" applyProtection="1">
      <alignment horizontal="center" vertical="center"/>
    </xf>
    <xf numFmtId="0" fontId="0" fillId="0" borderId="0" xfId="0" quotePrefix="1"/>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40" fillId="0" borderId="0" xfId="0" applyNumberFormat="1" applyFont="1" applyBorder="1" applyAlignment="1" applyProtection="1">
      <alignment horizontal="center" vertical="center"/>
    </xf>
    <xf numFmtId="167" fontId="33" fillId="0" borderId="22" xfId="0" applyNumberFormat="1" applyFont="1" applyFill="1" applyBorder="1" applyAlignment="1" applyProtection="1">
      <alignment horizontal="center" vertical="center"/>
    </xf>
    <xf numFmtId="167" fontId="33" fillId="0" borderId="0" xfId="0" applyNumberFormat="1" applyFont="1" applyFill="1" applyBorder="1" applyAlignment="1" applyProtection="1">
      <alignment horizontal="center" vertical="center"/>
    </xf>
    <xf numFmtId="167" fontId="33" fillId="0" borderId="23" xfId="0" applyNumberFormat="1" applyFont="1" applyFill="1" applyBorder="1" applyAlignment="1" applyProtection="1">
      <alignment horizontal="center" vertical="center"/>
    </xf>
    <xf numFmtId="0" fontId="38" fillId="0" borderId="22" xfId="0" applyNumberFormat="1" applyFont="1" applyFill="1" applyBorder="1" applyAlignment="1" applyProtection="1">
      <alignment horizontal="center" vertical="center"/>
    </xf>
    <xf numFmtId="0" fontId="38" fillId="0" borderId="0" xfId="0" applyNumberFormat="1" applyFont="1" applyFill="1" applyBorder="1" applyAlignment="1" applyProtection="1">
      <alignment horizontal="center" vertical="center"/>
    </xf>
    <xf numFmtId="0" fontId="38" fillId="0" borderId="23" xfId="0" applyNumberFormat="1" applyFont="1" applyFill="1" applyBorder="1" applyAlignment="1" applyProtection="1">
      <alignment horizontal="center" vertical="center"/>
    </xf>
    <xf numFmtId="0" fontId="45"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xf numFmtId="14" fontId="35" fillId="22" borderId="11" xfId="0" applyNumberFormat="1" applyFont="1" applyFill="1" applyBorder="1" applyAlignment="1" applyProtection="1">
      <alignment horizontal="center" vertical="center"/>
    </xf>
    <xf numFmtId="14" fontId="35" fillId="0" borderId="11" xfId="0" applyNumberFormat="1" applyFont="1" applyBorder="1" applyAlignment="1" applyProtection="1">
      <alignment horizontal="center" vertical="center"/>
    </xf>
    <xf numFmtId="14" fontId="35" fillId="21" borderId="11" xfId="0" applyNumberFormat="1" applyFont="1" applyFill="1" applyBorder="1" applyAlignment="1" applyProtection="1">
      <alignment horizontal="center" vertical="center"/>
    </xf>
    <xf numFmtId="14" fontId="35" fillId="24" borderId="0"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12"/>
</file>

<file path=xl/drawings/drawing1.xml><?xml version="1.0" encoding="utf-8"?>
<xdr:wsDr xmlns:xdr="http://schemas.openxmlformats.org/drawingml/2006/spreadsheetDrawing" xmlns:a="http://schemas.openxmlformats.org/drawingml/2006/main">
  <xdr:twoCellAnchor editAs="absolute">
    <xdr:from>
      <xdr:col>6</xdr:col>
      <xdr:colOff>781050</xdr:colOff>
      <xdr:row>5</xdr:row>
      <xdr:rowOff>142875</xdr:rowOff>
    </xdr:from>
    <xdr:to>
      <xdr:col>22</xdr:col>
      <xdr:colOff>133350</xdr:colOff>
      <xdr:row>9</xdr:row>
      <xdr:rowOff>309033</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114300</xdr:colOff>
          <xdr:row>2</xdr:row>
          <xdr:rowOff>114300</xdr:rowOff>
        </xdr:to>
        <xdr:sp macro="" textlink="">
          <xdr:nvSpPr>
            <xdr:cNvPr id="8238" name="Scroll Bar 46" hidden="1">
              <a:extLst>
                <a:ext uri="{63B3BB69-23CF-44E3-9099-C40C66FF867C}">
                  <a14:compatExt spid="_x0000_s8238"/>
                </a:ext>
                <a:ext uri="{FF2B5EF4-FFF2-40B4-BE49-F238E27FC236}">
                  <a16:creationId xmlns=""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V49"/>
  <sheetViews>
    <sheetView showGridLines="0" tabSelected="1" zoomScaleNormal="100" workbookViewId="0">
      <pane ySplit="7" topLeftCell="A32" activePane="bottomLeft" state="frozen"/>
      <selection pane="bottomLeft" activeCell="E43" sqref="E43"/>
    </sheetView>
  </sheetViews>
  <sheetFormatPr defaultColWidth="9.140625" defaultRowHeight="12.75" x14ac:dyDescent="0.2"/>
  <cols>
    <col min="1" max="1" width="6.85546875" style="5" customWidth="1"/>
    <col min="2" max="2" width="19" style="1" customWidth="1"/>
    <col min="3" max="3" width="14.5703125" style="1" customWidth="1"/>
    <col min="4" max="4" width="6.85546875" style="6" hidden="1" customWidth="1"/>
    <col min="5" max="5" width="10.140625" style="6" customWidth="1"/>
    <col min="6" max="7" width="12" style="1" customWidth="1"/>
    <col min="8" max="8" width="6" style="1" customWidth="1"/>
    <col min="9" max="9" width="6.7109375" style="1" customWidth="1"/>
    <col min="10" max="10" width="7.7109375" style="1" bestFit="1" customWidth="1"/>
    <col min="11" max="11" width="1.85546875" style="1" customWidth="1"/>
    <col min="12" max="67" width="2.42578125" style="1" customWidth="1"/>
    <col min="68" max="68" width="3.28515625" style="3" customWidth="1"/>
    <col min="69" max="69" width="2.7109375" style="3" customWidth="1"/>
    <col min="70" max="71" width="3.140625" style="3" customWidth="1"/>
    <col min="72" max="72" width="3" style="3" customWidth="1"/>
    <col min="73" max="73" width="4" style="3" customWidth="1"/>
    <col min="74" max="74" width="4.42578125" style="3" customWidth="1"/>
    <col min="75" max="16384" width="9.140625" style="3"/>
  </cols>
  <sheetData>
    <row r="1" spans="1:74" ht="30" customHeight="1" x14ac:dyDescent="0.2">
      <c r="A1" s="77" t="s">
        <v>33</v>
      </c>
      <c r="B1" s="14"/>
      <c r="C1" s="14"/>
      <c r="D1" s="14"/>
      <c r="E1" s="14"/>
      <c r="F1" s="14"/>
      <c r="G1" s="14"/>
      <c r="J1" s="81"/>
      <c r="L1" s="96" t="s">
        <v>12</v>
      </c>
      <c r="M1" s="96"/>
      <c r="N1" s="96"/>
      <c r="O1" s="96"/>
      <c r="P1" s="96"/>
      <c r="Q1" s="96"/>
      <c r="R1" s="96"/>
      <c r="S1" s="96"/>
      <c r="T1" s="96"/>
      <c r="U1" s="96"/>
      <c r="V1" s="96"/>
      <c r="W1" s="96"/>
      <c r="X1" s="96"/>
      <c r="Y1" s="96"/>
      <c r="Z1" s="96"/>
      <c r="AA1" s="96"/>
      <c r="AB1" s="96"/>
      <c r="AC1" s="96"/>
      <c r="AD1" s="96"/>
      <c r="AE1" s="96"/>
      <c r="AF1" s="96"/>
    </row>
    <row r="2" spans="1:74" ht="18" customHeight="1" x14ac:dyDescent="0.2">
      <c r="A2" s="19" t="s">
        <v>32</v>
      </c>
      <c r="B2" s="8"/>
      <c r="C2" s="8"/>
      <c r="D2" s="13"/>
      <c r="E2" s="13"/>
      <c r="F2" s="82"/>
      <c r="G2" s="82"/>
      <c r="I2" s="2"/>
    </row>
    <row r="3" spans="1:74" ht="14.25" x14ac:dyDescent="0.2">
      <c r="A3" s="19"/>
      <c r="B3" s="15"/>
      <c r="C3" s="4"/>
      <c r="D3" s="4"/>
      <c r="E3" s="4"/>
      <c r="F3" s="4"/>
      <c r="G3" s="4"/>
      <c r="H3" s="4"/>
      <c r="I3" s="2"/>
      <c r="L3" s="9"/>
      <c r="M3" s="9"/>
      <c r="N3" s="9"/>
      <c r="O3" s="9"/>
      <c r="P3" s="9"/>
      <c r="Q3" s="9"/>
      <c r="R3" s="9"/>
      <c r="S3" s="9"/>
      <c r="T3" s="9"/>
      <c r="U3" s="9"/>
      <c r="V3" s="9"/>
      <c r="W3" s="9"/>
      <c r="X3" s="9"/>
      <c r="Y3" s="9"/>
      <c r="Z3" s="9"/>
      <c r="AA3" s="9"/>
      <c r="AB3" s="9"/>
    </row>
    <row r="4" spans="1:74" ht="17.25" customHeight="1" x14ac:dyDescent="0.2">
      <c r="A4" s="63" t="s">
        <v>48</v>
      </c>
      <c r="B4" s="67" t="s">
        <v>10</v>
      </c>
      <c r="C4" s="98">
        <v>43884</v>
      </c>
      <c r="D4" s="98"/>
      <c r="E4" s="98"/>
      <c r="F4" s="98"/>
      <c r="G4" s="64"/>
      <c r="H4" s="67" t="s">
        <v>9</v>
      </c>
      <c r="I4" s="80">
        <v>12</v>
      </c>
      <c r="J4" s="65"/>
      <c r="K4" s="17"/>
      <c r="L4" s="93" t="str">
        <f>"Week "&amp;(L6-($C$4-WEEKDAY($C$4,1)+2))/7+1</f>
        <v>Week 12</v>
      </c>
      <c r="M4" s="94"/>
      <c r="N4" s="94"/>
      <c r="O4" s="94"/>
      <c r="P4" s="94"/>
      <c r="Q4" s="94"/>
      <c r="R4" s="95"/>
      <c r="S4" s="93" t="str">
        <f>"Week "&amp;(S6-($C$4-WEEKDAY($C$4,1)+2))/7+1</f>
        <v>Week 13</v>
      </c>
      <c r="T4" s="94"/>
      <c r="U4" s="94"/>
      <c r="V4" s="94"/>
      <c r="W4" s="94"/>
      <c r="X4" s="94"/>
      <c r="Y4" s="95"/>
      <c r="Z4" s="93" t="str">
        <f>"Week "&amp;(Z6-($C$4-WEEKDAY($C$4,1)+2))/7+1</f>
        <v>Week 14</v>
      </c>
      <c r="AA4" s="94"/>
      <c r="AB4" s="94"/>
      <c r="AC4" s="94"/>
      <c r="AD4" s="94"/>
      <c r="AE4" s="94"/>
      <c r="AF4" s="95"/>
      <c r="AG4" s="93" t="str">
        <f>"Week "&amp;(AG6-($C$4-WEEKDAY($C$4,1)+2))/7+1</f>
        <v>Week 15</v>
      </c>
      <c r="AH4" s="94"/>
      <c r="AI4" s="94"/>
      <c r="AJ4" s="94"/>
      <c r="AK4" s="94"/>
      <c r="AL4" s="94"/>
      <c r="AM4" s="95"/>
      <c r="AN4" s="93" t="str">
        <f>"Week "&amp;(AN6-($C$4-WEEKDAY($C$4,1)+2))/7+1</f>
        <v>Week 16</v>
      </c>
      <c r="AO4" s="94"/>
      <c r="AP4" s="94"/>
      <c r="AQ4" s="94"/>
      <c r="AR4" s="94"/>
      <c r="AS4" s="94"/>
      <c r="AT4" s="95"/>
      <c r="AU4" s="93" t="str">
        <f>"Week "&amp;(AU6-($C$4-WEEKDAY($C$4,1)+2))/7+1</f>
        <v>Week 17</v>
      </c>
      <c r="AV4" s="94"/>
      <c r="AW4" s="94"/>
      <c r="AX4" s="94"/>
      <c r="AY4" s="94"/>
      <c r="AZ4" s="94"/>
      <c r="BA4" s="95"/>
      <c r="BB4" s="93" t="str">
        <f>"Week "&amp;(BB6-($C$4-WEEKDAY($C$4,1)+2))/7+1</f>
        <v>Week 18</v>
      </c>
      <c r="BC4" s="94"/>
      <c r="BD4" s="94"/>
      <c r="BE4" s="94"/>
      <c r="BF4" s="94"/>
      <c r="BG4" s="94"/>
      <c r="BH4" s="95"/>
      <c r="BI4" s="93" t="str">
        <f>"Week "&amp;(BI6-($C$4-WEEKDAY($C$4,1)+2))/7+1</f>
        <v>Week 19</v>
      </c>
      <c r="BJ4" s="94"/>
      <c r="BK4" s="94"/>
      <c r="BL4" s="94"/>
      <c r="BM4" s="94"/>
      <c r="BN4" s="94"/>
      <c r="BO4" s="95"/>
      <c r="BP4" s="93" t="str">
        <f>"Week "&amp;(BP6-($C$4-WEEKDAY($C$4,1)+2))/7+1</f>
        <v>Week 20</v>
      </c>
      <c r="BQ4" s="94"/>
      <c r="BR4" s="94"/>
      <c r="BS4" s="94"/>
      <c r="BT4" s="94"/>
      <c r="BU4" s="94"/>
      <c r="BV4" s="95"/>
    </row>
    <row r="5" spans="1:74" ht="17.25" customHeight="1" x14ac:dyDescent="0.2">
      <c r="A5" s="63"/>
      <c r="B5" s="67" t="s">
        <v>11</v>
      </c>
      <c r="C5" s="97" t="s">
        <v>20</v>
      </c>
      <c r="D5" s="97"/>
      <c r="E5" s="97"/>
      <c r="F5" s="97"/>
      <c r="G5" s="66"/>
      <c r="H5" s="66"/>
      <c r="I5" s="66"/>
      <c r="J5" s="66"/>
      <c r="K5" s="17"/>
      <c r="L5" s="90">
        <f>L6</f>
        <v>43962</v>
      </c>
      <c r="M5" s="91"/>
      <c r="N5" s="91"/>
      <c r="O5" s="91"/>
      <c r="P5" s="91"/>
      <c r="Q5" s="91"/>
      <c r="R5" s="92"/>
      <c r="S5" s="90">
        <f>S6</f>
        <v>43969</v>
      </c>
      <c r="T5" s="91"/>
      <c r="U5" s="91"/>
      <c r="V5" s="91"/>
      <c r="W5" s="91"/>
      <c r="X5" s="91"/>
      <c r="Y5" s="92"/>
      <c r="Z5" s="90">
        <f>Z6</f>
        <v>43976</v>
      </c>
      <c r="AA5" s="91"/>
      <c r="AB5" s="91"/>
      <c r="AC5" s="91"/>
      <c r="AD5" s="91"/>
      <c r="AE5" s="91"/>
      <c r="AF5" s="92"/>
      <c r="AG5" s="90">
        <f>AG6</f>
        <v>43983</v>
      </c>
      <c r="AH5" s="91"/>
      <c r="AI5" s="91"/>
      <c r="AJ5" s="91"/>
      <c r="AK5" s="91"/>
      <c r="AL5" s="91"/>
      <c r="AM5" s="92"/>
      <c r="AN5" s="90">
        <f>AN6</f>
        <v>43990</v>
      </c>
      <c r="AO5" s="91"/>
      <c r="AP5" s="91"/>
      <c r="AQ5" s="91"/>
      <c r="AR5" s="91"/>
      <c r="AS5" s="91"/>
      <c r="AT5" s="92"/>
      <c r="AU5" s="90">
        <f>AU6</f>
        <v>43997</v>
      </c>
      <c r="AV5" s="91"/>
      <c r="AW5" s="91"/>
      <c r="AX5" s="91"/>
      <c r="AY5" s="91"/>
      <c r="AZ5" s="91"/>
      <c r="BA5" s="92"/>
      <c r="BB5" s="90">
        <f>BB6</f>
        <v>44004</v>
      </c>
      <c r="BC5" s="91"/>
      <c r="BD5" s="91"/>
      <c r="BE5" s="91"/>
      <c r="BF5" s="91"/>
      <c r="BG5" s="91"/>
      <c r="BH5" s="92"/>
      <c r="BI5" s="90">
        <f>BI6</f>
        <v>44011</v>
      </c>
      <c r="BJ5" s="91"/>
      <c r="BK5" s="91"/>
      <c r="BL5" s="91"/>
      <c r="BM5" s="91"/>
      <c r="BN5" s="91"/>
      <c r="BO5" s="92"/>
      <c r="BP5" s="90">
        <f>BP6</f>
        <v>44018</v>
      </c>
      <c r="BQ5" s="91"/>
      <c r="BR5" s="91"/>
      <c r="BS5" s="91"/>
      <c r="BT5" s="91"/>
      <c r="BU5" s="91"/>
      <c r="BV5" s="92"/>
    </row>
    <row r="6" spans="1:74" x14ac:dyDescent="0.2">
      <c r="A6" s="16"/>
      <c r="B6" s="17"/>
      <c r="C6" s="17"/>
      <c r="D6" s="18"/>
      <c r="E6" s="18"/>
      <c r="F6" s="17"/>
      <c r="G6" s="17"/>
      <c r="H6" s="17"/>
      <c r="I6" s="17"/>
      <c r="J6" s="17"/>
      <c r="K6" s="17"/>
      <c r="L6" s="48">
        <f>C4-WEEKDAY(C4,1)+2+7*(I4-1)</f>
        <v>43962</v>
      </c>
      <c r="M6" s="39">
        <f t="shared" ref="M6:AR6" si="0">L6+1</f>
        <v>43963</v>
      </c>
      <c r="N6" s="39">
        <f t="shared" si="0"/>
        <v>43964</v>
      </c>
      <c r="O6" s="39">
        <f t="shared" si="0"/>
        <v>43965</v>
      </c>
      <c r="P6" s="39">
        <f t="shared" si="0"/>
        <v>43966</v>
      </c>
      <c r="Q6" s="39">
        <f t="shared" si="0"/>
        <v>43967</v>
      </c>
      <c r="R6" s="49">
        <f t="shared" si="0"/>
        <v>43968</v>
      </c>
      <c r="S6" s="48">
        <f t="shared" si="0"/>
        <v>43969</v>
      </c>
      <c r="T6" s="39">
        <f t="shared" si="0"/>
        <v>43970</v>
      </c>
      <c r="U6" s="39">
        <f t="shared" si="0"/>
        <v>43971</v>
      </c>
      <c r="V6" s="39">
        <f t="shared" si="0"/>
        <v>43972</v>
      </c>
      <c r="W6" s="39">
        <f t="shared" si="0"/>
        <v>43973</v>
      </c>
      <c r="X6" s="39">
        <f t="shared" si="0"/>
        <v>43974</v>
      </c>
      <c r="Y6" s="49">
        <f t="shared" si="0"/>
        <v>43975</v>
      </c>
      <c r="Z6" s="48">
        <f t="shared" si="0"/>
        <v>43976</v>
      </c>
      <c r="AA6" s="39">
        <f t="shared" si="0"/>
        <v>43977</v>
      </c>
      <c r="AB6" s="39">
        <f t="shared" si="0"/>
        <v>43978</v>
      </c>
      <c r="AC6" s="39">
        <f t="shared" si="0"/>
        <v>43979</v>
      </c>
      <c r="AD6" s="39">
        <f t="shared" si="0"/>
        <v>43980</v>
      </c>
      <c r="AE6" s="39">
        <f t="shared" si="0"/>
        <v>43981</v>
      </c>
      <c r="AF6" s="49">
        <f t="shared" si="0"/>
        <v>43982</v>
      </c>
      <c r="AG6" s="48">
        <f t="shared" si="0"/>
        <v>43983</v>
      </c>
      <c r="AH6" s="39">
        <f t="shared" si="0"/>
        <v>43984</v>
      </c>
      <c r="AI6" s="39">
        <f t="shared" si="0"/>
        <v>43985</v>
      </c>
      <c r="AJ6" s="39">
        <f t="shared" si="0"/>
        <v>43986</v>
      </c>
      <c r="AK6" s="39">
        <f t="shared" si="0"/>
        <v>43987</v>
      </c>
      <c r="AL6" s="39">
        <f t="shared" si="0"/>
        <v>43988</v>
      </c>
      <c r="AM6" s="49">
        <f t="shared" si="0"/>
        <v>43989</v>
      </c>
      <c r="AN6" s="48">
        <f t="shared" si="0"/>
        <v>43990</v>
      </c>
      <c r="AO6" s="39">
        <f t="shared" si="0"/>
        <v>43991</v>
      </c>
      <c r="AP6" s="39">
        <f t="shared" si="0"/>
        <v>43992</v>
      </c>
      <c r="AQ6" s="39">
        <f t="shared" si="0"/>
        <v>43993</v>
      </c>
      <c r="AR6" s="39">
        <f t="shared" si="0"/>
        <v>43994</v>
      </c>
      <c r="AS6" s="39">
        <f t="shared" ref="AS6:BO6" si="1">AR6+1</f>
        <v>43995</v>
      </c>
      <c r="AT6" s="49">
        <f t="shared" si="1"/>
        <v>43996</v>
      </c>
      <c r="AU6" s="48">
        <f t="shared" si="1"/>
        <v>43997</v>
      </c>
      <c r="AV6" s="39">
        <f t="shared" si="1"/>
        <v>43998</v>
      </c>
      <c r="AW6" s="39">
        <f t="shared" si="1"/>
        <v>43999</v>
      </c>
      <c r="AX6" s="39">
        <f t="shared" si="1"/>
        <v>44000</v>
      </c>
      <c r="AY6" s="39">
        <f t="shared" si="1"/>
        <v>44001</v>
      </c>
      <c r="AZ6" s="39">
        <f t="shared" si="1"/>
        <v>44002</v>
      </c>
      <c r="BA6" s="49">
        <f t="shared" si="1"/>
        <v>44003</v>
      </c>
      <c r="BB6" s="48">
        <f t="shared" si="1"/>
        <v>44004</v>
      </c>
      <c r="BC6" s="39">
        <f t="shared" si="1"/>
        <v>44005</v>
      </c>
      <c r="BD6" s="39">
        <f t="shared" si="1"/>
        <v>44006</v>
      </c>
      <c r="BE6" s="39">
        <f t="shared" si="1"/>
        <v>44007</v>
      </c>
      <c r="BF6" s="39">
        <f t="shared" si="1"/>
        <v>44008</v>
      </c>
      <c r="BG6" s="39">
        <f t="shared" si="1"/>
        <v>44009</v>
      </c>
      <c r="BH6" s="49">
        <f t="shared" si="1"/>
        <v>44010</v>
      </c>
      <c r="BI6" s="48">
        <f t="shared" si="1"/>
        <v>44011</v>
      </c>
      <c r="BJ6" s="39">
        <f t="shared" si="1"/>
        <v>44012</v>
      </c>
      <c r="BK6" s="39">
        <f t="shared" si="1"/>
        <v>44013</v>
      </c>
      <c r="BL6" s="39">
        <f t="shared" si="1"/>
        <v>44014</v>
      </c>
      <c r="BM6" s="39">
        <f t="shared" si="1"/>
        <v>44015</v>
      </c>
      <c r="BN6" s="39">
        <f t="shared" si="1"/>
        <v>44016</v>
      </c>
      <c r="BO6" s="49">
        <f t="shared" si="1"/>
        <v>44017</v>
      </c>
      <c r="BP6" s="48">
        <f t="shared" ref="BP6" si="2">BO6+1</f>
        <v>44018</v>
      </c>
      <c r="BQ6" s="39">
        <f t="shared" ref="BQ6" si="3">BP6+1</f>
        <v>44019</v>
      </c>
      <c r="BR6" s="39">
        <f t="shared" ref="BR6" si="4">BQ6+1</f>
        <v>44020</v>
      </c>
      <c r="BS6" s="39">
        <f t="shared" ref="BS6" si="5">BR6+1</f>
        <v>44021</v>
      </c>
      <c r="BT6" s="39">
        <f t="shared" ref="BT6" si="6">BS6+1</f>
        <v>44022</v>
      </c>
      <c r="BU6" s="39">
        <f t="shared" ref="BU6" si="7">BT6+1</f>
        <v>44023</v>
      </c>
      <c r="BV6" s="49">
        <f t="shared" ref="BV6" si="8">BU6+1</f>
        <v>44024</v>
      </c>
    </row>
    <row r="7" spans="1:74" s="76" customFormat="1" ht="24.75" thickBot="1" x14ac:dyDescent="0.25">
      <c r="A7" s="68" t="s">
        <v>0</v>
      </c>
      <c r="B7" s="69" t="s">
        <v>1</v>
      </c>
      <c r="C7" s="70" t="s">
        <v>2</v>
      </c>
      <c r="D7" s="71" t="s">
        <v>8</v>
      </c>
      <c r="E7" s="71" t="s">
        <v>45</v>
      </c>
      <c r="F7" s="72" t="s">
        <v>3</v>
      </c>
      <c r="G7" s="72" t="s">
        <v>4</v>
      </c>
      <c r="H7" s="70" t="s">
        <v>5</v>
      </c>
      <c r="I7" s="70" t="s">
        <v>6</v>
      </c>
      <c r="J7" s="70" t="s">
        <v>7</v>
      </c>
      <c r="K7" s="70"/>
      <c r="L7" s="73" t="str">
        <f t="shared" ref="L7:AQ7" si="9">CHOOSE(WEEKDAY(L6,1),"S","M","T","W","T","F","S")</f>
        <v>M</v>
      </c>
      <c r="M7" s="74" t="str">
        <f t="shared" si="9"/>
        <v>T</v>
      </c>
      <c r="N7" s="74" t="str">
        <f t="shared" si="9"/>
        <v>W</v>
      </c>
      <c r="O7" s="74" t="str">
        <f t="shared" si="9"/>
        <v>T</v>
      </c>
      <c r="P7" s="74" t="str">
        <f t="shared" si="9"/>
        <v>F</v>
      </c>
      <c r="Q7" s="74" t="str">
        <f t="shared" si="9"/>
        <v>S</v>
      </c>
      <c r="R7" s="75" t="str">
        <f t="shared" si="9"/>
        <v>S</v>
      </c>
      <c r="S7" s="73" t="str">
        <f t="shared" si="9"/>
        <v>M</v>
      </c>
      <c r="T7" s="74" t="str">
        <f t="shared" si="9"/>
        <v>T</v>
      </c>
      <c r="U7" s="74" t="str">
        <f t="shared" si="9"/>
        <v>W</v>
      </c>
      <c r="V7" s="74" t="str">
        <f t="shared" si="9"/>
        <v>T</v>
      </c>
      <c r="W7" s="74" t="str">
        <f t="shared" si="9"/>
        <v>F</v>
      </c>
      <c r="X7" s="74" t="str">
        <f t="shared" si="9"/>
        <v>S</v>
      </c>
      <c r="Y7" s="75" t="str">
        <f t="shared" si="9"/>
        <v>S</v>
      </c>
      <c r="Z7" s="73" t="str">
        <f t="shared" si="9"/>
        <v>M</v>
      </c>
      <c r="AA7" s="74" t="str">
        <f t="shared" si="9"/>
        <v>T</v>
      </c>
      <c r="AB7" s="74" t="str">
        <f t="shared" si="9"/>
        <v>W</v>
      </c>
      <c r="AC7" s="74" t="str">
        <f t="shared" si="9"/>
        <v>T</v>
      </c>
      <c r="AD7" s="74" t="str">
        <f t="shared" si="9"/>
        <v>F</v>
      </c>
      <c r="AE7" s="74" t="str">
        <f t="shared" si="9"/>
        <v>S</v>
      </c>
      <c r="AF7" s="75" t="str">
        <f t="shared" si="9"/>
        <v>S</v>
      </c>
      <c r="AG7" s="73" t="str">
        <f t="shared" si="9"/>
        <v>M</v>
      </c>
      <c r="AH7" s="74" t="str">
        <f t="shared" si="9"/>
        <v>T</v>
      </c>
      <c r="AI7" s="74" t="str">
        <f t="shared" si="9"/>
        <v>W</v>
      </c>
      <c r="AJ7" s="74" t="str">
        <f t="shared" si="9"/>
        <v>T</v>
      </c>
      <c r="AK7" s="74" t="str">
        <f t="shared" si="9"/>
        <v>F</v>
      </c>
      <c r="AL7" s="74" t="str">
        <f t="shared" si="9"/>
        <v>S</v>
      </c>
      <c r="AM7" s="75" t="str">
        <f t="shared" si="9"/>
        <v>S</v>
      </c>
      <c r="AN7" s="73" t="str">
        <f t="shared" si="9"/>
        <v>M</v>
      </c>
      <c r="AO7" s="74" t="str">
        <f t="shared" si="9"/>
        <v>T</v>
      </c>
      <c r="AP7" s="74" t="str">
        <f t="shared" si="9"/>
        <v>W</v>
      </c>
      <c r="AQ7" s="74" t="str">
        <f t="shared" si="9"/>
        <v>T</v>
      </c>
      <c r="AR7" s="74" t="str">
        <f t="shared" ref="AR7:BO7" si="10">CHOOSE(WEEKDAY(AR6,1),"S","M","T","W","T","F","S")</f>
        <v>F</v>
      </c>
      <c r="AS7" s="74" t="str">
        <f t="shared" si="10"/>
        <v>S</v>
      </c>
      <c r="AT7" s="75" t="str">
        <f t="shared" si="10"/>
        <v>S</v>
      </c>
      <c r="AU7" s="73" t="str">
        <f t="shared" si="10"/>
        <v>M</v>
      </c>
      <c r="AV7" s="74" t="str">
        <f t="shared" si="10"/>
        <v>T</v>
      </c>
      <c r="AW7" s="74" t="str">
        <f t="shared" si="10"/>
        <v>W</v>
      </c>
      <c r="AX7" s="74" t="str">
        <f t="shared" si="10"/>
        <v>T</v>
      </c>
      <c r="AY7" s="74" t="str">
        <f t="shared" si="10"/>
        <v>F</v>
      </c>
      <c r="AZ7" s="74" t="str">
        <f t="shared" si="10"/>
        <v>S</v>
      </c>
      <c r="BA7" s="75" t="str">
        <f t="shared" si="10"/>
        <v>S</v>
      </c>
      <c r="BB7" s="73" t="str">
        <f t="shared" si="10"/>
        <v>M</v>
      </c>
      <c r="BC7" s="74" t="str">
        <f t="shared" si="10"/>
        <v>T</v>
      </c>
      <c r="BD7" s="74" t="str">
        <f t="shared" si="10"/>
        <v>W</v>
      </c>
      <c r="BE7" s="74" t="str">
        <f t="shared" si="10"/>
        <v>T</v>
      </c>
      <c r="BF7" s="74" t="str">
        <f t="shared" si="10"/>
        <v>F</v>
      </c>
      <c r="BG7" s="74" t="str">
        <f t="shared" si="10"/>
        <v>S</v>
      </c>
      <c r="BH7" s="75" t="str">
        <f t="shared" si="10"/>
        <v>S</v>
      </c>
      <c r="BI7" s="73" t="str">
        <f t="shared" si="10"/>
        <v>M</v>
      </c>
      <c r="BJ7" s="74" t="str">
        <f t="shared" si="10"/>
        <v>T</v>
      </c>
      <c r="BK7" s="74" t="str">
        <f t="shared" si="10"/>
        <v>W</v>
      </c>
      <c r="BL7" s="74" t="str">
        <f t="shared" si="10"/>
        <v>T</v>
      </c>
      <c r="BM7" s="74" t="str">
        <f t="shared" si="10"/>
        <v>F</v>
      </c>
      <c r="BN7" s="74" t="str">
        <f t="shared" si="10"/>
        <v>S</v>
      </c>
      <c r="BO7" s="75" t="str">
        <f t="shared" si="10"/>
        <v>S</v>
      </c>
      <c r="BP7" s="73" t="str">
        <f t="shared" ref="BP7:BV7" si="11">CHOOSE(WEEKDAY(BP6,1),"S","M","T","W","T","F","S")</f>
        <v>M</v>
      </c>
      <c r="BQ7" s="74" t="str">
        <f t="shared" si="11"/>
        <v>T</v>
      </c>
      <c r="BR7" s="74" t="str">
        <f t="shared" si="11"/>
        <v>W</v>
      </c>
      <c r="BS7" s="74" t="str">
        <f t="shared" si="11"/>
        <v>T</v>
      </c>
      <c r="BT7" s="74" t="str">
        <f t="shared" si="11"/>
        <v>F</v>
      </c>
      <c r="BU7" s="74" t="str">
        <f t="shared" si="11"/>
        <v>S</v>
      </c>
      <c r="BV7" s="75" t="str">
        <f t="shared" si="11"/>
        <v>S</v>
      </c>
    </row>
    <row r="8" spans="1:74" s="22" customFormat="1" ht="18" x14ac:dyDescent="0.2">
      <c r="A8" s="40" t="str">
        <f>IF(ISERROR(VALUE(SUBSTITUTE(prevWBS,".",""))),"1",IF(ISERROR(FIND("`",SUBSTITUTE(prevWBS,".","`",1))),TEXT(VALUE(prevWBS)+1,"#"),TEXT(VALUE(LEFT(prevWBS,FIND("`",SUBSTITUTE(prevWBS,".","`",1))-1))+1,"#")))</f>
        <v>1</v>
      </c>
      <c r="B8" s="41" t="s">
        <v>13</v>
      </c>
      <c r="C8" s="42"/>
      <c r="D8" s="43"/>
      <c r="E8" s="43"/>
      <c r="F8" s="44"/>
      <c r="G8" s="101">
        <v>43912</v>
      </c>
      <c r="H8" s="45"/>
      <c r="I8" s="46"/>
      <c r="J8" s="47" t="str">
        <f t="shared" ref="J8:J39" si="12">IF(OR(G8=0,F8=0)," - ",NETWORKDAYS(F8,G8))</f>
        <v xml:space="preserve"> - </v>
      </c>
      <c r="K8" s="50"/>
      <c r="L8" s="59"/>
      <c r="M8" s="59"/>
      <c r="N8" s="59"/>
      <c r="O8" s="59"/>
      <c r="P8" s="59"/>
      <c r="Q8" s="59"/>
      <c r="R8" s="59"/>
      <c r="S8" s="59"/>
      <c r="T8" s="59"/>
      <c r="U8" s="59"/>
      <c r="V8" s="59"/>
      <c r="W8" s="59"/>
      <c r="X8" s="59"/>
      <c r="Y8" s="59"/>
      <c r="Z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c r="BP8" s="59"/>
      <c r="BQ8" s="59"/>
      <c r="BR8" s="59"/>
      <c r="BS8" s="59"/>
      <c r="BT8" s="59"/>
      <c r="BU8" s="59"/>
      <c r="BV8" s="59"/>
    </row>
    <row r="9" spans="1:74" s="28" customFormat="1" ht="18" x14ac:dyDescent="0.2">
      <c r="A9" s="27" t="str">
        <f t="shared" ref="A9:A16" si="1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28" t="s">
        <v>36</v>
      </c>
      <c r="C9" s="28" t="s">
        <v>20</v>
      </c>
      <c r="D9" s="79"/>
      <c r="E9" s="28" t="s">
        <v>46</v>
      </c>
      <c r="F9" s="99">
        <v>43895</v>
      </c>
      <c r="G9" s="100">
        <f>IF(ISBLANK(F9)," - ",IF(H9=0,F9,F9+H9-1))</f>
        <v>43901</v>
      </c>
      <c r="H9" s="29">
        <v>7</v>
      </c>
      <c r="I9" s="30">
        <v>1</v>
      </c>
      <c r="J9" s="31">
        <f>IF(OR(G9=0,F9=0)," - ",NETWORKDAYS(F9,G9))</f>
        <v>5</v>
      </c>
      <c r="K9" s="51"/>
      <c r="L9" s="60"/>
      <c r="M9" s="60"/>
      <c r="N9" s="60"/>
      <c r="O9" s="60"/>
      <c r="P9" s="60"/>
      <c r="Q9" s="60"/>
      <c r="R9" s="60"/>
      <c r="S9" s="60"/>
      <c r="T9" s="60"/>
      <c r="U9" s="60"/>
      <c r="V9" s="60"/>
      <c r="W9" s="60"/>
      <c r="X9" s="60"/>
      <c r="Y9" s="60"/>
      <c r="Z9" s="60"/>
      <c r="AA9" s="60"/>
      <c r="AB9" s="60"/>
      <c r="AC9" s="60"/>
      <c r="AD9" s="60"/>
      <c r="AE9" s="60"/>
      <c r="AF9" s="60"/>
      <c r="AG9" s="60"/>
      <c r="AH9" s="60"/>
      <c r="AI9" s="60"/>
      <c r="AJ9" s="60"/>
      <c r="AK9" s="60"/>
      <c r="AL9" s="60"/>
      <c r="AM9" s="60"/>
      <c r="AN9" s="60"/>
      <c r="AO9" s="60"/>
      <c r="AP9" s="60"/>
      <c r="AQ9" s="60"/>
      <c r="AR9" s="60"/>
      <c r="AS9" s="60"/>
      <c r="AT9" s="60"/>
      <c r="AU9" s="60"/>
      <c r="AV9" s="60"/>
      <c r="AW9" s="60"/>
      <c r="AX9" s="60"/>
      <c r="AY9" s="60"/>
      <c r="AZ9" s="60"/>
      <c r="BA9" s="60"/>
      <c r="BB9" s="60"/>
      <c r="BC9" s="60"/>
      <c r="BD9" s="60"/>
      <c r="BE9" s="60"/>
      <c r="BF9" s="60"/>
      <c r="BG9" s="60"/>
      <c r="BH9" s="60"/>
      <c r="BI9" s="60"/>
      <c r="BJ9" s="60"/>
      <c r="BK9" s="60"/>
      <c r="BL9" s="60"/>
      <c r="BM9" s="60"/>
      <c r="BN9" s="60"/>
      <c r="BO9" s="60"/>
      <c r="BP9" s="60"/>
      <c r="BQ9" s="60"/>
      <c r="BR9" s="60"/>
      <c r="BS9" s="60"/>
      <c r="BT9" s="60"/>
      <c r="BU9" s="60"/>
      <c r="BV9" s="60"/>
    </row>
    <row r="10" spans="1:74" s="28" customFormat="1" ht="25.5" customHeight="1" x14ac:dyDescent="0.2">
      <c r="A10" s="27" t="str">
        <f t="shared" si="13"/>
        <v>1.2</v>
      </c>
      <c r="B10" s="78" t="s">
        <v>14</v>
      </c>
      <c r="C10" s="28" t="s">
        <v>19</v>
      </c>
      <c r="D10" s="79"/>
      <c r="E10" s="28" t="s">
        <v>46</v>
      </c>
      <c r="F10" s="99">
        <v>43886</v>
      </c>
      <c r="G10" s="100">
        <f t="shared" ref="G10:G30" si="14">IF(ISBLANK(F10)," - ",IF(H10=0,F10,F10+H10-1))</f>
        <v>43890</v>
      </c>
      <c r="H10" s="29">
        <v>5</v>
      </c>
      <c r="I10" s="30">
        <v>1</v>
      </c>
      <c r="J10" s="31">
        <f t="shared" si="12"/>
        <v>4</v>
      </c>
      <c r="K10" s="51"/>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0"/>
      <c r="BM10" s="60"/>
      <c r="BN10" s="60"/>
      <c r="BO10" s="60"/>
      <c r="BP10" s="60"/>
      <c r="BQ10" s="60"/>
      <c r="BR10" s="60"/>
      <c r="BS10" s="60"/>
      <c r="BT10" s="60"/>
      <c r="BU10" s="60"/>
      <c r="BV10" s="60"/>
    </row>
    <row r="11" spans="1:74" s="28" customFormat="1" ht="18" x14ac:dyDescent="0.2">
      <c r="A11" s="27" t="str">
        <f t="shared" si="13"/>
        <v>1.3</v>
      </c>
      <c r="B11" s="78" t="s">
        <v>17</v>
      </c>
      <c r="C11" s="28" t="s">
        <v>20</v>
      </c>
      <c r="D11" s="79"/>
      <c r="E11" s="28" t="s">
        <v>46</v>
      </c>
      <c r="F11" s="99">
        <v>43891</v>
      </c>
      <c r="G11" s="100">
        <f t="shared" si="14"/>
        <v>43894</v>
      </c>
      <c r="H11" s="29">
        <v>4</v>
      </c>
      <c r="I11" s="30">
        <v>1</v>
      </c>
      <c r="J11" s="31">
        <f t="shared" si="12"/>
        <v>3</v>
      </c>
      <c r="K11" s="51"/>
      <c r="L11" s="60"/>
      <c r="M11" s="60"/>
      <c r="N11" s="61"/>
      <c r="O11" s="60"/>
      <c r="P11" s="60"/>
      <c r="Q11" s="60"/>
      <c r="R11" s="60"/>
      <c r="S11" s="60"/>
      <c r="T11" s="60"/>
      <c r="U11" s="60"/>
      <c r="V11" s="60"/>
      <c r="W11" s="60"/>
      <c r="X11" s="60"/>
      <c r="Y11" s="60"/>
      <c r="Z11" s="60"/>
      <c r="AA11" s="60"/>
      <c r="AB11" s="60"/>
      <c r="AC11" s="60"/>
      <c r="AD11" s="60"/>
      <c r="AE11" s="60"/>
      <c r="AF11" s="60"/>
      <c r="AG11" s="60"/>
      <c r="AH11" s="60"/>
      <c r="AI11" s="60"/>
      <c r="AJ11" s="60"/>
      <c r="AK11" s="60"/>
      <c r="AL11" s="60"/>
      <c r="AM11" s="60"/>
      <c r="AN11" s="60"/>
      <c r="AO11" s="60"/>
      <c r="AP11" s="60"/>
      <c r="AQ11" s="60"/>
      <c r="AR11" s="60"/>
      <c r="AS11" s="60"/>
      <c r="AT11" s="60"/>
      <c r="AU11" s="60"/>
      <c r="AV11" s="60"/>
      <c r="AW11" s="60"/>
      <c r="AX11" s="60"/>
      <c r="AY11" s="60"/>
      <c r="AZ11" s="60"/>
      <c r="BA11" s="60"/>
      <c r="BB11" s="60"/>
      <c r="BC11" s="60"/>
      <c r="BD11" s="60"/>
      <c r="BE11" s="60"/>
      <c r="BF11" s="60"/>
      <c r="BG11" s="60"/>
      <c r="BH11" s="60"/>
      <c r="BI11" s="60"/>
      <c r="BJ11" s="60"/>
      <c r="BK11" s="60"/>
      <c r="BL11" s="60"/>
      <c r="BM11" s="60"/>
      <c r="BN11" s="60"/>
      <c r="BO11" s="60"/>
      <c r="BP11" s="60"/>
      <c r="BQ11" s="60"/>
      <c r="BR11" s="60"/>
      <c r="BS11" s="60"/>
      <c r="BT11" s="60"/>
      <c r="BU11" s="60"/>
      <c r="BV11" s="60"/>
    </row>
    <row r="12" spans="1:74" s="28" customFormat="1" ht="24" x14ac:dyDescent="0.2">
      <c r="A12" s="27" t="str">
        <f t="shared" si="13"/>
        <v>1.4</v>
      </c>
      <c r="B12" s="78" t="s">
        <v>21</v>
      </c>
      <c r="C12" s="28" t="s">
        <v>24</v>
      </c>
      <c r="D12" s="79"/>
      <c r="E12" s="28" t="s">
        <v>46</v>
      </c>
      <c r="F12" s="99">
        <v>43885</v>
      </c>
      <c r="G12" s="100">
        <f>IF(ISBLANK(F12)," - ",IF(H12=0,F12,F12+H12-1))</f>
        <v>43886</v>
      </c>
      <c r="H12" s="29">
        <v>2</v>
      </c>
      <c r="I12" s="30">
        <v>1</v>
      </c>
      <c r="J12" s="31">
        <f>IF(OR(G12=0,F12=0)," - ",NETWORKDAYS(F12,G12))</f>
        <v>2</v>
      </c>
      <c r="K12" s="51"/>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0"/>
      <c r="BM12" s="60"/>
      <c r="BN12" s="60"/>
      <c r="BO12" s="60"/>
      <c r="BP12" s="60"/>
      <c r="BQ12" s="60"/>
      <c r="BR12" s="60"/>
      <c r="BS12" s="60"/>
      <c r="BT12" s="60"/>
      <c r="BU12" s="60"/>
      <c r="BV12" s="60"/>
    </row>
    <row r="13" spans="1:74" s="28" customFormat="1" ht="18" x14ac:dyDescent="0.2">
      <c r="A13" s="27" t="str">
        <f t="shared" si="13"/>
        <v>1.5</v>
      </c>
      <c r="B13" s="78" t="s">
        <v>15</v>
      </c>
      <c r="C13" s="28" t="s">
        <v>23</v>
      </c>
      <c r="D13" s="79"/>
      <c r="E13" s="28" t="s">
        <v>46</v>
      </c>
      <c r="F13" s="99">
        <v>43895</v>
      </c>
      <c r="G13" s="100">
        <f>IF(ISBLANK(F13)," - ",IF(H13=0,F13,F13+H13-1))</f>
        <v>43900</v>
      </c>
      <c r="H13" s="29">
        <v>6</v>
      </c>
      <c r="I13" s="30">
        <v>1</v>
      </c>
      <c r="J13" s="31">
        <f>IF(OR(G13=0,F13=0)," - ",NETWORKDAYS(F13,G13))</f>
        <v>4</v>
      </c>
      <c r="K13" s="51"/>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0"/>
      <c r="BM13" s="60"/>
      <c r="BN13" s="60"/>
      <c r="BO13" s="60"/>
      <c r="BP13" s="60"/>
      <c r="BQ13" s="60"/>
      <c r="BR13" s="60"/>
      <c r="BS13" s="60"/>
      <c r="BT13" s="60"/>
      <c r="BU13" s="60"/>
      <c r="BV13" s="60"/>
    </row>
    <row r="14" spans="1:74" s="28" customFormat="1" ht="24.75" customHeight="1" x14ac:dyDescent="0.2">
      <c r="A14" s="27" t="str">
        <f t="shared" si="13"/>
        <v>1.6</v>
      </c>
      <c r="B14" s="78" t="s">
        <v>47</v>
      </c>
      <c r="C14" s="28" t="s">
        <v>19</v>
      </c>
      <c r="D14" s="84"/>
      <c r="E14" s="28" t="s">
        <v>46</v>
      </c>
      <c r="F14" s="99">
        <v>43901</v>
      </c>
      <c r="G14" s="100">
        <f>IF(ISBLANK(F14)," - ",IF(H14=0,F14,F14+H14-1))</f>
        <v>43905</v>
      </c>
      <c r="H14" s="29">
        <v>5</v>
      </c>
      <c r="I14" s="87">
        <v>1</v>
      </c>
      <c r="J14" s="31">
        <f>IF(OR(G14=0,F14=0)," - ",NETWORKDAYS(F14,G14))</f>
        <v>3</v>
      </c>
      <c r="K14" s="51"/>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c r="BD14" s="60"/>
      <c r="BE14" s="60"/>
      <c r="BF14" s="60"/>
      <c r="BG14" s="60"/>
      <c r="BH14" s="60"/>
      <c r="BI14" s="60"/>
      <c r="BJ14" s="60"/>
      <c r="BK14" s="60"/>
      <c r="BL14" s="60"/>
      <c r="BM14" s="60"/>
      <c r="BN14" s="60"/>
      <c r="BO14" s="60"/>
      <c r="BP14" s="60"/>
      <c r="BQ14" s="60"/>
      <c r="BR14" s="60"/>
      <c r="BS14" s="60"/>
      <c r="BT14" s="60"/>
      <c r="BU14" s="60"/>
      <c r="BV14" s="60"/>
    </row>
    <row r="15" spans="1:74" s="28" customFormat="1" ht="18" x14ac:dyDescent="0.2">
      <c r="A15" s="27" t="str">
        <f t="shared" si="13"/>
        <v>1.7</v>
      </c>
      <c r="B15" s="78" t="s">
        <v>16</v>
      </c>
      <c r="C15" s="28" t="s">
        <v>22</v>
      </c>
      <c r="D15" s="84"/>
      <c r="E15" s="28" t="s">
        <v>46</v>
      </c>
      <c r="F15" s="99">
        <v>43905</v>
      </c>
      <c r="G15" s="100">
        <f>IF(ISBLANK(F15)," - ",IF(H15=0,F15,F15+H15-1))</f>
        <v>43974</v>
      </c>
      <c r="H15" s="29">
        <v>70</v>
      </c>
      <c r="I15" s="30">
        <v>1</v>
      </c>
      <c r="J15" s="31">
        <f>IF(OR(G15=0,F15=0)," - ",NETWORKDAYS(F15,G15))</f>
        <v>50</v>
      </c>
      <c r="K15" s="51"/>
      <c r="L15" s="60"/>
      <c r="M15" s="60"/>
      <c r="N15" s="60"/>
      <c r="O15" s="60"/>
      <c r="P15" s="60"/>
      <c r="Q15" s="60"/>
      <c r="R15" s="60"/>
      <c r="S15" s="60"/>
      <c r="T15" s="60"/>
      <c r="U15" s="60"/>
      <c r="V15" s="60"/>
      <c r="W15" s="60"/>
      <c r="X15" s="60"/>
      <c r="Y15" s="60"/>
      <c r="Z15" s="60"/>
      <c r="AA15" s="60"/>
      <c r="AB15" s="60"/>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c r="BD15" s="60"/>
      <c r="BE15" s="60"/>
      <c r="BF15" s="60"/>
      <c r="BG15" s="60"/>
      <c r="BH15" s="60"/>
      <c r="BI15" s="60"/>
      <c r="BJ15" s="60"/>
      <c r="BK15" s="60"/>
      <c r="BL15" s="60"/>
      <c r="BM15" s="60"/>
      <c r="BN15" s="60"/>
      <c r="BO15" s="60"/>
      <c r="BP15" s="60"/>
      <c r="BQ15" s="60"/>
      <c r="BR15" s="60"/>
      <c r="BS15" s="60"/>
      <c r="BT15" s="60"/>
      <c r="BU15" s="60"/>
      <c r="BV15" s="60"/>
    </row>
    <row r="16" spans="1:74" s="28" customFormat="1" ht="24" x14ac:dyDescent="0.2">
      <c r="A16" s="27" t="str">
        <f t="shared" si="13"/>
        <v>1.8</v>
      </c>
      <c r="B16" s="78" t="s">
        <v>38</v>
      </c>
      <c r="C16" s="28" t="s">
        <v>46</v>
      </c>
      <c r="D16" s="84"/>
      <c r="E16" s="28" t="s">
        <v>46</v>
      </c>
      <c r="F16" s="99">
        <v>43929</v>
      </c>
      <c r="G16" s="102">
        <v>43929</v>
      </c>
      <c r="H16" s="86">
        <v>1</v>
      </c>
      <c r="I16" s="87">
        <v>1</v>
      </c>
      <c r="J16" s="88">
        <v>1</v>
      </c>
      <c r="K16" s="89"/>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c r="BD16" s="60"/>
      <c r="BE16" s="60"/>
      <c r="BF16" s="60"/>
      <c r="BG16" s="60"/>
      <c r="BH16" s="60"/>
      <c r="BI16" s="60"/>
      <c r="BJ16" s="60"/>
      <c r="BK16" s="60"/>
      <c r="BL16" s="60"/>
      <c r="BM16" s="60"/>
      <c r="BN16" s="60"/>
      <c r="BO16" s="60"/>
      <c r="BP16" s="60"/>
      <c r="BQ16" s="60"/>
      <c r="BR16" s="60"/>
      <c r="BS16" s="60"/>
      <c r="BT16" s="60"/>
      <c r="BU16" s="60"/>
      <c r="BV16" s="60"/>
    </row>
    <row r="17" spans="1:74" s="22" customFormat="1" ht="18" x14ac:dyDescent="0.2">
      <c r="A17" s="20" t="str">
        <f>IF(ISERROR(VALUE(SUBSTITUTE(prevWBS,".",""))),"1",IF(ISERROR(FIND("`",SUBSTITUTE(prevWBS,".","`",1))),TEXT(VALUE(prevWBS)+1,"#"),TEXT(VALUE(LEFT(prevWBS,FIND("`",SUBSTITUTE(prevWBS,".","`",1))-1))+1,"#")))</f>
        <v>2</v>
      </c>
      <c r="B17" s="21" t="s">
        <v>18</v>
      </c>
      <c r="D17" s="23"/>
      <c r="E17" s="23"/>
      <c r="F17" s="57"/>
      <c r="G17" s="101">
        <v>43963</v>
      </c>
      <c r="H17" s="24"/>
      <c r="I17" s="25"/>
      <c r="J17" s="26" t="str">
        <f t="shared" si="12"/>
        <v xml:space="preserve"> - </v>
      </c>
      <c r="K17" s="5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2"/>
      <c r="BK17" s="62"/>
      <c r="BL17" s="62"/>
      <c r="BM17" s="62"/>
      <c r="BN17" s="62"/>
      <c r="BO17" s="62"/>
      <c r="BP17" s="62"/>
      <c r="BQ17" s="62"/>
      <c r="BR17" s="62"/>
      <c r="BS17" s="62"/>
      <c r="BT17" s="62"/>
      <c r="BU17" s="62"/>
      <c r="BV17" s="62"/>
    </row>
    <row r="18" spans="1:74" s="28" customFormat="1" ht="38.25" customHeight="1" x14ac:dyDescent="0.2">
      <c r="A18" s="27" t="str">
        <f t="shared" ref="A18:A23" si="1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78" t="s">
        <v>28</v>
      </c>
      <c r="C18" s="28" t="s">
        <v>19</v>
      </c>
      <c r="D18" s="79"/>
      <c r="E18" s="28" t="s">
        <v>46</v>
      </c>
      <c r="F18" s="99">
        <v>43933</v>
      </c>
      <c r="G18" s="102">
        <f t="shared" si="14"/>
        <v>43938</v>
      </c>
      <c r="H18" s="29">
        <v>6</v>
      </c>
      <c r="I18" s="87">
        <v>1</v>
      </c>
      <c r="J18" s="31">
        <f t="shared" si="12"/>
        <v>5</v>
      </c>
      <c r="K18" s="51"/>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c r="BD18" s="60"/>
      <c r="BE18" s="60"/>
      <c r="BF18" s="60"/>
      <c r="BG18" s="60"/>
      <c r="BH18" s="60"/>
      <c r="BI18" s="60"/>
      <c r="BJ18" s="60"/>
      <c r="BK18" s="60"/>
      <c r="BL18" s="60"/>
      <c r="BM18" s="60"/>
      <c r="BN18" s="60"/>
      <c r="BO18" s="60"/>
      <c r="BP18" s="60"/>
      <c r="BQ18" s="60"/>
      <c r="BR18" s="60"/>
      <c r="BS18" s="60"/>
      <c r="BT18" s="60"/>
      <c r="BU18" s="60"/>
      <c r="BV18" s="60"/>
    </row>
    <row r="19" spans="1:74" s="28" customFormat="1" ht="24" x14ac:dyDescent="0.2">
      <c r="A19" s="27" t="str">
        <f t="shared" si="15"/>
        <v>2.2</v>
      </c>
      <c r="B19" s="78" t="s">
        <v>25</v>
      </c>
      <c r="C19" s="28" t="s">
        <v>23</v>
      </c>
      <c r="D19" s="79"/>
      <c r="E19" s="28" t="s">
        <v>46</v>
      </c>
      <c r="F19" s="99">
        <v>43937</v>
      </c>
      <c r="G19" s="102">
        <f t="shared" si="14"/>
        <v>43939</v>
      </c>
      <c r="H19" s="29">
        <v>3</v>
      </c>
      <c r="I19" s="87">
        <v>1</v>
      </c>
      <c r="J19" s="31">
        <f t="shared" si="12"/>
        <v>2</v>
      </c>
      <c r="K19" s="51"/>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c r="BD19" s="60"/>
      <c r="BE19" s="60"/>
      <c r="BF19" s="60"/>
      <c r="BG19" s="60"/>
      <c r="BH19" s="60"/>
      <c r="BI19" s="60"/>
      <c r="BJ19" s="60"/>
      <c r="BK19" s="60"/>
      <c r="BL19" s="60"/>
      <c r="BM19" s="60"/>
      <c r="BN19" s="60"/>
      <c r="BO19" s="60"/>
      <c r="BP19" s="60"/>
      <c r="BQ19" s="60"/>
      <c r="BR19" s="60"/>
      <c r="BS19" s="60"/>
      <c r="BT19" s="60"/>
      <c r="BU19" s="60"/>
      <c r="BV19" s="60"/>
    </row>
    <row r="20" spans="1:74" s="28" customFormat="1" ht="24" x14ac:dyDescent="0.2">
      <c r="A20" s="27" t="str">
        <f t="shared" si="15"/>
        <v>2.3</v>
      </c>
      <c r="B20" s="78" t="s">
        <v>27</v>
      </c>
      <c r="C20" s="28" t="s">
        <v>20</v>
      </c>
      <c r="D20" s="79"/>
      <c r="E20" s="28" t="s">
        <v>46</v>
      </c>
      <c r="F20" s="99">
        <v>43940</v>
      </c>
      <c r="G20" s="102">
        <f t="shared" si="14"/>
        <v>43945</v>
      </c>
      <c r="H20" s="29">
        <v>6</v>
      </c>
      <c r="I20" s="87">
        <v>1</v>
      </c>
      <c r="J20" s="31">
        <f t="shared" si="12"/>
        <v>5</v>
      </c>
      <c r="K20" s="51"/>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c r="BM20" s="60"/>
      <c r="BN20" s="60"/>
      <c r="BO20" s="60"/>
      <c r="BP20" s="60"/>
      <c r="BQ20" s="60"/>
      <c r="BR20" s="60"/>
      <c r="BS20" s="60"/>
      <c r="BT20" s="60"/>
      <c r="BU20" s="60"/>
      <c r="BV20" s="60"/>
    </row>
    <row r="21" spans="1:74" s="28" customFormat="1" ht="24" x14ac:dyDescent="0.2">
      <c r="A21" s="27" t="str">
        <f t="shared" si="15"/>
        <v>2.4</v>
      </c>
      <c r="B21" s="78" t="s">
        <v>29</v>
      </c>
      <c r="C21" s="28" t="s">
        <v>23</v>
      </c>
      <c r="D21" s="79"/>
      <c r="E21" s="28" t="s">
        <v>46</v>
      </c>
      <c r="F21" s="99">
        <v>43950</v>
      </c>
      <c r="G21" s="102">
        <f t="shared" si="14"/>
        <v>43953</v>
      </c>
      <c r="H21" s="29">
        <v>4</v>
      </c>
      <c r="I21" s="87">
        <v>1</v>
      </c>
      <c r="J21" s="31">
        <f t="shared" ref="J21:J22" si="16">IF(OR(G21=0,F21=0)," - ",NETWORKDAYS(F21,G21))</f>
        <v>3</v>
      </c>
      <c r="K21" s="51"/>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0"/>
      <c r="BM21" s="60"/>
      <c r="BN21" s="60"/>
      <c r="BO21" s="60"/>
      <c r="BP21" s="60"/>
      <c r="BQ21" s="60"/>
      <c r="BR21" s="60"/>
      <c r="BS21" s="60"/>
      <c r="BT21" s="60"/>
      <c r="BU21" s="60"/>
      <c r="BV21" s="60"/>
    </row>
    <row r="22" spans="1:74" s="28" customFormat="1" ht="18" x14ac:dyDescent="0.2">
      <c r="A22" s="27" t="str">
        <f t="shared" si="15"/>
        <v>2.5</v>
      </c>
      <c r="B22" s="78" t="s">
        <v>51</v>
      </c>
      <c r="C22" s="28" t="s">
        <v>22</v>
      </c>
      <c r="D22" s="79"/>
      <c r="E22" s="28" t="s">
        <v>46</v>
      </c>
      <c r="F22" s="99">
        <v>43957</v>
      </c>
      <c r="G22" s="102">
        <f t="shared" si="14"/>
        <v>43961</v>
      </c>
      <c r="H22" s="29">
        <v>5</v>
      </c>
      <c r="I22" s="87">
        <v>1</v>
      </c>
      <c r="J22" s="31">
        <f t="shared" si="16"/>
        <v>3</v>
      </c>
      <c r="K22" s="51"/>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0"/>
      <c r="AY22" s="60"/>
      <c r="AZ22" s="60"/>
      <c r="BA22" s="60"/>
      <c r="BB22" s="60"/>
      <c r="BC22" s="60"/>
      <c r="BD22" s="60"/>
      <c r="BE22" s="60"/>
      <c r="BF22" s="60"/>
      <c r="BG22" s="60"/>
      <c r="BH22" s="60"/>
      <c r="BI22" s="60"/>
      <c r="BJ22" s="60"/>
      <c r="BK22" s="60"/>
      <c r="BL22" s="60"/>
      <c r="BM22" s="60"/>
      <c r="BN22" s="60"/>
      <c r="BO22" s="60"/>
      <c r="BP22" s="60"/>
      <c r="BQ22" s="60"/>
      <c r="BR22" s="60"/>
      <c r="BS22" s="60"/>
      <c r="BT22" s="60"/>
      <c r="BU22" s="60"/>
      <c r="BV22" s="60"/>
    </row>
    <row r="23" spans="1:74" s="28" customFormat="1" ht="27.75" customHeight="1" x14ac:dyDescent="0.2">
      <c r="A23" s="27" t="str">
        <f t="shared" si="15"/>
        <v>2.6</v>
      </c>
      <c r="B23" s="78" t="s">
        <v>30</v>
      </c>
      <c r="C23" s="28" t="s">
        <v>24</v>
      </c>
      <c r="D23" s="79"/>
      <c r="E23" s="28" t="s">
        <v>46</v>
      </c>
      <c r="F23" s="99">
        <v>43961</v>
      </c>
      <c r="G23" s="102">
        <f t="shared" si="14"/>
        <v>43965</v>
      </c>
      <c r="H23" s="29">
        <v>5</v>
      </c>
      <c r="I23" s="87">
        <v>1</v>
      </c>
      <c r="J23" s="31">
        <f t="shared" si="12"/>
        <v>4</v>
      </c>
      <c r="K23" s="51"/>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60"/>
      <c r="BQ23" s="60"/>
      <c r="BR23" s="60"/>
      <c r="BS23" s="60"/>
      <c r="BT23" s="60"/>
      <c r="BU23" s="60"/>
      <c r="BV23" s="60"/>
    </row>
    <row r="24" spans="1:74" s="28" customFormat="1" ht="27.75" customHeight="1" x14ac:dyDescent="0.2">
      <c r="A24" s="27">
        <v>2.8</v>
      </c>
      <c r="B24" s="78" t="s">
        <v>38</v>
      </c>
      <c r="C24" s="28" t="s">
        <v>39</v>
      </c>
      <c r="D24" s="84"/>
      <c r="E24" s="28" t="s">
        <v>46</v>
      </c>
      <c r="F24" s="99">
        <v>43965</v>
      </c>
      <c r="G24" s="102">
        <f t="shared" si="14"/>
        <v>43965</v>
      </c>
      <c r="H24" s="86">
        <v>1</v>
      </c>
      <c r="I24" s="87">
        <v>1</v>
      </c>
      <c r="J24" s="88">
        <f t="shared" si="12"/>
        <v>1</v>
      </c>
      <c r="K24" s="89"/>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60"/>
      <c r="AU24" s="60"/>
      <c r="AV24" s="60"/>
      <c r="AW24" s="60"/>
      <c r="AX24" s="60"/>
      <c r="AY24" s="60"/>
      <c r="AZ24" s="60"/>
      <c r="BA24" s="60"/>
      <c r="BB24" s="60"/>
      <c r="BC24" s="60"/>
      <c r="BD24" s="60"/>
      <c r="BE24" s="60"/>
      <c r="BF24" s="60"/>
      <c r="BG24" s="60"/>
      <c r="BH24" s="60"/>
      <c r="BI24" s="60"/>
      <c r="BJ24" s="60"/>
      <c r="BK24" s="60"/>
      <c r="BL24" s="60"/>
      <c r="BM24" s="60"/>
      <c r="BN24" s="60"/>
      <c r="BO24" s="60"/>
      <c r="BP24" s="60"/>
      <c r="BQ24" s="60"/>
      <c r="BR24" s="60"/>
      <c r="BS24" s="60"/>
      <c r="BT24" s="60"/>
      <c r="BU24" s="60"/>
      <c r="BV24" s="60"/>
    </row>
    <row r="25" spans="1:74" s="22" customFormat="1" ht="18" x14ac:dyDescent="0.2">
      <c r="A25" s="20" t="str">
        <f>IF(ISERROR(VALUE(SUBSTITUTE(prevWBS,".",""))),"1",IF(ISERROR(FIND("`",SUBSTITUTE(prevWBS,".","`",1))),TEXT(VALUE(prevWBS)+1,"#"),TEXT(VALUE(LEFT(prevWBS,FIND("`",SUBSTITUTE(prevWBS,".","`",1))-1))+1,"#")))</f>
        <v>3</v>
      </c>
      <c r="B25" s="21" t="s">
        <v>31</v>
      </c>
      <c r="D25" s="23"/>
      <c r="E25" s="23"/>
      <c r="F25" s="57"/>
      <c r="G25" s="101">
        <v>43970</v>
      </c>
      <c r="H25" s="24"/>
      <c r="I25" s="25"/>
      <c r="J25" s="26" t="str">
        <f t="shared" si="12"/>
        <v xml:space="preserve"> - </v>
      </c>
      <c r="K25" s="5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62"/>
      <c r="BB25" s="62"/>
      <c r="BC25" s="62"/>
      <c r="BD25" s="62"/>
      <c r="BE25" s="62"/>
      <c r="BF25" s="62"/>
      <c r="BG25" s="62"/>
      <c r="BH25" s="62"/>
      <c r="BI25" s="62"/>
      <c r="BJ25" s="62"/>
      <c r="BK25" s="62"/>
      <c r="BL25" s="62"/>
      <c r="BM25" s="62"/>
      <c r="BN25" s="62"/>
      <c r="BO25" s="62"/>
      <c r="BP25" s="62"/>
      <c r="BQ25" s="62"/>
      <c r="BR25" s="62"/>
      <c r="BS25" s="62"/>
      <c r="BT25" s="62"/>
      <c r="BU25" s="62"/>
      <c r="BV25" s="62"/>
    </row>
    <row r="26" spans="1:74" s="28" customFormat="1" ht="24" x14ac:dyDescent="0.2">
      <c r="A26"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78" t="s">
        <v>26</v>
      </c>
      <c r="C26" s="28" t="s">
        <v>23</v>
      </c>
      <c r="D26" s="79"/>
      <c r="E26" s="28" t="s">
        <v>46</v>
      </c>
      <c r="F26" s="99">
        <v>43965</v>
      </c>
      <c r="G26" s="102">
        <f t="shared" si="14"/>
        <v>43967</v>
      </c>
      <c r="H26" s="29">
        <v>3</v>
      </c>
      <c r="I26" s="30">
        <v>1</v>
      </c>
      <c r="J26" s="31">
        <f t="shared" si="12"/>
        <v>2</v>
      </c>
      <c r="K26" s="51"/>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60"/>
      <c r="AU26" s="60"/>
      <c r="AV26" s="60"/>
      <c r="AW26" s="60"/>
      <c r="AX26" s="60"/>
      <c r="AY26" s="60"/>
      <c r="AZ26" s="60"/>
      <c r="BA26" s="60"/>
      <c r="BB26" s="60"/>
      <c r="BC26" s="60"/>
      <c r="BD26" s="60"/>
      <c r="BE26" s="60"/>
      <c r="BF26" s="60"/>
      <c r="BG26" s="60"/>
      <c r="BH26" s="60"/>
      <c r="BI26" s="60"/>
      <c r="BJ26" s="60"/>
      <c r="BK26" s="60"/>
      <c r="BL26" s="60"/>
      <c r="BM26" s="60"/>
      <c r="BN26" s="60"/>
      <c r="BO26" s="60"/>
      <c r="BP26" s="60"/>
      <c r="BQ26" s="60"/>
      <c r="BR26" s="60"/>
      <c r="BS26" s="60"/>
      <c r="BT26" s="60"/>
      <c r="BU26" s="60"/>
      <c r="BV26" s="60"/>
    </row>
    <row r="27" spans="1:74" s="28" customFormat="1" ht="18" x14ac:dyDescent="0.2">
      <c r="A27"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7" s="78" t="s">
        <v>49</v>
      </c>
      <c r="C27" s="28" t="s">
        <v>20</v>
      </c>
      <c r="D27" s="79"/>
      <c r="E27" s="28" t="s">
        <v>46</v>
      </c>
      <c r="F27" s="99">
        <v>43967</v>
      </c>
      <c r="G27" s="102">
        <f t="shared" si="14"/>
        <v>43968</v>
      </c>
      <c r="H27" s="29">
        <v>2</v>
      </c>
      <c r="I27" s="30">
        <v>1</v>
      </c>
      <c r="J27" s="31">
        <f t="shared" si="12"/>
        <v>0</v>
      </c>
      <c r="K27" s="51"/>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c r="BP27" s="60"/>
      <c r="BQ27" s="60"/>
      <c r="BR27" s="60"/>
      <c r="BS27" s="60"/>
      <c r="BT27" s="60"/>
      <c r="BU27" s="60"/>
      <c r="BV27" s="60"/>
    </row>
    <row r="28" spans="1:74" s="28" customFormat="1" ht="18" x14ac:dyDescent="0.2">
      <c r="A28"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8" s="78" t="s">
        <v>34</v>
      </c>
      <c r="C28" s="28" t="s">
        <v>22</v>
      </c>
      <c r="D28" s="79"/>
      <c r="E28" s="28" t="s">
        <v>46</v>
      </c>
      <c r="F28" s="99">
        <v>43968</v>
      </c>
      <c r="G28" s="102">
        <f t="shared" si="14"/>
        <v>43969</v>
      </c>
      <c r="H28" s="29">
        <v>2</v>
      </c>
      <c r="I28" s="30">
        <v>1</v>
      </c>
      <c r="J28" s="31">
        <f t="shared" si="12"/>
        <v>1</v>
      </c>
      <c r="K28" s="51"/>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0"/>
      <c r="BM28" s="60"/>
      <c r="BN28" s="60"/>
      <c r="BO28" s="60"/>
      <c r="BP28" s="60"/>
      <c r="BQ28" s="60"/>
      <c r="BR28" s="60"/>
      <c r="BS28" s="60"/>
      <c r="BT28" s="60"/>
      <c r="BU28" s="60"/>
      <c r="BV28" s="60"/>
    </row>
    <row r="29" spans="1:74" s="28" customFormat="1" ht="18" x14ac:dyDescent="0.2">
      <c r="A29"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9" s="78" t="s">
        <v>50</v>
      </c>
      <c r="C29" s="28" t="s">
        <v>24</v>
      </c>
      <c r="D29" s="79"/>
      <c r="E29" s="28" t="s">
        <v>46</v>
      </c>
      <c r="F29" s="99">
        <v>43969</v>
      </c>
      <c r="G29" s="102">
        <f t="shared" si="14"/>
        <v>43970</v>
      </c>
      <c r="H29" s="29">
        <v>2</v>
      </c>
      <c r="I29" s="30">
        <v>1</v>
      </c>
      <c r="J29" s="31">
        <f t="shared" si="12"/>
        <v>2</v>
      </c>
      <c r="K29" s="51"/>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B29" s="60"/>
      <c r="BC29" s="60"/>
      <c r="BD29" s="60"/>
      <c r="BE29" s="60"/>
      <c r="BF29" s="60"/>
      <c r="BG29" s="60"/>
      <c r="BH29" s="60"/>
      <c r="BI29" s="60"/>
      <c r="BJ29" s="60"/>
      <c r="BK29" s="60"/>
      <c r="BL29" s="60"/>
      <c r="BM29" s="60"/>
      <c r="BN29" s="60"/>
      <c r="BO29" s="60"/>
      <c r="BP29" s="60"/>
      <c r="BQ29" s="60"/>
      <c r="BR29" s="60"/>
      <c r="BS29" s="60"/>
      <c r="BT29" s="60"/>
      <c r="BU29" s="60"/>
      <c r="BV29" s="60"/>
    </row>
    <row r="30" spans="1:74" s="28" customFormat="1" ht="19.5" customHeight="1" x14ac:dyDescent="0.2">
      <c r="A30"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0" s="78" t="s">
        <v>52</v>
      </c>
      <c r="C30" s="28" t="s">
        <v>35</v>
      </c>
      <c r="D30" s="79"/>
      <c r="E30" s="28" t="s">
        <v>46</v>
      </c>
      <c r="F30" s="99">
        <v>43970</v>
      </c>
      <c r="G30" s="102">
        <f t="shared" si="14"/>
        <v>43970</v>
      </c>
      <c r="H30" s="29">
        <v>1</v>
      </c>
      <c r="I30" s="30">
        <v>1</v>
      </c>
      <c r="J30" s="31">
        <f t="shared" si="12"/>
        <v>1</v>
      </c>
      <c r="K30" s="51"/>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60"/>
      <c r="AZ30" s="60"/>
      <c r="BA30" s="60"/>
      <c r="BB30" s="60"/>
      <c r="BC30" s="60"/>
      <c r="BD30" s="60"/>
      <c r="BE30" s="60"/>
      <c r="BF30" s="60"/>
      <c r="BG30" s="60"/>
      <c r="BH30" s="60"/>
      <c r="BI30" s="60"/>
      <c r="BJ30" s="60"/>
      <c r="BK30" s="60"/>
      <c r="BL30" s="60"/>
      <c r="BM30" s="60"/>
      <c r="BN30" s="60"/>
      <c r="BO30" s="60"/>
      <c r="BP30" s="60"/>
      <c r="BQ30" s="60"/>
      <c r="BR30" s="60"/>
      <c r="BS30" s="60"/>
      <c r="BT30" s="60"/>
      <c r="BU30" s="60"/>
      <c r="BV30" s="60"/>
    </row>
    <row r="31" spans="1:74" s="28" customFormat="1" ht="23.25" customHeight="1" x14ac:dyDescent="0.2">
      <c r="A31" s="27">
        <v>3.6</v>
      </c>
      <c r="B31" s="78" t="s">
        <v>38</v>
      </c>
      <c r="C31" s="28" t="s">
        <v>39</v>
      </c>
      <c r="D31" s="84"/>
      <c r="E31" s="28" t="s">
        <v>46</v>
      </c>
      <c r="F31" s="99">
        <v>43970</v>
      </c>
      <c r="G31" s="102"/>
      <c r="H31" s="86"/>
      <c r="I31" s="87">
        <v>0</v>
      </c>
      <c r="J31" s="88"/>
      <c r="K31" s="89"/>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row>
    <row r="32" spans="1:74" s="22" customFormat="1" ht="18" x14ac:dyDescent="0.2">
      <c r="A32" s="20">
        <v>4</v>
      </c>
      <c r="B32" s="21" t="s">
        <v>37</v>
      </c>
      <c r="D32" s="23"/>
      <c r="E32" s="23"/>
      <c r="F32" s="57"/>
      <c r="G32" s="57"/>
      <c r="H32" s="24"/>
      <c r="I32" s="25"/>
      <c r="J32" s="26"/>
      <c r="K32" s="5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c r="BM32" s="62"/>
      <c r="BN32" s="62"/>
      <c r="BO32" s="62"/>
      <c r="BP32" s="62"/>
      <c r="BQ32" s="62"/>
      <c r="BR32" s="62"/>
      <c r="BS32" s="62"/>
      <c r="BT32" s="62"/>
      <c r="BU32" s="62"/>
      <c r="BV32" s="62"/>
    </row>
    <row r="33" spans="1:67" s="28" customFormat="1" ht="18" x14ac:dyDescent="0.2">
      <c r="A33"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3" s="78" t="s">
        <v>40</v>
      </c>
      <c r="C33" s="28" t="s">
        <v>39</v>
      </c>
      <c r="D33" s="79"/>
      <c r="E33" s="79"/>
      <c r="F33" s="99">
        <v>43905</v>
      </c>
      <c r="G33" s="56"/>
      <c r="H33" s="29"/>
      <c r="I33" s="30">
        <v>1</v>
      </c>
      <c r="J33" s="31"/>
      <c r="K33" s="51"/>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0"/>
      <c r="BM33" s="60"/>
      <c r="BN33" s="60"/>
      <c r="BO33" s="60"/>
    </row>
    <row r="34" spans="1:67" s="28" customFormat="1" ht="18" x14ac:dyDescent="0.2">
      <c r="A34" s="27">
        <v>4.2</v>
      </c>
      <c r="B34" s="78" t="s">
        <v>41</v>
      </c>
      <c r="C34" s="28" t="s">
        <v>39</v>
      </c>
      <c r="D34" s="79"/>
      <c r="E34" s="79"/>
      <c r="F34" s="99">
        <v>43938</v>
      </c>
      <c r="G34" s="56"/>
      <c r="H34" s="29"/>
      <c r="I34" s="30">
        <v>1</v>
      </c>
      <c r="J34" s="31"/>
      <c r="K34" s="51"/>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c r="BM34" s="60"/>
      <c r="BN34" s="60"/>
      <c r="BO34" s="60"/>
    </row>
    <row r="35" spans="1:67" s="28" customFormat="1" ht="24" x14ac:dyDescent="0.2">
      <c r="A35"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5" s="78" t="s">
        <v>42</v>
      </c>
      <c r="C35" s="28" t="s">
        <v>39</v>
      </c>
      <c r="D35" s="79"/>
      <c r="E35" s="79"/>
      <c r="F35" s="99">
        <v>43939</v>
      </c>
      <c r="G35" s="56"/>
      <c r="H35" s="29"/>
      <c r="I35" s="30">
        <v>1</v>
      </c>
      <c r="J35" s="31"/>
      <c r="K35" s="51"/>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row>
    <row r="36" spans="1:67" s="28" customFormat="1" ht="18" x14ac:dyDescent="0.2">
      <c r="A36" s="27">
        <v>4.4000000000000004</v>
      </c>
      <c r="B36" s="78" t="s">
        <v>43</v>
      </c>
      <c r="C36" s="28" t="s">
        <v>39</v>
      </c>
      <c r="D36" s="79"/>
      <c r="E36" s="79"/>
      <c r="F36" s="99">
        <v>43940</v>
      </c>
      <c r="G36" s="56"/>
      <c r="H36" s="29"/>
      <c r="I36" s="30">
        <v>1</v>
      </c>
      <c r="J36" s="31"/>
      <c r="K36" s="51"/>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0"/>
      <c r="BM36" s="60"/>
      <c r="BN36" s="60"/>
      <c r="BO36" s="60"/>
    </row>
    <row r="37" spans="1:67" s="28" customFormat="1" ht="18" x14ac:dyDescent="0.2">
      <c r="A37"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7" s="78" t="s">
        <v>44</v>
      </c>
      <c r="C37" s="28" t="s">
        <v>39</v>
      </c>
      <c r="D37" s="79"/>
      <c r="E37" s="79"/>
      <c r="F37" s="99">
        <v>43965</v>
      </c>
      <c r="G37" s="56"/>
      <c r="H37" s="29"/>
      <c r="I37" s="30">
        <v>1</v>
      </c>
      <c r="J37" s="31"/>
      <c r="K37" s="51"/>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0"/>
      <c r="BM37" s="60"/>
      <c r="BN37" s="60"/>
      <c r="BO37" s="60"/>
    </row>
    <row r="38" spans="1:67" s="37" customFormat="1" ht="18" x14ac:dyDescent="0.2">
      <c r="A38" s="27"/>
      <c r="B38" s="32"/>
      <c r="C38" s="32"/>
      <c r="D38" s="33"/>
      <c r="E38" s="33"/>
      <c r="F38" s="58"/>
      <c r="G38" s="58"/>
      <c r="H38" s="34"/>
      <c r="I38" s="35"/>
      <c r="J38" s="36" t="str">
        <f t="shared" si="12"/>
        <v xml:space="preserve"> - </v>
      </c>
      <c r="K38" s="53"/>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0"/>
      <c r="BM38" s="60"/>
      <c r="BN38" s="60"/>
      <c r="BO38" s="60"/>
    </row>
    <row r="39" spans="1:67" s="37" customFormat="1" ht="18" x14ac:dyDescent="0.2">
      <c r="A39" s="27"/>
      <c r="B39" s="32"/>
      <c r="C39" s="32"/>
      <c r="D39" s="33"/>
      <c r="E39" s="33"/>
      <c r="F39" s="58"/>
      <c r="G39" s="58"/>
      <c r="H39" s="34"/>
      <c r="I39" s="35"/>
      <c r="J39" s="36" t="str">
        <f t="shared" si="12"/>
        <v xml:space="preserve"> - </v>
      </c>
      <c r="K39" s="53"/>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row>
    <row r="40" spans="1:67" s="38" customFormat="1" ht="18" x14ac:dyDescent="0.2">
      <c r="K40" s="54"/>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0"/>
      <c r="BM40" s="60"/>
      <c r="BN40" s="60"/>
      <c r="BO40" s="60"/>
    </row>
    <row r="41" spans="1:67" s="37" customFormat="1" ht="18" x14ac:dyDescent="0.2">
      <c r="K41" s="54"/>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0"/>
      <c r="BM41" s="60"/>
      <c r="BN41" s="60"/>
      <c r="BO41" s="60"/>
    </row>
    <row r="42" spans="1:67" s="37" customFormat="1" ht="18" x14ac:dyDescent="0.2">
      <c r="K42" s="55"/>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0"/>
      <c r="BF42" s="60"/>
      <c r="BG42" s="60"/>
      <c r="BH42" s="60"/>
      <c r="BI42" s="60"/>
      <c r="BJ42" s="60"/>
      <c r="BK42" s="60"/>
      <c r="BL42" s="60"/>
      <c r="BM42" s="60"/>
      <c r="BN42" s="60"/>
      <c r="BO42" s="60"/>
    </row>
    <row r="43" spans="1:67" s="37" customFormat="1" ht="18" x14ac:dyDescent="0.2">
      <c r="A43" s="7"/>
      <c r="B43" s="7"/>
      <c r="C43" s="7"/>
      <c r="D43" s="7"/>
      <c r="E43" s="7"/>
      <c r="F43" s="7"/>
      <c r="G43" s="7"/>
      <c r="H43" s="7"/>
      <c r="I43" s="7"/>
      <c r="J43" s="7"/>
      <c r="K43" s="55"/>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c r="AN43" s="60"/>
      <c r="AO43" s="60"/>
      <c r="AP43" s="60"/>
      <c r="AQ43" s="60"/>
      <c r="AR43" s="60"/>
      <c r="AS43" s="60"/>
      <c r="AT43" s="60"/>
      <c r="AU43" s="60"/>
      <c r="AV43" s="60"/>
      <c r="AW43" s="60"/>
      <c r="AX43" s="60"/>
      <c r="AY43" s="60"/>
      <c r="AZ43" s="60"/>
      <c r="BA43" s="60"/>
      <c r="BB43" s="60"/>
      <c r="BC43" s="60"/>
      <c r="BD43" s="60"/>
      <c r="BE43" s="60"/>
      <c r="BF43" s="60"/>
      <c r="BG43" s="60"/>
      <c r="BH43" s="60"/>
      <c r="BI43" s="60"/>
      <c r="BJ43" s="60"/>
      <c r="BK43" s="60"/>
      <c r="BL43" s="60"/>
      <c r="BM43" s="60"/>
      <c r="BN43" s="60"/>
      <c r="BO43" s="60"/>
    </row>
    <row r="44" spans="1:67" s="37" customFormat="1" ht="18" x14ac:dyDescent="0.2">
      <c r="A44" s="7"/>
      <c r="B44" s="7"/>
      <c r="C44" s="7"/>
      <c r="D44" s="7"/>
      <c r="E44" s="7"/>
      <c r="F44" s="7"/>
      <c r="G44" s="7"/>
      <c r="H44" s="7"/>
      <c r="I44" s="7"/>
      <c r="J44" s="7"/>
      <c r="K44" s="55"/>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c r="AW44" s="60"/>
      <c r="AX44" s="60"/>
      <c r="AY44" s="60"/>
      <c r="AZ44" s="60"/>
      <c r="BA44" s="60"/>
      <c r="BB44" s="60"/>
      <c r="BC44" s="60"/>
      <c r="BD44" s="60"/>
      <c r="BE44" s="60"/>
      <c r="BF44" s="60"/>
      <c r="BG44" s="60"/>
      <c r="BH44" s="60"/>
      <c r="BI44" s="60"/>
      <c r="BJ44" s="60"/>
      <c r="BK44" s="60"/>
      <c r="BL44" s="60"/>
      <c r="BM44" s="60"/>
      <c r="BN44" s="60"/>
      <c r="BO44" s="60"/>
    </row>
    <row r="45" spans="1:67" s="37" customFormat="1" ht="18" x14ac:dyDescent="0.2">
      <c r="A45" s="7"/>
      <c r="B45" s="7"/>
      <c r="C45" s="7"/>
      <c r="D45" s="85"/>
      <c r="E45" s="85"/>
      <c r="F45" s="7"/>
      <c r="G45" s="7" t="str">
        <f t="shared" ref="G45:G47" si="17">IF(ISBLANK(F45)," - ",IF(H45=0,F45,F45+H45-1))</f>
        <v xml:space="preserve"> - </v>
      </c>
      <c r="H45" s="7"/>
      <c r="I45" s="7"/>
      <c r="J45" s="7" t="str">
        <f>IF(OR(G45=0,F45=0)," - ",NETWORKDAYS(F45,G45))</f>
        <v xml:space="preserve"> - </v>
      </c>
      <c r="K45" s="55"/>
      <c r="L45" s="60"/>
      <c r="M45" s="60"/>
      <c r="N45" s="60"/>
      <c r="O45" s="60"/>
      <c r="P45" s="60"/>
      <c r="Q45" s="60"/>
      <c r="R45" s="60"/>
      <c r="S45" s="60"/>
      <c r="T45" s="60"/>
      <c r="U45" s="60"/>
      <c r="V45" s="60"/>
      <c r="W45" s="60"/>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c r="BC45" s="60"/>
      <c r="BD45" s="60"/>
      <c r="BE45" s="60"/>
      <c r="BF45" s="60"/>
      <c r="BG45" s="60"/>
      <c r="BH45" s="60"/>
      <c r="BI45" s="60"/>
      <c r="BJ45" s="60"/>
      <c r="BK45" s="60"/>
      <c r="BL45" s="60"/>
      <c r="BM45" s="60"/>
      <c r="BN45" s="60"/>
      <c r="BO45" s="60"/>
    </row>
    <row r="46" spans="1:67" s="12" customFormat="1" x14ac:dyDescent="0.2">
      <c r="A46" s="7"/>
      <c r="B46" s="7"/>
      <c r="C46" s="7"/>
      <c r="D46" s="85"/>
      <c r="E46" s="85"/>
      <c r="F46" s="7"/>
      <c r="G46" s="7" t="str">
        <f t="shared" si="17"/>
        <v xml:space="preserve"> - </v>
      </c>
      <c r="H46" s="7"/>
      <c r="I46" s="7"/>
      <c r="J46" s="7" t="str">
        <f t="shared" ref="J46:J48" si="18">IF(OR(G46=0,F46=0)," - ",NETWORKDAYS(F46,G46))</f>
        <v xml:space="preserve"> - </v>
      </c>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row>
    <row r="47" spans="1:67" x14ac:dyDescent="0.2">
      <c r="A47" s="7"/>
      <c r="B47" s="7"/>
      <c r="C47" s="7"/>
      <c r="D47" s="85"/>
      <c r="E47" s="85"/>
      <c r="F47" s="7"/>
      <c r="G47" s="7" t="str">
        <f t="shared" si="17"/>
        <v xml:space="preserve"> - </v>
      </c>
      <c r="H47" s="7"/>
      <c r="I47" s="7"/>
      <c r="J47" s="7" t="str">
        <f t="shared" si="18"/>
        <v xml:space="preserve"> - </v>
      </c>
    </row>
    <row r="48" spans="1:67" x14ac:dyDescent="0.2">
      <c r="A48" s="7"/>
      <c r="B48" s="7"/>
      <c r="C48" s="7"/>
      <c r="D48" s="85"/>
      <c r="E48" s="85"/>
      <c r="F48" s="7"/>
      <c r="G48" s="7" t="str">
        <f>IF(ISBLANK(F48)," - ",IF(#REF!=0,F48,F48+#REF!-1))</f>
        <v xml:space="preserve"> - </v>
      </c>
      <c r="H48" s="7"/>
      <c r="I48" s="7"/>
      <c r="J48" s="7" t="str">
        <f t="shared" si="18"/>
        <v xml:space="preserve"> - </v>
      </c>
    </row>
    <row r="49" spans="1:10" x14ac:dyDescent="0.2">
      <c r="A49" s="83"/>
      <c r="B49" s="10"/>
      <c r="C49" s="10"/>
      <c r="D49" s="11"/>
      <c r="E49" s="11"/>
      <c r="F49" s="10"/>
      <c r="G49" s="10"/>
      <c r="H49" s="10"/>
      <c r="I49" s="10"/>
      <c r="J49" s="10"/>
    </row>
  </sheetData>
  <sheetProtection formatCells="0" formatColumns="0" formatRows="0" insertRows="0" deleteRows="0"/>
  <mergeCells count="21">
    <mergeCell ref="L1:AF1"/>
    <mergeCell ref="C5:F5"/>
    <mergeCell ref="S4:Y4"/>
    <mergeCell ref="L4:R4"/>
    <mergeCell ref="C4:F4"/>
    <mergeCell ref="S5:Y5"/>
    <mergeCell ref="L5:R5"/>
    <mergeCell ref="Z4:AF4"/>
    <mergeCell ref="Z5:AF5"/>
    <mergeCell ref="BP5:BV5"/>
    <mergeCell ref="BP4:BV4"/>
    <mergeCell ref="AG4:AM4"/>
    <mergeCell ref="AG5:AM5"/>
    <mergeCell ref="BI4:BO4"/>
    <mergeCell ref="BI5:BO5"/>
    <mergeCell ref="AN5:AT5"/>
    <mergeCell ref="AU4:BA4"/>
    <mergeCell ref="AU5:BA5"/>
    <mergeCell ref="AN4:AT4"/>
    <mergeCell ref="BB4:BH4"/>
    <mergeCell ref="BB5:BH5"/>
  </mergeCells>
  <phoneticPr fontId="3" type="noConversion"/>
  <conditionalFormatting sqref="I43:I48 I8:I39">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V7">
    <cfRule type="expression" dxfId="7" priority="45">
      <formula>L$6=TODAY()</formula>
    </cfRule>
  </conditionalFormatting>
  <conditionalFormatting sqref="L8:BV13 L15:BV19 L20:BO39 BP20:BV32">
    <cfRule type="expression" dxfId="6" priority="48">
      <formula>AND($F8&lt;=L$6,ROUNDDOWN(($G8-$F8+1)*$I8,0)+$F8-1&gt;=L$6)</formula>
    </cfRule>
    <cfRule type="expression" dxfId="5" priority="49">
      <formula>AND(NOT(ISBLANK($F8)),$F8&lt;=L$6,$G8&gt;=L$6)</formula>
    </cfRule>
  </conditionalFormatting>
  <conditionalFormatting sqref="BW6:DS7 L6:BO45 BP6:BV32">
    <cfRule type="expression" dxfId="4" priority="8">
      <formula>L$6=TODAY()</formula>
    </cfRule>
  </conditionalFormatting>
  <conditionalFormatting sqref="L40:BO45">
    <cfRule type="expression" dxfId="3" priority="55">
      <formula>AND($F43&lt;=L$6,ROUNDDOWN(($G43-$F43+1)*$I43,0)+$F43-1&gt;=L$6)</formula>
    </cfRule>
    <cfRule type="expression" dxfId="2" priority="56">
      <formula>AND(NOT(ISBLANK($F43)),$F43&lt;=L$6,$G43&gt;=L$6)</formula>
    </cfRule>
  </conditionalFormatting>
  <conditionalFormatting sqref="L14:BV14">
    <cfRule type="expression" dxfId="1" priority="63">
      <formula>AND(#REF!&lt;=L$6,ROUNDDOWN((#REF!-#REF!+1)*#REF!,0)+#REF!-1&gt;=L$6)</formula>
    </cfRule>
    <cfRule type="expression" dxfId="0" priority="64">
      <formula>AND(NOT(ISBLANK(#REF!)),#REF!&lt;=L$6,#REF!&gt;=L$6)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dataValidations>
  <hyperlinks>
    <hyperlink ref="L1:AF1" r:id="rId1" display="Gantt Chart Template © 2006-2018 by Vertex42.com."/>
  </hyperlinks>
  <pageMargins left="0.25" right="0.25" top="0.5" bottom="0.5" header="0.5" footer="0.25"/>
  <pageSetup scale="63" fitToHeight="0" orientation="landscape" r:id="rId2"/>
  <headerFooter alignWithMargins="0"/>
  <ignoredErrors>
    <ignoredError sqref="A38:B39 F17 F25 F38:I39 H11 H10 H17:I17 H25:I25" unlockedFormula="1"/>
    <ignoredError sqref="A25 A17"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10</xdr:col>
                    <xdr:colOff>95250</xdr:colOff>
                    <xdr:row>1</xdr:row>
                    <xdr:rowOff>123825</xdr:rowOff>
                  </from>
                  <to>
                    <xdr:col>28</xdr:col>
                    <xdr:colOff>114300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I43:I48 I8:I39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Windows User</cp:lastModifiedBy>
  <cp:lastPrinted>2018-02-12T20:25:38Z</cp:lastPrinted>
  <dcterms:created xsi:type="dcterms:W3CDTF">2010-06-09T16:05:03Z</dcterms:created>
  <dcterms:modified xsi:type="dcterms:W3CDTF">2020-05-19T18:13:06Z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