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cfor\OneDrive\Desktop\Homework 1 Kick Starter\"/>
    </mc:Choice>
  </mc:AlternateContent>
  <xr:revisionPtr revIDLastSave="0" documentId="8_{D18B4B10-D1EB-445E-8379-A60D5C44A51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ome" sheetId="1" r:id="rId1"/>
    <sheet name="Sheet2" sheetId="5" r:id="rId2"/>
    <sheet name="Sheet3" sheetId="6" r:id="rId3"/>
    <sheet name="Sheet4" sheetId="15" r:id="rId4"/>
  </sheets>
  <definedNames>
    <definedName name="_xlcn.WorksheetConnection_Unit1HomeworkKickstartMyChart.xlsxTable11" hidden="1">Table1[]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Unit 1 Homework Kickstart My Char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" i="1"/>
  <c r="J4" i="1"/>
  <c r="J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703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1305" i="1"/>
  <c r="S1304" i="1"/>
  <c r="S1303" i="1"/>
  <c r="S1302" i="1"/>
  <c r="S1301" i="1"/>
  <c r="S1292" i="1"/>
  <c r="S1293" i="1"/>
  <c r="S1294" i="1"/>
  <c r="S1295" i="1"/>
  <c r="S1296" i="1"/>
  <c r="S1297" i="1"/>
  <c r="S1298" i="1"/>
  <c r="S1299" i="1"/>
  <c r="S1300" i="1"/>
  <c r="S1287" i="1"/>
  <c r="S1288" i="1"/>
  <c r="S1289" i="1"/>
  <c r="S1290" i="1"/>
  <c r="S1291" i="1"/>
  <c r="S1286" i="1"/>
  <c r="S3877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6" i="1"/>
  <c r="S3875" i="1"/>
  <c r="S3874" i="1"/>
  <c r="S3873" i="1"/>
  <c r="S3872" i="1"/>
  <c r="S3871" i="1"/>
  <c r="S387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0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6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09" i="1"/>
  <c r="S1904" i="1"/>
  <c r="S1905" i="1"/>
  <c r="S1906" i="1"/>
  <c r="S1907" i="1"/>
  <c r="S1908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03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06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63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569" i="1"/>
  <c r="S1564" i="1"/>
  <c r="S1565" i="1"/>
  <c r="S1566" i="1"/>
  <c r="S1567" i="1"/>
  <c r="S1568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6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58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1983" i="1"/>
  <c r="S1544" i="1"/>
  <c r="S1545" i="1"/>
  <c r="S1543" i="1" s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26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854" i="1"/>
  <c r="S843" i="1"/>
  <c r="S844" i="1"/>
  <c r="S845" i="1"/>
  <c r="S846" i="1"/>
  <c r="S847" i="1"/>
  <c r="S848" i="1"/>
  <c r="S849" i="1"/>
  <c r="S850" i="1"/>
  <c r="S851" i="1"/>
  <c r="S852" i="1"/>
  <c r="S853" i="1"/>
  <c r="S855" i="1"/>
  <c r="S856" i="1"/>
  <c r="S857" i="1"/>
  <c r="S858" i="1"/>
  <c r="S859" i="1"/>
  <c r="S860" i="1"/>
  <c r="S861" i="1"/>
  <c r="S8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3" i="1"/>
  <c r="S864" i="1"/>
  <c r="S865" i="1"/>
  <c r="S862" i="1"/>
  <c r="S882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3" i="1"/>
  <c r="S884" i="1"/>
  <c r="S885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687" i="1"/>
  <c r="S1684" i="1"/>
  <c r="S1685" i="1"/>
  <c r="S1686" i="1"/>
  <c r="S168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4" i="1"/>
  <c r="S1025" i="1"/>
  <c r="S1023" i="1"/>
  <c r="S1022" i="1"/>
  <c r="S2559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60" i="1"/>
  <c r="S2561" i="1"/>
  <c r="S2562" i="1"/>
  <c r="S2523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42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66" i="1"/>
  <c r="S2183" i="1"/>
  <c r="S2280" i="1"/>
  <c r="S2281" i="1"/>
  <c r="S2282" i="1"/>
  <c r="S2279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23" i="1"/>
  <c r="S2202" i="1"/>
  <c r="S2201" i="1"/>
  <c r="S2200" i="1"/>
  <c r="S2199" i="1"/>
  <c r="S2198" i="1"/>
  <c r="S2197" i="1"/>
  <c r="S2196" i="1"/>
  <c r="S2195" i="1"/>
  <c r="S2194" i="1"/>
  <c r="S2193" i="1"/>
  <c r="S2192" i="1"/>
  <c r="S2184" i="1"/>
  <c r="S2185" i="1"/>
  <c r="S2186" i="1"/>
  <c r="S2187" i="1"/>
  <c r="S2188" i="1"/>
  <c r="S2189" i="1"/>
  <c r="S2190" i="1"/>
  <c r="S2191" i="1"/>
  <c r="S1126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43" i="1"/>
  <c r="S2342" i="1"/>
  <c r="S2341" i="1"/>
  <c r="S2340" i="1"/>
  <c r="S2339" i="1"/>
  <c r="S2338" i="1"/>
  <c r="S2337" i="1"/>
  <c r="S2336" i="1"/>
  <c r="S2335" i="1"/>
  <c r="S2324" i="1"/>
  <c r="S2325" i="1"/>
  <c r="S2326" i="1"/>
  <c r="S2327" i="1"/>
  <c r="S2328" i="1"/>
  <c r="S2329" i="1"/>
  <c r="S2330" i="1"/>
  <c r="S2331" i="1"/>
  <c r="S2332" i="1"/>
  <c r="S2333" i="1"/>
  <c r="S2334" i="1"/>
  <c r="S2323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54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2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16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2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62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3" i="1"/>
  <c r="S4" i="1"/>
  <c r="S5" i="1"/>
  <c r="S6" i="1"/>
  <c r="S7" i="1"/>
  <c r="S8" i="1"/>
  <c r="S9" i="1"/>
  <c r="S10" i="1"/>
  <c r="S11" i="1"/>
  <c r="S12" i="1"/>
  <c r="S13" i="1"/>
  <c r="S2" i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2" i="1"/>
  <c r="R2" i="1" s="1"/>
  <c r="S520" i="1" l="1"/>
  <c r="S52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E6240B-D98B-4153-880F-7C522DEBCA6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1FC10A1-7C91-4DDD-B6E8-C998FD254F3A}" name="WorksheetConnection_Unit 1 Homework Kickstart My Chart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Unit1HomeworkKickstartMyChart.xlsxTable11"/>
        </x15:connection>
      </ext>
    </extLst>
  </connection>
</connections>
</file>

<file path=xl/sharedStrings.xml><?xml version="1.0" encoding="utf-8"?>
<sst xmlns="http://schemas.openxmlformats.org/spreadsheetml/2006/main" count="25002" uniqueCount="8372">
  <si>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</si>
  <si>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</si>
  <si>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</si>
  <si>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</si>
  <si>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</si>
  <si>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</si>
  <si>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</si>
  <si>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</si>
  <si>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</si>
  <si>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</si>
  <si>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</si>
  <si>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</si>
  <si>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</si>
  <si>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</si>
  <si>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</si>
  <si>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</si>
  <si>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</si>
  <si>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</si>
  <si>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</si>
  <si>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</si>
  <si>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</si>
  <si>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</si>
  <si>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</si>
  <si>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</si>
  <si>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</si>
  <si>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</si>
  <si>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</si>
  <si>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</si>
  <si>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</si>
  <si>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</si>
  <si>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</si>
  <si>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</si>
  <si>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</si>
  <si>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</si>
  <si>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</si>
  <si>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</si>
  <si>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</si>
  <si>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</si>
  <si>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</si>
  <si>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</si>
  <si>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</si>
  <si>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</si>
  <si>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</si>
  <si>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</si>
  <si>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</si>
  <si>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</si>
  <si>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</si>
  <si>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</si>
  <si>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</si>
  <si>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</si>
  <si>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</si>
  <si>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</si>
  <si>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</si>
  <si>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</si>
  <si>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</si>
  <si>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</si>
  <si>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</si>
  <si>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</si>
  <si>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</si>
  <si>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</si>
  <si>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</si>
  <si>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</si>
  <si>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</si>
  <si>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</si>
  <si>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</si>
  <si>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</si>
  <si>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</si>
  <si>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</si>
  <si>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</si>
  <si>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</si>
  <si>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</si>
  <si>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</si>
  <si>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</si>
  <si>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</si>
  <si>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</si>
  <si>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</si>
  <si>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</si>
  <si>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</si>
  <si>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</si>
  <si>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</si>
  <si>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</si>
  <si>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</si>
  <si>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</si>
  <si>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</si>
  <si>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</si>
  <si>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</si>
  <si>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</si>
  <si>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</si>
  <si>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</si>
  <si>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</si>
  <si>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</si>
  <si>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</si>
  <si>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</si>
  <si>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</si>
  <si>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</si>
  <si>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</si>
  <si>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</si>
  <si>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</si>
  <si>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</si>
  <si>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</si>
  <si>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</si>
  <si>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</si>
  <si>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</si>
  <si>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</si>
  <si>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</si>
  <si>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</si>
  <si>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</si>
  <si>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</si>
  <si>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</si>
  <si>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</si>
  <si>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</si>
  <si>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</si>
  <si>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</si>
  <si>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</si>
  <si>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</si>
  <si>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</si>
  <si>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</si>
  <si>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</si>
  <si>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</si>
  <si>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</si>
  <si>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</si>
  <si>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</si>
  <si>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</si>
  <si>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</si>
  <si>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</si>
  <si>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</si>
  <si>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</si>
  <si>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</si>
  <si>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</si>
  <si>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</si>
  <si>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</si>
  <si>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</si>
  <si>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</si>
  <si>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</si>
  <si>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</si>
  <si>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</si>
  <si>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</si>
  <si>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</si>
  <si>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</si>
  <si>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</si>
  <si>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</si>
  <si>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</si>
  <si>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</si>
  <si>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</si>
  <si>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</si>
  <si>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</si>
  <si>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</si>
  <si>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</si>
  <si>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</si>
  <si>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</si>
  <si>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</si>
  <si>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</si>
  <si>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</si>
  <si>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</si>
  <si>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</si>
  <si>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</si>
  <si>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</si>
  <si>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</si>
  <si>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</si>
  <si>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</si>
  <si>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</si>
  <si>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</si>
  <si>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</si>
  <si>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</si>
  <si>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</si>
  <si>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</si>
  <si>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</si>
  <si>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</si>
  <si>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</si>
  <si>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</si>
  <si>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</si>
  <si>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</si>
  <si>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</si>
  <si>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</si>
  <si>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</si>
  <si>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</si>
  <si>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</si>
  <si>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</si>
  <si>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</si>
  <si>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</si>
  <si>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</si>
  <si>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</si>
  <si>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</si>
  <si>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</si>
  <si>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</si>
  <si>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</si>
  <si>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</si>
  <si>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</si>
  <si>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</si>
  <si>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</si>
  <si>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</si>
  <si>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</si>
  <si>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</si>
  <si>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</si>
  <si>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</si>
  <si>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</si>
  <si>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</si>
  <si>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</si>
  <si>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</si>
  <si>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</si>
  <si>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</si>
  <si>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</si>
  <si>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</si>
  <si>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</si>
  <si>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</si>
  <si>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</si>
  <si>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</si>
  <si>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</si>
  <si>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</si>
  <si>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</si>
  <si>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</si>
  <si>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</si>
  <si>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</si>
  <si>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</si>
  <si>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</si>
  <si>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</si>
  <si>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</si>
  <si>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</si>
  <si>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</si>
  <si>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</si>
  <si>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</si>
  <si>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</si>
  <si>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</si>
  <si>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</si>
  <si>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</si>
  <si>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</si>
  <si>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</si>
  <si>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</si>
  <si>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</si>
  <si>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</si>
  <si>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</si>
  <si>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</si>
  <si>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</si>
  <si>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</si>
  <si>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</si>
  <si>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</si>
  <si>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</si>
  <si>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</si>
  <si>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</si>
  <si>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</si>
  <si>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</si>
  <si>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</si>
  <si>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</si>
  <si>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</si>
  <si>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</si>
  <si>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</si>
  <si>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</si>
  <si>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</si>
  <si>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</si>
  <si>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</si>
  <si>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</si>
  <si>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</si>
  <si>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</si>
  <si>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</si>
  <si>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</si>
  <si>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</si>
  <si>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</si>
  <si>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</si>
  <si>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</si>
  <si>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</si>
  <si>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</si>
  <si>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</si>
  <si>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</si>
  <si>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</si>
  <si>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</si>
  <si>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</si>
  <si>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</si>
  <si>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</si>
  <si>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</si>
  <si>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</si>
  <si>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</si>
  <si>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</si>
  <si>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</si>
  <si>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</si>
  <si>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</si>
  <si>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</si>
  <si>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</si>
  <si>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</si>
  <si>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</si>
  <si>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</si>
  <si>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</si>
  <si>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</si>
  <si>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</si>
  <si>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</si>
  <si>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</si>
  <si>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</si>
  <si>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</si>
  <si>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</si>
  <si>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</si>
  <si>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</si>
  <si>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</si>
  <si>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</si>
  <si>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</si>
  <si>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</si>
  <si>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</si>
  <si>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</si>
  <si>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</si>
  <si>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</si>
  <si>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</si>
  <si>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</si>
  <si>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</si>
  <si>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</si>
  <si>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</si>
  <si>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</si>
  <si>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</si>
  <si>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</si>
  <si>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</si>
  <si>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</si>
  <si>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</si>
  <si>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</si>
  <si>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</si>
  <si>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</si>
  <si>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</si>
  <si>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</si>
  <si>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</si>
  <si>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</si>
  <si>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</si>
  <si>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</si>
  <si>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</si>
  <si>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</si>
  <si>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</si>
  <si>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</si>
  <si>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</si>
  <si>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</si>
  <si>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</si>
  <si>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</si>
  <si>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</si>
  <si>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</si>
  <si>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</si>
  <si>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</si>
  <si>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</si>
  <si>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</si>
  <si>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</si>
  <si>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</si>
  <si>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</si>
  <si>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</si>
  <si>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</si>
  <si>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</si>
  <si>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</si>
  <si>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</si>
  <si>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</si>
  <si>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</si>
  <si>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</si>
  <si>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</si>
  <si>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</si>
  <si>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</si>
  <si>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</si>
  <si>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</si>
  <si>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</si>
  <si>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</si>
  <si>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</si>
  <si>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</si>
  <si>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</si>
  <si>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</si>
  <si>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</si>
  <si>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</si>
  <si>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</si>
  <si>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</si>
  <si>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</si>
  <si>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</si>
  <si>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</si>
  <si>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</si>
  <si>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</si>
  <si>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</si>
  <si>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</si>
  <si>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</si>
  <si>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</si>
  <si>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</si>
  <si>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</si>
  <si>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</si>
  <si>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</si>
  <si>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</si>
  <si>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</si>
  <si>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</si>
  <si>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</si>
  <si>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</si>
  <si>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</si>
  <si>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</si>
  <si>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</si>
  <si>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</si>
  <si>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</si>
  <si>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</si>
  <si>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</si>
  <si>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</si>
  <si>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</si>
  <si>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</si>
  <si>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</si>
  <si>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</si>
  <si>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</si>
  <si>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</si>
  <si>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</si>
  <si>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</si>
  <si>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</si>
  <si>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</si>
  <si>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</si>
  <si>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</si>
  <si>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</si>
  <si>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</si>
  <si>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</si>
  <si>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</si>
  <si>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</si>
  <si>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</si>
  <si>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</si>
  <si>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</si>
  <si>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</si>
  <si>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</si>
  <si>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</si>
  <si>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</si>
  <si>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</si>
  <si>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</si>
  <si>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</si>
  <si>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</si>
  <si>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</si>
  <si>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</si>
  <si>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</si>
  <si>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</si>
  <si>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</si>
  <si>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</si>
  <si>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</si>
  <si>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</si>
  <si>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</si>
  <si>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</si>
  <si>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</si>
  <si>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</si>
  <si>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</si>
  <si>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</si>
  <si>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</si>
  <si>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</si>
  <si>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</si>
  <si>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</si>
  <si>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</si>
  <si>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</si>
  <si>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</si>
  <si>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</si>
  <si>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</si>
  <si>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</si>
  <si>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</si>
  <si>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</si>
  <si>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</si>
  <si>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</si>
  <si>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</si>
  <si>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</si>
  <si>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</si>
  <si>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</si>
  <si>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</si>
  <si>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</si>
  <si>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</si>
  <si>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</si>
  <si>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</si>
  <si>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</si>
  <si>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</si>
  <si>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</si>
  <si>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</si>
  <si>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</si>
  <si>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</si>
  <si>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</si>
  <si>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</si>
  <si>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</si>
  <si>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</si>
  <si>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</si>
  <si>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</si>
  <si>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</si>
  <si>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</si>
  <si>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</si>
  <si>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</si>
  <si>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</si>
  <si>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</si>
  <si>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</si>
  <si>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</si>
  <si>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</si>
  <si>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</si>
  <si>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</si>
  <si>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</si>
  <si>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</si>
  <si>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</si>
  <si>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</si>
  <si>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</si>
  <si>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</si>
  <si>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</si>
  <si>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</si>
  <si>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</si>
  <si>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</si>
  <si>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</si>
  <si>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</si>
  <si>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</si>
  <si>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</si>
  <si>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</si>
  <si>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</si>
  <si>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</si>
  <si>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</si>
  <si>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</si>
  <si>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</si>
  <si>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</si>
  <si>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</si>
  <si>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</si>
  <si>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</si>
  <si>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</si>
  <si>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</si>
  <si>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</si>
  <si>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</si>
  <si>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</si>
  <si>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</si>
  <si>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</si>
  <si>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</si>
  <si>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</si>
  <si>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</si>
  <si>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</si>
  <si>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</si>
  <si>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</si>
  <si>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</si>
  <si>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</si>
  <si>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</si>
  <si>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</si>
  <si>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</si>
  <si>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</si>
  <si>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</si>
  <si>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</si>
  <si>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</si>
  <si>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</si>
  <si>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</si>
  <si>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</si>
  <si>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</si>
  <si>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</si>
  <si>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</si>
  <si>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</si>
  <si>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</si>
  <si>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</si>
  <si>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</si>
  <si>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</si>
  <si>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</si>
  <si>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</si>
  <si>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</si>
  <si>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</si>
  <si>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</si>
  <si>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</si>
  <si>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</si>
  <si>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</si>
  <si>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</si>
  <si>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</si>
  <si>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</si>
  <si>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</si>
  <si>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</si>
  <si>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</si>
  <si>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</si>
  <si>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</si>
  <si>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</si>
  <si>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</si>
  <si>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</si>
  <si>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</si>
  <si>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</si>
  <si>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</si>
  <si>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</si>
  <si>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</si>
  <si>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</si>
  <si>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</si>
  <si>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</si>
  <si>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</si>
  <si>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</si>
  <si>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</si>
  <si>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</si>
  <si>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</si>
  <si>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</si>
  <si>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</si>
  <si>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</si>
  <si>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</si>
  <si>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</si>
  <si>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</si>
  <si>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</si>
  <si>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</si>
  <si>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</si>
  <si>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</si>
  <si>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</si>
  <si>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</si>
  <si>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</si>
  <si>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</si>
  <si>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</si>
  <si>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</si>
  <si>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</si>
  <si>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</si>
  <si>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</si>
  <si>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</si>
  <si>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</si>
  <si>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</si>
  <si>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</si>
  <si>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</si>
  <si>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</si>
  <si>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</si>
  <si>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</si>
  <si>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</si>
  <si>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</si>
  <si>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</si>
  <si>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</si>
  <si>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</si>
  <si>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</si>
  <si>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</si>
  <si>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</si>
  <si>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</si>
  <si>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</si>
  <si>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</si>
  <si>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</si>
  <si>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</si>
  <si>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</si>
  <si>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</si>
  <si>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</si>
  <si>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</si>
  <si>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</si>
  <si>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</si>
  <si>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</si>
  <si>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</si>
  <si>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</si>
  <si>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</si>
  <si>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</si>
  <si>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</si>
  <si>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</si>
  <si>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</si>
  <si>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</si>
  <si>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</si>
  <si>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</si>
  <si>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</si>
  <si>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</si>
  <si>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</si>
  <si>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</si>
  <si>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</si>
  <si>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</si>
  <si>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</si>
  <si>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</si>
  <si>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</si>
  <si>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</si>
  <si>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</si>
  <si>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</si>
  <si>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</si>
  <si>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</si>
  <si>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</si>
  <si>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</si>
  <si>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</si>
  <si>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</si>
  <si>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</si>
  <si>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</si>
  <si>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</si>
  <si>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</si>
  <si>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</si>
  <si>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</si>
  <si>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</si>
  <si>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</si>
  <si>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</si>
  <si>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</si>
  <si>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</si>
  <si>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</si>
  <si>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</si>
  <si>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</si>
  <si>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</si>
  <si>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</si>
  <si>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</si>
  <si>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</si>
  <si>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</si>
  <si>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</si>
  <si>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</si>
  <si>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</si>
  <si>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</si>
  <si>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</si>
  <si>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</si>
  <si>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</si>
  <si>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</si>
  <si>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</si>
  <si>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</si>
  <si>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</si>
  <si>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</si>
  <si>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</si>
  <si>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</si>
  <si>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</si>
  <si>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</si>
  <si>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</si>
  <si>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</si>
  <si>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</si>
  <si>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</si>
  <si>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</si>
  <si>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</si>
  <si>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</si>
  <si>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</si>
  <si>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</si>
  <si>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</si>
  <si>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</si>
  <si>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</si>
  <si>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</si>
  <si>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</si>
  <si>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</si>
  <si>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</si>
  <si>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</si>
  <si>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</si>
  <si>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</si>
  <si>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</si>
  <si>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</si>
  <si>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</si>
  <si>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</si>
  <si>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</si>
  <si>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</si>
  <si>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</si>
  <si>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</si>
  <si>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</si>
  <si>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</si>
  <si>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</si>
  <si>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</si>
  <si>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</si>
  <si>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</si>
  <si>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</si>
  <si>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</si>
  <si>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</si>
  <si>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</si>
  <si>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</si>
  <si>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</si>
  <si>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</si>
  <si>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</si>
  <si>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</si>
  <si>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</si>
  <si>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</si>
  <si>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</si>
  <si>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</si>
  <si>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</si>
  <si>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</si>
  <si>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</si>
  <si>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</si>
  <si>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</si>
  <si>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</si>
  <si>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</si>
  <si>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</si>
  <si>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</si>
  <si>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</si>
  <si>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</si>
  <si>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</si>
  <si>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</si>
  <si>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</si>
  <si>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</si>
  <si>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</si>
  <si>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</si>
  <si>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</si>
  <si>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</si>
  <si>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</si>
  <si>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</si>
  <si>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</si>
  <si>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</si>
  <si>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</si>
  <si>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</si>
  <si>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</si>
  <si>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</si>
  <si>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</si>
  <si>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</si>
  <si>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</si>
  <si>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</si>
  <si>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</si>
  <si>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</si>
  <si>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</si>
  <si>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</si>
  <si>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</si>
  <si>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</si>
  <si>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</si>
  <si>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</si>
  <si>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</si>
  <si>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</si>
  <si>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</si>
  <si>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</si>
  <si>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</si>
  <si>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</si>
  <si>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</si>
  <si>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</si>
  <si>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</si>
  <si>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</si>
  <si>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</si>
  <si>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</si>
  <si>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</si>
  <si>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</si>
  <si>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</si>
  <si>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</si>
  <si>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</si>
  <si>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</si>
  <si>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</si>
  <si>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</si>
  <si>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</si>
  <si>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</si>
  <si>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</si>
  <si>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</si>
  <si>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</si>
  <si>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</si>
  <si>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</si>
  <si>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</si>
  <si>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</si>
  <si>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</si>
  <si>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</si>
  <si>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</si>
  <si>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</si>
  <si>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</si>
  <si>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</si>
  <si>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</si>
  <si>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</si>
  <si>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</si>
  <si>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</si>
  <si>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</si>
  <si>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</si>
  <si>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</si>
  <si>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</si>
  <si>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</si>
  <si>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</si>
  <si>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</si>
  <si>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</si>
  <si>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</si>
  <si>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</si>
  <si>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</si>
  <si>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</si>
  <si>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</si>
  <si>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</si>
  <si>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</si>
  <si>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</si>
  <si>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</si>
  <si>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</si>
  <si>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</si>
  <si>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</si>
  <si>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</si>
  <si>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</si>
  <si>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</si>
  <si>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</si>
  <si>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</si>
  <si>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</si>
  <si>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</si>
  <si>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</si>
  <si>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</si>
  <si>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</si>
  <si>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</si>
  <si>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</si>
  <si>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</si>
  <si>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</si>
  <si>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</si>
  <si>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</si>
  <si>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</si>
  <si>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</si>
  <si>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</si>
  <si>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</si>
  <si>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</si>
  <si>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</si>
  <si>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</si>
  <si>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</si>
  <si>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</si>
  <si>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</si>
  <si>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</si>
  <si>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</si>
  <si>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</si>
  <si>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</si>
  <si>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</si>
  <si>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</si>
  <si>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</si>
  <si>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</si>
  <si>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</si>
  <si>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</si>
  <si>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</si>
  <si>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</si>
  <si>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</si>
  <si>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</si>
  <si>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</si>
  <si>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</si>
  <si>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</si>
  <si>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</si>
  <si>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</si>
  <si>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</si>
  <si>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</si>
  <si>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</si>
  <si>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</si>
  <si>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</si>
  <si>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</si>
  <si>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</si>
  <si>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</si>
  <si>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</si>
  <si>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</si>
  <si>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</si>
  <si>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</si>
  <si>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</si>
  <si>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</si>
  <si>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</si>
  <si>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</si>
  <si>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</si>
  <si>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</si>
  <si>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</si>
  <si>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</si>
  <si>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</si>
  <si>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</si>
  <si>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</si>
  <si>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</si>
  <si>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</si>
  <si>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</si>
  <si>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</si>
  <si>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</si>
  <si>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</si>
  <si>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</si>
  <si>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</si>
  <si>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</si>
  <si>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</si>
  <si>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</si>
  <si>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</si>
  <si>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</si>
  <si>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</si>
  <si>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</si>
  <si>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</si>
  <si>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</si>
  <si>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</si>
  <si>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</si>
  <si>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</si>
  <si>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</si>
  <si>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</si>
  <si>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</si>
  <si>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</si>
  <si>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</si>
  <si>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</si>
  <si>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</si>
  <si>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</si>
  <si>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</si>
  <si>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</si>
  <si>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</si>
  <si>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</si>
  <si>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</si>
  <si>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</si>
  <si>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</si>
  <si>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</si>
  <si>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</si>
  <si>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</si>
  <si>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</si>
  <si>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</si>
  <si>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</si>
  <si>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</si>
  <si>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</si>
  <si>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</si>
  <si>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</si>
  <si>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</si>
  <si>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</si>
  <si>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</si>
  <si>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</si>
  <si>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</si>
  <si>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</si>
  <si>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</si>
  <si>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</si>
  <si>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</si>
  <si>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</si>
  <si>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</si>
  <si>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</si>
  <si>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</si>
  <si>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</si>
  <si>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</si>
  <si>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</si>
  <si>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</si>
  <si>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</si>
  <si>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</si>
  <si>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</si>
  <si>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</si>
  <si>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</si>
  <si>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</si>
  <si>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</si>
  <si>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</si>
  <si>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</si>
  <si>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</si>
  <si>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</si>
  <si>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</si>
  <si>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</si>
  <si>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</si>
  <si>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</si>
  <si>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</si>
  <si>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</si>
  <si>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</si>
  <si>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</si>
  <si>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</si>
  <si>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</si>
  <si>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</si>
  <si>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</si>
  <si>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</si>
  <si>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</si>
  <si>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</si>
  <si>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</si>
  <si>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</si>
  <si>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</si>
  <si>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</si>
  <si>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</si>
  <si>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</si>
  <si>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</si>
  <si>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</si>
  <si>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</si>
  <si>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</si>
  <si>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</si>
  <si>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</si>
  <si>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</si>
  <si>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</si>
  <si>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</si>
  <si>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</si>
  <si>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</si>
  <si>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</si>
  <si>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</si>
  <si>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</si>
  <si>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</si>
  <si>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</si>
  <si>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</si>
  <si>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</si>
  <si>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</si>
  <si>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</si>
  <si>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</si>
  <si>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</si>
  <si>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</si>
  <si>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</si>
  <si>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</si>
  <si>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</si>
  <si>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</si>
  <si>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</si>
  <si>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</si>
  <si>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</si>
  <si>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</si>
  <si>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</si>
  <si>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</si>
  <si>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</si>
  <si>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</si>
  <si>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</si>
  <si>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</si>
  <si>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</si>
  <si>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</si>
  <si>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</si>
  <si>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</si>
  <si>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</si>
  <si>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</si>
  <si>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</si>
  <si>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</si>
  <si>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</si>
  <si>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</si>
  <si>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</si>
  <si>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</si>
  <si>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</si>
  <si>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</si>
  <si>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</si>
  <si>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</si>
  <si>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</si>
  <si>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</si>
  <si>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</si>
  <si>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</si>
  <si>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</si>
  <si>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</si>
  <si>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</si>
  <si>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</si>
  <si>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</si>
  <si>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</si>
  <si>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</si>
  <si>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</si>
  <si>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</si>
  <si>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</si>
  <si>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</si>
  <si>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</si>
  <si>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</si>
  <si>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</si>
  <si>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</si>
  <si>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</si>
  <si>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</si>
  <si>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</si>
  <si>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</si>
  <si>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</si>
  <si>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</si>
  <si>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</si>
  <si>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</si>
  <si>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</si>
  <si>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</si>
  <si>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</si>
  <si>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</si>
  <si>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</si>
  <si>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</si>
  <si>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</si>
  <si>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</si>
  <si>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</si>
  <si>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</si>
  <si>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</si>
  <si>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</si>
  <si>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</si>
  <si>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</si>
  <si>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</si>
  <si>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</si>
  <si>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</si>
  <si>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</si>
  <si>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</si>
  <si>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</si>
  <si>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</si>
  <si>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</si>
  <si>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</si>
  <si>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</si>
  <si>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</si>
  <si>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</si>
  <si>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</si>
  <si>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</si>
  <si>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</si>
  <si>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</si>
  <si>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</si>
  <si>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</si>
  <si>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</si>
  <si>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</si>
  <si>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</si>
  <si>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</si>
  <si>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</si>
  <si>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</si>
  <si>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</si>
  <si>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</si>
  <si>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</si>
  <si>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</si>
  <si>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</si>
  <si>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</si>
  <si>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</si>
  <si>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</si>
  <si>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</si>
  <si>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</si>
  <si>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</si>
  <si>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</si>
  <si>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</si>
  <si>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</si>
  <si>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</si>
  <si>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</si>
  <si>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</si>
  <si>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</si>
  <si>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</si>
  <si>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</si>
  <si>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</si>
  <si>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</si>
  <si>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</si>
  <si>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</si>
  <si>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</si>
  <si>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</si>
  <si>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</si>
  <si>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</si>
  <si>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</si>
  <si>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</si>
  <si>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</si>
  <si>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</si>
  <si>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</si>
  <si>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</si>
  <si>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</si>
  <si>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</si>
  <si>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</si>
  <si>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</si>
  <si>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</si>
  <si>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</si>
  <si>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</si>
  <si>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</si>
  <si>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</si>
  <si>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</si>
  <si>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</si>
  <si>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</si>
  <si>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</si>
  <si>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</si>
  <si>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</si>
  <si>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</si>
  <si>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</si>
  <si>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</si>
  <si>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</si>
  <si>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</si>
  <si>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</si>
  <si>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</si>
  <si>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</si>
  <si>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</si>
  <si>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</si>
  <si>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</si>
  <si>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</si>
  <si>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</si>
  <si>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</si>
  <si>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</si>
  <si>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</si>
  <si>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</si>
  <si>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</si>
  <si>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</si>
  <si>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</si>
  <si>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</si>
  <si>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</si>
  <si>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</si>
  <si>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</si>
  <si>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</si>
  <si>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</si>
  <si>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</si>
  <si>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</si>
  <si>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</si>
  <si>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</si>
  <si>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</si>
  <si>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</si>
  <si>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</si>
  <si>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</si>
  <si>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</si>
  <si>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</si>
  <si>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</si>
  <si>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</si>
  <si>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</si>
  <si>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</si>
  <si>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</si>
  <si>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</si>
  <si>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</si>
  <si>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</si>
  <si>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</si>
  <si>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</si>
  <si>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</si>
  <si>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</si>
  <si>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</si>
  <si>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</si>
  <si>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</si>
  <si>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</si>
  <si>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</si>
  <si>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</si>
  <si>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</si>
  <si>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</si>
  <si>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</si>
  <si>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</si>
  <si>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</si>
  <si>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</si>
  <si>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</si>
  <si>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</si>
  <si>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</si>
  <si>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</si>
  <si>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</si>
  <si>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</si>
  <si>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</si>
  <si>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</si>
  <si>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</si>
  <si>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</si>
  <si>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</si>
  <si>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</si>
  <si>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</si>
  <si>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</si>
  <si>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</si>
  <si>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</si>
  <si>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</si>
  <si>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</si>
  <si>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</si>
  <si>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</si>
  <si>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</si>
  <si>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</si>
  <si>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</si>
  <si>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</si>
  <si>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</si>
  <si>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</si>
  <si>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</si>
  <si>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</si>
  <si>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</si>
  <si>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</si>
  <si>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</si>
  <si>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</si>
  <si>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</si>
  <si>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</si>
  <si>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</si>
  <si>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</si>
  <si>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</si>
  <si>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</si>
  <si>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</si>
  <si>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</si>
  <si>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</si>
  <si>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</si>
  <si>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</si>
  <si>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</si>
  <si>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</si>
  <si>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</si>
  <si>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</si>
  <si>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</si>
  <si>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</si>
  <si>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</si>
  <si>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</si>
  <si>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</si>
  <si>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</si>
  <si>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</si>
  <si>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</si>
  <si>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</si>
  <si>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</si>
  <si>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</si>
  <si>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</si>
  <si>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</si>
  <si>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</si>
  <si>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</si>
  <si>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</si>
  <si>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</si>
  <si>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</si>
  <si>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</si>
  <si>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</si>
  <si>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</si>
  <si>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</si>
  <si>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</si>
  <si>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</si>
  <si>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</si>
  <si>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</si>
  <si>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</si>
  <si>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</si>
  <si>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</si>
  <si>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</si>
  <si>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</si>
  <si>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</si>
  <si>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</si>
  <si>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</si>
  <si>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</si>
  <si>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</si>
  <si>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</si>
  <si>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</si>
  <si>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</si>
  <si>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</si>
  <si>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</si>
  <si>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</si>
  <si>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</si>
  <si>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</si>
  <si>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</si>
  <si>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</si>
  <si>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</si>
  <si>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</si>
  <si>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</si>
  <si>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</si>
  <si>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</si>
  <si>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</si>
  <si>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</si>
  <si>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</si>
  <si>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</si>
  <si>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</si>
  <si>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</si>
  <si>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</si>
  <si>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</si>
  <si>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</si>
  <si>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</si>
  <si>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</si>
  <si>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</si>
  <si>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</si>
  <si>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</si>
  <si>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</si>
  <si>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</si>
  <si>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</si>
  <si>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</si>
  <si>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</si>
  <si>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</si>
  <si>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</si>
  <si>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</si>
  <si>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</si>
  <si>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</si>
  <si>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</si>
  <si>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</si>
  <si>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</si>
  <si>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</si>
  <si>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</si>
  <si>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</si>
  <si>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</si>
  <si>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</si>
  <si>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</si>
  <si>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</si>
  <si>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</si>
  <si>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</si>
  <si>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</si>
  <si>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</si>
  <si>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</si>
  <si>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</si>
  <si>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</si>
  <si>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</si>
  <si>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</si>
  <si>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</si>
  <si>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</si>
  <si>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</si>
  <si>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</si>
  <si>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</si>
  <si>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</si>
  <si>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</si>
  <si>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</si>
  <si>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</si>
  <si>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</si>
  <si>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</si>
  <si>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</si>
  <si>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</si>
  <si>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</si>
  <si>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</si>
  <si>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</si>
  <si>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</si>
  <si>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</si>
  <si>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</si>
  <si>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</si>
  <si>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</si>
  <si>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</si>
  <si>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</si>
  <si>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</si>
  <si>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</si>
  <si>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</si>
  <si>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</si>
  <si>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</si>
  <si>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</si>
  <si>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</si>
  <si>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</si>
  <si>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</si>
  <si>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</si>
  <si>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</si>
  <si>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</si>
  <si>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</si>
  <si>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</si>
  <si>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</si>
  <si>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</si>
  <si>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</si>
  <si>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</si>
  <si>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</si>
  <si>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</si>
  <si>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</si>
  <si>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</si>
  <si>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</si>
  <si>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</si>
  <si>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</si>
  <si>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</si>
  <si>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</si>
  <si>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</si>
  <si>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</si>
  <si>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</si>
  <si>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</si>
  <si>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</si>
  <si>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</si>
  <si>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</si>
  <si>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</si>
  <si>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</si>
  <si>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</si>
  <si>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</si>
  <si>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</si>
  <si>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</si>
  <si>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</si>
  <si>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</si>
  <si>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</si>
  <si>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</si>
  <si>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</si>
  <si>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</si>
  <si>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</si>
  <si>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</si>
  <si>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</si>
  <si>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</si>
  <si>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</si>
  <si>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</si>
  <si>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</si>
  <si>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</si>
  <si>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</si>
  <si>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</si>
  <si>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</si>
  <si>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</si>
  <si>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</si>
  <si>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</si>
  <si>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</si>
  <si>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</si>
  <si>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</si>
  <si>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</si>
  <si>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</si>
  <si>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</si>
  <si>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</si>
  <si>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</si>
  <si>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</si>
  <si>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</si>
  <si>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</si>
  <si>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</si>
  <si>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</si>
  <si>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</si>
  <si>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</si>
  <si>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</si>
  <si>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</si>
  <si>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</si>
  <si>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</si>
  <si>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</si>
  <si>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</si>
  <si>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</si>
  <si>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</si>
  <si>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</si>
  <si>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</si>
  <si>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</si>
  <si>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</si>
  <si>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</si>
  <si>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</si>
  <si>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</si>
  <si>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</si>
  <si>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</si>
  <si>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</si>
  <si>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</si>
  <si>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</si>
  <si>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</si>
  <si>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</si>
  <si>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</si>
  <si>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</si>
  <si>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</si>
  <si>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</si>
  <si>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</si>
  <si>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</si>
  <si>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</si>
  <si>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</si>
  <si>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</si>
  <si>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</si>
  <si>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</si>
  <si>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</si>
  <si>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</si>
  <si>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</si>
  <si>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</si>
  <si>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</si>
  <si>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</si>
  <si>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</si>
  <si>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</si>
  <si>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</si>
  <si>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</si>
  <si>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</si>
  <si>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</si>
  <si>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</si>
  <si>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</si>
  <si>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</si>
  <si>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</si>
  <si>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</si>
  <si>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</si>
  <si>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</si>
  <si>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</si>
  <si>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</si>
  <si>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</si>
  <si>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</si>
  <si>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</si>
  <si>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</si>
  <si>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</si>
  <si>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</si>
  <si>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</si>
  <si>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</si>
  <si>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</si>
  <si>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</si>
  <si>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</si>
  <si>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</si>
  <si>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</si>
  <si>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</si>
  <si>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</si>
  <si>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</si>
  <si>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</si>
  <si>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</si>
  <si>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</si>
  <si>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</si>
  <si>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</si>
  <si>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</si>
  <si>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</si>
  <si>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</si>
  <si>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</si>
  <si>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</si>
  <si>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</si>
  <si>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</si>
  <si>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</si>
  <si>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</si>
  <si>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</si>
  <si>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</si>
  <si>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</si>
  <si>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</si>
  <si>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</si>
  <si>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</si>
  <si>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</si>
  <si>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</si>
  <si>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</si>
  <si>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</si>
  <si>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</si>
  <si>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</si>
  <si>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</si>
  <si>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</si>
  <si>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</si>
  <si>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</si>
  <si>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</si>
  <si>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</si>
  <si>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</si>
  <si>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</si>
  <si>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</si>
  <si>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</si>
  <si>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</si>
  <si>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</si>
  <si>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</si>
  <si>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</si>
  <si>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</si>
  <si>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</si>
  <si>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</si>
  <si>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</si>
  <si>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</si>
  <si>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</si>
  <si>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</si>
  <si>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</si>
  <si>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</si>
  <si>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</si>
  <si>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</si>
  <si>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</si>
  <si>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</si>
  <si>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</si>
  <si>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</si>
  <si>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</si>
  <si>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</si>
  <si>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</si>
  <si>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</si>
  <si>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</si>
  <si>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</si>
  <si>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</si>
  <si>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</si>
  <si>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</si>
  <si>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</si>
  <si>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</si>
  <si>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</si>
  <si>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</si>
  <si>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</si>
  <si>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</si>
  <si>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</si>
  <si>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</si>
  <si>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</si>
  <si>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</si>
  <si>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</si>
  <si>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</si>
  <si>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</si>
  <si>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</si>
  <si>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</si>
  <si>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</si>
  <si>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</si>
  <si>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</si>
  <si>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</si>
  <si>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</si>
  <si>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</si>
  <si>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</si>
  <si>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</si>
  <si>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</si>
  <si>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</si>
  <si>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</si>
  <si>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</si>
  <si>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</si>
  <si>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</si>
  <si>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</si>
  <si>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</si>
  <si>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</si>
  <si>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</si>
  <si>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</si>
  <si>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</si>
  <si>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</si>
  <si>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</si>
  <si>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</si>
  <si>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</si>
  <si>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</si>
  <si>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</si>
  <si>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</si>
  <si>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</si>
  <si>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</si>
  <si>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</si>
  <si>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</si>
  <si>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</si>
  <si>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</si>
  <si>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</si>
  <si>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</si>
  <si>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</si>
  <si>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</si>
  <si>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</si>
  <si>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</si>
  <si>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</si>
  <si>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</si>
  <si>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</si>
  <si>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</si>
  <si>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</si>
  <si>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</si>
  <si>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</si>
  <si>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</si>
  <si>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</si>
  <si>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</si>
  <si>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</si>
  <si>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</si>
  <si>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</si>
  <si>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</si>
  <si>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</si>
  <si>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</si>
  <si>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</si>
  <si>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</si>
  <si>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</si>
  <si>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</si>
  <si>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</si>
  <si>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</si>
  <si>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</si>
  <si>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</si>
  <si>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</si>
  <si>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</si>
  <si>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</si>
  <si>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</si>
  <si>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</si>
  <si>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</si>
  <si>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</si>
  <si>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</si>
  <si>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</si>
  <si>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</si>
  <si>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</si>
  <si>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</si>
  <si>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</si>
  <si>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</si>
  <si>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</si>
  <si>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</si>
  <si>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</si>
  <si>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</si>
  <si>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</si>
  <si>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</si>
  <si>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</si>
  <si>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</si>
  <si>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</si>
  <si>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</si>
  <si>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</si>
  <si>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</si>
  <si>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</si>
  <si>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</si>
  <si>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</si>
  <si>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</si>
  <si>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</si>
  <si>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</si>
  <si>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</si>
  <si>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</si>
  <si>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</si>
  <si>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</si>
  <si>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</si>
  <si>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</si>
  <si>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</si>
  <si>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</si>
  <si>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</si>
  <si>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</si>
  <si>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</si>
  <si>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</si>
  <si>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</si>
  <si>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</si>
  <si>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</si>
  <si>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</si>
  <si>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</si>
  <si>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</si>
  <si>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</si>
  <si>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</si>
  <si>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</si>
  <si>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</si>
  <si>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</si>
  <si>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</si>
  <si>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</si>
  <si>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</si>
  <si>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</si>
  <si>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</si>
  <si>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</si>
  <si>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</si>
  <si>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</si>
  <si>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</si>
  <si>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</si>
  <si>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</si>
  <si>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</si>
  <si>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</si>
  <si>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</si>
  <si>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</si>
  <si>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</si>
  <si>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</si>
  <si>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</si>
  <si>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</si>
  <si>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</si>
  <si>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</si>
  <si>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</si>
  <si>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</si>
  <si>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</si>
  <si>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</si>
  <si>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</si>
  <si>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</si>
  <si>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</si>
  <si>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</si>
  <si>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</si>
  <si>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</si>
  <si>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</si>
  <si>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</si>
  <si>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</si>
  <si>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</si>
  <si>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</si>
  <si>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</si>
  <si>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</si>
  <si>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</si>
  <si>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</si>
  <si>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</si>
  <si>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</si>
  <si>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</si>
  <si>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</si>
  <si>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</si>
  <si>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</si>
  <si>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</si>
  <si>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</si>
  <si>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</si>
  <si>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</si>
  <si>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</si>
  <si>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</si>
  <si>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</si>
  <si>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</si>
  <si>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</si>
  <si>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</si>
  <si>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</si>
  <si>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</si>
  <si>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</si>
  <si>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</si>
  <si>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</si>
  <si>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</si>
  <si>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</si>
  <si>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</si>
  <si>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</si>
  <si>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</si>
  <si>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</si>
  <si>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</si>
  <si>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</si>
  <si>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</si>
  <si>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</si>
  <si>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</si>
  <si>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</si>
  <si>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</si>
  <si>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</si>
  <si>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</si>
  <si>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</si>
  <si>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</si>
  <si>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</si>
  <si>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</si>
  <si>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</si>
  <si>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</si>
  <si>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</si>
  <si>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</si>
  <si>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</si>
  <si>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</si>
  <si>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</si>
  <si>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</si>
  <si>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</si>
  <si>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</si>
  <si>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</si>
  <si>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</si>
  <si>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</si>
  <si>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</si>
  <si>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</si>
  <si>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</si>
  <si>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</si>
  <si>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</si>
  <si>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</si>
  <si>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</si>
  <si>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</si>
  <si>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</si>
  <si>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</si>
  <si>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</si>
  <si>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</si>
  <si>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</si>
  <si>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</si>
  <si>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</si>
  <si>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</si>
  <si>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</si>
  <si>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</si>
  <si>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</si>
  <si>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</si>
  <si>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</si>
  <si>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</si>
  <si>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</si>
  <si>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</si>
  <si>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</si>
  <si>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</si>
  <si>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</si>
  <si>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</si>
  <si>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</si>
  <si>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</si>
  <si>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</si>
  <si>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</si>
  <si>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</si>
  <si>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</si>
  <si>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</si>
  <si>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</si>
  <si>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</si>
  <si>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</si>
  <si>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</si>
  <si>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</si>
  <si>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</si>
  <si>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</si>
  <si>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</si>
  <si>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</si>
  <si>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</si>
  <si>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</si>
  <si>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</si>
  <si>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</si>
  <si>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</si>
  <si>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</si>
  <si>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</si>
  <si>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</si>
  <si>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</si>
  <si>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</si>
  <si>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</si>
  <si>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</si>
  <si>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</si>
  <si>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</si>
  <si>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</si>
  <si>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</si>
  <si>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</si>
  <si>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</si>
  <si>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</si>
  <si>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</si>
  <si>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</si>
  <si>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</si>
  <si>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</si>
  <si>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</si>
  <si>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</si>
  <si>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</si>
  <si>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</si>
  <si>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</si>
  <si>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</si>
  <si>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</si>
  <si>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</si>
  <si>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</si>
  <si>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</si>
  <si>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</si>
  <si>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</si>
  <si>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</si>
  <si>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</si>
  <si>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</si>
  <si>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</si>
  <si>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</si>
  <si>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</si>
  <si>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</si>
  <si>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</si>
  <si>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</si>
  <si>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</si>
  <si>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</si>
  <si>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</si>
  <si>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</si>
  <si>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</si>
  <si>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</si>
  <si>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</si>
  <si>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</si>
  <si>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</si>
  <si>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</si>
  <si>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</si>
  <si>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</si>
  <si>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</si>
  <si>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</si>
  <si>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</si>
  <si>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</si>
  <si>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</si>
  <si>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</si>
  <si>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</si>
  <si>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</si>
  <si>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</si>
  <si>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</si>
  <si>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</si>
  <si>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</si>
  <si>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</si>
  <si>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</si>
  <si>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</si>
  <si>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</si>
  <si>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</si>
  <si>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</si>
  <si>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</si>
  <si>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</si>
  <si>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</si>
  <si>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</si>
  <si>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</si>
  <si>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</si>
  <si>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</si>
  <si>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</si>
  <si>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</si>
  <si>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</si>
  <si>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</si>
  <si>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</si>
  <si>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</si>
  <si>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</si>
  <si>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</si>
  <si>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</si>
  <si>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</si>
  <si>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</si>
  <si>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</si>
  <si>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</si>
  <si>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</si>
  <si>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</si>
  <si>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</si>
  <si>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</si>
  <si>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</si>
  <si>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</si>
  <si>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</si>
  <si>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</si>
  <si>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</si>
  <si>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</si>
  <si>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</si>
  <si>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</si>
  <si>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</si>
  <si>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</si>
  <si>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</si>
  <si>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</si>
  <si>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</si>
  <si>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</si>
  <si>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</si>
  <si>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</si>
  <si>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</si>
  <si>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</si>
  <si>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</si>
  <si>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</si>
  <si>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</si>
  <si>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</si>
  <si>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</si>
  <si>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</si>
  <si>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</si>
  <si>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</si>
  <si>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</si>
  <si>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</si>
  <si>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</si>
  <si>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</si>
  <si>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</si>
  <si>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</si>
  <si>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</si>
  <si>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</si>
  <si>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</si>
  <si>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</si>
  <si>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</si>
  <si>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</si>
  <si>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</si>
  <si>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</si>
  <si>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</si>
  <si>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</si>
  <si>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</si>
  <si>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</si>
  <si>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</si>
  <si>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</si>
  <si>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</si>
  <si>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</si>
  <si>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</si>
  <si>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</si>
  <si>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</si>
  <si>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</si>
  <si>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</si>
  <si>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</si>
  <si>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</si>
  <si>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</si>
  <si>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</si>
  <si>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</si>
  <si>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</si>
  <si>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</si>
  <si>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</si>
  <si>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</si>
  <si>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</si>
  <si>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</si>
  <si>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</si>
  <si>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</si>
  <si>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</si>
  <si>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</si>
  <si>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</si>
  <si>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</si>
  <si>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</si>
  <si>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</si>
  <si>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</si>
  <si>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</si>
  <si>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</si>
  <si>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</si>
  <si>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</si>
  <si>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</si>
  <si>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</si>
  <si>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</si>
  <si>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</si>
  <si>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</si>
  <si>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</si>
  <si>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</si>
  <si>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</si>
  <si>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</si>
  <si>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</si>
  <si>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</si>
  <si>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</si>
  <si>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</si>
  <si>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</si>
  <si>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</si>
  <si>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</si>
  <si>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</si>
  <si>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</si>
  <si>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</si>
  <si>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</si>
  <si>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</si>
  <si>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</si>
  <si>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</si>
  <si>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</si>
  <si>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</si>
  <si>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</si>
  <si>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</si>
  <si>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</si>
  <si>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</si>
  <si>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</si>
  <si>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</si>
  <si>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</si>
  <si>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</si>
  <si>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</si>
  <si>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</si>
  <si>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</si>
  <si>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</si>
  <si>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</si>
  <si>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</si>
  <si>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</si>
  <si>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</si>
  <si>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</si>
  <si>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</si>
  <si>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</si>
  <si>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</si>
  <si>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</si>
  <si>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</si>
  <si>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</si>
  <si>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</si>
  <si>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</si>
  <si>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</si>
  <si>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</si>
  <si>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</si>
  <si>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</si>
  <si>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</si>
  <si>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</si>
  <si>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</si>
  <si>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</si>
  <si>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</si>
  <si>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</si>
  <si>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</si>
  <si>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</si>
  <si>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</si>
  <si>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</si>
  <si>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</si>
  <si>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</si>
  <si>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</si>
  <si>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</si>
  <si>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</si>
  <si>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</si>
  <si>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</si>
  <si>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</si>
  <si>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</si>
  <si>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</si>
  <si>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</si>
  <si>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</si>
  <si>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</si>
  <si>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</si>
  <si>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</si>
  <si>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</si>
  <si>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</si>
  <si>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</si>
  <si>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</si>
  <si>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</si>
  <si>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</si>
  <si>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</si>
  <si>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</si>
  <si>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</si>
  <si>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</si>
  <si>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</si>
  <si>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</si>
  <si>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</si>
  <si>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</si>
  <si>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</si>
  <si>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</si>
  <si>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</si>
  <si>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</si>
  <si>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</si>
  <si>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</si>
  <si>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</si>
  <si>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</si>
  <si>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</si>
  <si>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</si>
  <si>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</si>
  <si>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</si>
  <si>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</si>
  <si>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</si>
  <si>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</si>
  <si>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</si>
  <si>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</si>
  <si>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</si>
  <si>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</si>
  <si>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</si>
  <si>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</si>
  <si>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</si>
  <si>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</si>
  <si>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</si>
  <si>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</si>
  <si>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</si>
  <si>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</si>
  <si>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</si>
  <si>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</si>
  <si>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</si>
  <si>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</si>
  <si>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</si>
  <si>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</si>
  <si>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</si>
  <si>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</si>
  <si>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</si>
  <si>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</si>
  <si>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</si>
  <si>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</si>
  <si>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</si>
  <si>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</si>
  <si>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</si>
  <si>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</si>
  <si>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</si>
  <si>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</si>
  <si>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</si>
  <si>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</si>
  <si>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</si>
  <si>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</si>
  <si>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</si>
  <si>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</si>
  <si>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</si>
  <si>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</si>
  <si>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</si>
  <si>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</si>
  <si>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</si>
  <si>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</si>
  <si>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</si>
  <si>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</si>
  <si>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</si>
  <si>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</si>
  <si>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</si>
  <si>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</si>
  <si>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</si>
  <si>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</si>
  <si>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</si>
  <si>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</si>
  <si>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</si>
  <si>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</si>
  <si>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</si>
  <si>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</si>
  <si>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</si>
  <si>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</si>
  <si>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</si>
  <si>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</si>
  <si>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</si>
  <si>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</si>
  <si>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</si>
  <si>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</si>
  <si>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</si>
  <si>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</si>
  <si>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</si>
  <si>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</si>
  <si>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</si>
  <si>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</si>
  <si>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</si>
  <si>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</si>
  <si>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</si>
  <si>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</si>
  <si>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</si>
  <si>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</si>
  <si>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</si>
  <si>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</si>
  <si>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</si>
  <si>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</si>
  <si>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</si>
  <si>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</si>
  <si>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</si>
  <si>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</si>
  <si>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</si>
  <si>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</si>
  <si>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</si>
  <si>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</si>
  <si>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</si>
  <si>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</si>
  <si>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</si>
  <si>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</si>
  <si>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</si>
  <si>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</si>
  <si>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</si>
  <si>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</si>
  <si>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</si>
  <si>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</si>
  <si>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</si>
  <si>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</si>
  <si>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</si>
  <si>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</si>
  <si>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</si>
  <si>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</si>
  <si>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</si>
  <si>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</si>
  <si>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</si>
  <si>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</si>
  <si>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</si>
  <si>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</si>
  <si>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</si>
  <si>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</si>
  <si>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</si>
  <si>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</si>
  <si>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</si>
  <si>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</si>
  <si>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</si>
  <si>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</si>
  <si>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</si>
  <si>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</si>
  <si>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</si>
  <si>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</si>
  <si>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</si>
  <si>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</si>
  <si>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</si>
  <si>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</si>
  <si>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</si>
  <si>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</si>
  <si>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</si>
  <si>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</si>
  <si>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</si>
  <si>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</si>
  <si>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</si>
  <si>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</si>
  <si>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</si>
  <si>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</si>
  <si>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</si>
  <si>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</si>
  <si>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</si>
  <si>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</si>
  <si>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</si>
  <si>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</si>
  <si>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</si>
  <si>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</si>
  <si>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</si>
  <si>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</si>
  <si>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</si>
  <si>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</si>
  <si>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</si>
  <si>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</si>
  <si>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</si>
  <si>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</si>
  <si>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</si>
  <si>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</si>
  <si>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</si>
  <si>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</si>
  <si>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</si>
  <si>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</si>
  <si>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</si>
  <si>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</si>
  <si>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</si>
  <si>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</si>
  <si>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</si>
  <si>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</si>
  <si>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</si>
  <si>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</si>
  <si>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</si>
  <si>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</si>
  <si>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</si>
  <si>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</si>
  <si>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</si>
  <si>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</si>
  <si>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</si>
  <si>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</si>
  <si>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</si>
  <si>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</si>
  <si>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</si>
  <si>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</si>
  <si>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</si>
  <si>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</si>
  <si>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</si>
  <si>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</si>
  <si>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</si>
  <si>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</si>
  <si>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</si>
  <si>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</si>
  <si>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</si>
  <si>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</si>
  <si>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</si>
  <si>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</si>
  <si>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</si>
  <si>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</si>
  <si>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</si>
  <si>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</si>
  <si>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</si>
  <si>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</si>
  <si>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</si>
  <si>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</si>
  <si>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</si>
  <si>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</si>
  <si>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</si>
  <si>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</si>
  <si>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</si>
  <si>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</si>
  <si>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</si>
  <si>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</si>
  <si>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</si>
  <si>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</si>
  <si>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</si>
  <si>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</si>
  <si>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</si>
  <si>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</si>
  <si>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</si>
  <si>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</si>
  <si>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</si>
  <si>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</si>
  <si>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</si>
  <si>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</si>
  <si>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</si>
  <si>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</si>
  <si>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</si>
  <si>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</si>
  <si>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</si>
  <si>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</si>
  <si>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</si>
  <si>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</si>
  <si>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</si>
  <si>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</si>
  <si>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</si>
  <si>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</si>
  <si>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</si>
  <si>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</si>
  <si>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</si>
  <si>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</si>
  <si>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</si>
  <si>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</si>
  <si>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</si>
  <si>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</si>
  <si>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</si>
  <si>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</si>
  <si>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</si>
  <si>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</si>
  <si>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</si>
  <si>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</si>
  <si>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</si>
  <si>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</si>
  <si>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</si>
  <si>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</si>
  <si>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</si>
  <si>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</si>
  <si>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</si>
  <si>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</si>
  <si>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</si>
  <si>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</si>
  <si>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</si>
  <si>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</si>
  <si>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</si>
  <si>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</si>
  <si>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</si>
  <si>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</si>
  <si>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</si>
  <si>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</si>
  <si>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</si>
  <si>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</si>
  <si>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</si>
  <si>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</si>
  <si>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</si>
  <si>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</si>
  <si>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</si>
  <si>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</si>
  <si>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</si>
  <si>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</si>
  <si>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</si>
  <si>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</si>
  <si>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</si>
  <si>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</si>
  <si>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</si>
  <si>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</si>
  <si>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</si>
  <si>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</si>
  <si>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</si>
  <si>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</si>
  <si>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</si>
  <si>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</si>
  <si>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</si>
  <si>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</si>
  <si>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</si>
  <si>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</si>
  <si>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</si>
  <si>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</si>
  <si>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</si>
  <si>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</si>
  <si>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</si>
  <si>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</si>
  <si>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</si>
  <si>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</si>
  <si>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</si>
  <si>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</si>
  <si>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</si>
  <si>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</si>
  <si>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</si>
  <si>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</si>
  <si>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</si>
  <si>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</si>
  <si>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</si>
  <si>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</si>
  <si>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</si>
  <si>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</si>
  <si>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</si>
  <si>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</si>
  <si>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</si>
  <si>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</si>
  <si>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</si>
  <si>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</si>
  <si>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</si>
  <si>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</si>
  <si>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</si>
  <si>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</si>
  <si>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</si>
  <si>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</si>
  <si>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</si>
  <si>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</si>
  <si>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</si>
  <si>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</si>
  <si>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</si>
  <si>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</si>
  <si>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</si>
  <si>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</si>
  <si>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</si>
  <si>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</si>
  <si>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</si>
  <si>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</si>
  <si>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</si>
  <si>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</si>
  <si>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</si>
  <si>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</si>
  <si>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</si>
  <si>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</si>
  <si>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</si>
  <si>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</si>
  <si>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</si>
  <si>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</si>
  <si>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</si>
  <si>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</si>
  <si>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</si>
  <si>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</si>
  <si>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</si>
  <si>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</si>
  <si>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</si>
  <si>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</si>
  <si>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</si>
  <si>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</si>
  <si>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</si>
  <si>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</si>
  <si>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</si>
  <si>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</si>
  <si>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</si>
  <si>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</si>
  <si>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</si>
  <si>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</si>
  <si>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</si>
  <si>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</si>
  <si>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</si>
  <si>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</si>
  <si>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</si>
  <si>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</si>
  <si>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</si>
  <si>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</si>
  <si>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</si>
  <si>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</si>
  <si>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</si>
  <si>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</si>
  <si>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</si>
  <si>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</si>
  <si>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</si>
  <si>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</si>
  <si>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</si>
  <si>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</si>
  <si>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</si>
  <si>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</si>
  <si>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</si>
  <si>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</si>
  <si>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</si>
  <si>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</si>
  <si>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</si>
  <si>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</si>
  <si>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</si>
  <si>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</si>
  <si>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</si>
  <si>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</si>
  <si>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</si>
  <si>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</si>
  <si>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</si>
  <si>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</si>
  <si>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</si>
  <si>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</si>
  <si>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</si>
  <si>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</si>
  <si>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</si>
  <si>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</si>
  <si>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</si>
  <si>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</si>
  <si>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</si>
  <si>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</si>
  <si>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</si>
  <si>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</si>
  <si>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</si>
  <si>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</si>
  <si>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</si>
  <si>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</si>
  <si>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</si>
  <si>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</si>
  <si>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</si>
  <si>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</si>
  <si>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</si>
  <si>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</si>
  <si>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</si>
  <si>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</si>
  <si>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</si>
  <si>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</si>
  <si>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</si>
  <si>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</si>
  <si>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</si>
  <si>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</si>
  <si>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</si>
  <si>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</si>
  <si>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</si>
  <si>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</si>
  <si>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</si>
  <si>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</si>
  <si>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</si>
  <si>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</si>
  <si>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</si>
  <si>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</si>
  <si>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</si>
  <si>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</si>
  <si>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</si>
  <si>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</si>
  <si>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</si>
  <si>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</si>
  <si>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</si>
  <si>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</si>
  <si>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</si>
  <si>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</si>
  <si>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</si>
  <si>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</si>
  <si>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</si>
  <si>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</si>
  <si>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</si>
  <si>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</si>
  <si>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</si>
  <si>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</si>
  <si>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</si>
  <si>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</si>
  <si>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</si>
  <si>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</si>
  <si>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</si>
  <si>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</si>
  <si>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</si>
  <si>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</si>
  <si>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</si>
  <si>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</si>
  <si>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</si>
  <si>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</si>
  <si>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</si>
  <si>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</si>
  <si>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</si>
  <si>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</si>
  <si>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</si>
  <si>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</si>
  <si>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</si>
  <si>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</si>
  <si>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</si>
  <si>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</si>
  <si>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</si>
  <si>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</si>
  <si>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</si>
  <si>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</si>
  <si>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</si>
  <si>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</si>
  <si>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</si>
  <si>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</si>
  <si>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</si>
  <si>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</si>
  <si>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</si>
  <si>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</si>
  <si>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</si>
  <si>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</si>
  <si>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</si>
  <si>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</si>
  <si>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</si>
  <si>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</si>
  <si>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</si>
  <si>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</si>
  <si>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</si>
  <si>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</si>
  <si>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</si>
  <si>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</si>
  <si>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</si>
  <si>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</si>
  <si>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</si>
  <si>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</si>
  <si>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</si>
  <si>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</si>
  <si>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</si>
  <si>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</si>
  <si>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</si>
  <si>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</si>
  <si>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</si>
  <si>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</si>
  <si>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</si>
  <si>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</si>
  <si>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</si>
  <si>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</si>
  <si>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</si>
  <si>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</si>
  <si>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</si>
  <si>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</si>
  <si>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</si>
  <si>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</si>
  <si>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</si>
  <si>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</si>
  <si>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</si>
  <si>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</si>
  <si>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</si>
  <si>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</si>
  <si>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</si>
  <si>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</si>
  <si>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</si>
  <si>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</si>
  <si>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</si>
  <si>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</si>
  <si>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</si>
  <si>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</si>
  <si>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</si>
  <si>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</si>
  <si>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</si>
  <si>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</si>
  <si>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</si>
  <si>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</si>
  <si>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</si>
  <si>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</si>
  <si>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</si>
  <si>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</si>
  <si>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</si>
  <si>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</si>
  <si>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</si>
  <si>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</si>
  <si>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</si>
  <si>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</si>
  <si>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</si>
  <si>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</si>
  <si>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</si>
  <si>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</si>
  <si>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</si>
  <si>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</si>
  <si>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</si>
  <si>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</si>
  <si>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</si>
  <si>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</si>
  <si>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</si>
  <si>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</si>
  <si>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</si>
  <si>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</si>
  <si>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</si>
  <si>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</si>
  <si>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</si>
  <si>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</si>
  <si>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</si>
  <si>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</si>
  <si>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</si>
  <si>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</si>
  <si>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</si>
  <si>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</si>
  <si>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</si>
  <si>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</si>
  <si>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</si>
  <si>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</si>
  <si>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</si>
  <si>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</si>
  <si>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</si>
  <si>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</si>
  <si>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</si>
  <si>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</si>
  <si>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</si>
  <si>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</si>
  <si>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</si>
  <si>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</si>
  <si>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</si>
  <si>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</si>
  <si>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</si>
  <si>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</si>
  <si>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</si>
  <si>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</si>
  <si>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</si>
  <si>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</si>
  <si>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</si>
  <si>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</si>
  <si>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</si>
  <si>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</si>
  <si>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</si>
  <si>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</si>
  <si>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</si>
  <si>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</si>
  <si>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</si>
  <si>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</si>
  <si>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</si>
  <si>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</si>
  <si>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</si>
  <si>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</si>
  <si>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</si>
  <si>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</si>
  <si>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</si>
  <si>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</si>
  <si>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</si>
  <si>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</si>
  <si>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</si>
  <si>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</si>
  <si>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</si>
  <si>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</si>
  <si>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</si>
  <si>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</si>
  <si>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</si>
  <si>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</si>
  <si>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</si>
  <si>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</si>
  <si>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</si>
  <si>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</si>
  <si>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</si>
  <si>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</si>
  <si>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</si>
  <si>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</si>
  <si>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</si>
  <si>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</si>
  <si>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</si>
  <si>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</si>
  <si>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</si>
  <si>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</si>
  <si>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</si>
  <si>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</si>
  <si>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</si>
  <si>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</si>
  <si>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</si>
  <si>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</si>
  <si>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</si>
  <si>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</si>
  <si>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</si>
  <si>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</si>
  <si>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</si>
  <si>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</si>
  <si>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</si>
  <si>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</si>
  <si>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</si>
  <si>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</si>
  <si>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</si>
  <si>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</si>
  <si>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</si>
  <si>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</si>
  <si>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</si>
  <si>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</si>
  <si>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</si>
  <si>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</si>
  <si>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</si>
  <si>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</si>
  <si>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</si>
  <si>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</si>
  <si>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</si>
  <si>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</si>
  <si>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</si>
  <si>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</si>
  <si>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</si>
  <si>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</si>
  <si>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</si>
  <si>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</si>
  <si>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</si>
  <si>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</si>
  <si>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</si>
  <si>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</si>
  <si>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</si>
  <si>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</si>
  <si>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</si>
  <si>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</si>
  <si>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</si>
  <si>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</si>
  <si>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</si>
  <si>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</si>
  <si>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</si>
  <si>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</si>
  <si>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</si>
  <si>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</si>
  <si>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</si>
  <si>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</si>
  <si>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</si>
  <si>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</si>
  <si>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</si>
  <si>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</si>
  <si>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</si>
  <si>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</si>
  <si>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</si>
  <si>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</si>
  <si>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</si>
  <si>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</si>
  <si>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</si>
  <si>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</si>
  <si>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</si>
  <si>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</si>
  <si>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</si>
  <si>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</si>
  <si>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</si>
  <si>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</si>
  <si>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</si>
  <si>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</si>
  <si>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</si>
  <si>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</si>
  <si>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</si>
  <si>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</si>
  <si>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</si>
  <si>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</si>
  <si>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</si>
  <si>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</si>
  <si>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</si>
  <si>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</si>
  <si>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</si>
  <si>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</si>
  <si>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</si>
  <si>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</si>
  <si>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</si>
  <si>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</si>
  <si>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</si>
  <si>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</si>
  <si>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</si>
  <si>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</si>
  <si>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</si>
  <si>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</si>
  <si>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</si>
  <si>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</si>
  <si>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</si>
  <si>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</si>
  <si>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</si>
  <si>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</si>
  <si>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</si>
  <si>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</si>
  <si>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</si>
  <si>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</si>
  <si>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</si>
  <si>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</si>
  <si>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</si>
  <si>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</si>
  <si>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</si>
  <si>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</si>
  <si>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</si>
  <si>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</si>
  <si>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</si>
  <si>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</si>
  <si>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</si>
  <si>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</si>
  <si>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</si>
  <si>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</si>
  <si>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</si>
  <si>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</si>
  <si>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</si>
  <si>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</si>
  <si>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</si>
  <si>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</si>
  <si>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</si>
  <si>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</si>
  <si>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</si>
  <si>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</si>
  <si>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</si>
  <si>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</si>
  <si>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</si>
  <si>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</si>
  <si>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</si>
  <si>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</si>
  <si>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</si>
  <si>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</si>
  <si>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</si>
  <si>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</si>
  <si>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</si>
  <si>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</si>
  <si>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</si>
  <si>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</si>
  <si>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</si>
  <si>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</si>
  <si>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</si>
  <si>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</si>
  <si>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</si>
  <si>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</si>
  <si>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</si>
  <si>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</si>
  <si>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</si>
  <si>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</si>
  <si>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</si>
  <si>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</si>
  <si>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</si>
  <si>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</si>
  <si>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</si>
  <si>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</si>
  <si>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</si>
  <si>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</si>
  <si>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</si>
  <si>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</si>
  <si>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</si>
  <si>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</si>
  <si>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</si>
  <si>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</si>
  <si>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</si>
  <si>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</si>
  <si>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</si>
  <si>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</si>
  <si>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</si>
  <si>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</si>
  <si>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</si>
  <si>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</si>
  <si>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</si>
  <si>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</si>
  <si>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</si>
  <si>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</si>
  <si>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</si>
  <si>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</si>
  <si>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</si>
  <si>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</si>
  <si>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</si>
  <si>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</si>
  <si>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</si>
  <si>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</si>
  <si>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</si>
  <si>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</si>
  <si>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</si>
  <si>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</si>
  <si>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</si>
  <si>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</si>
  <si>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</si>
  <si>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</si>
  <si>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</si>
  <si>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</si>
  <si>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</si>
  <si>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</si>
  <si>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</si>
  <si>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</si>
  <si>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</si>
  <si>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</si>
  <si>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</si>
  <si>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</si>
  <si>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</si>
  <si>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</si>
  <si>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</si>
  <si>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</si>
  <si>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</si>
  <si>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</si>
  <si>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</si>
  <si>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</si>
  <si>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</si>
  <si>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</si>
  <si>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</si>
  <si>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</si>
  <si>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</si>
  <si>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</si>
  <si>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</si>
  <si>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</si>
  <si>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</si>
  <si>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</si>
  <si>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</si>
  <si>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</si>
  <si>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</si>
  <si>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</si>
  <si>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</si>
  <si>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</si>
  <si>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</si>
  <si>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</si>
  <si>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</si>
  <si>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</si>
  <si>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</si>
  <si>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</si>
  <si>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</si>
  <si>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</si>
  <si>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</si>
  <si>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</si>
  <si>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</si>
  <si>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</si>
  <si>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</si>
  <si>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</si>
  <si>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</si>
  <si>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</si>
  <si>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</si>
  <si>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</si>
  <si>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</si>
  <si>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</si>
  <si>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</si>
  <si>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</si>
  <si>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</si>
  <si>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</si>
  <si>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</si>
  <si>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</si>
  <si>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</si>
  <si>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</si>
  <si>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</si>
  <si>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</si>
  <si>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</si>
  <si>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</si>
  <si>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</si>
  <si>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</si>
  <si>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</si>
  <si>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</si>
  <si>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</si>
  <si>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</si>
  <si>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</si>
  <si>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</si>
  <si>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</si>
  <si>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</si>
  <si>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</si>
  <si>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</si>
  <si>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</si>
  <si>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</si>
  <si>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</si>
  <si>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</si>
  <si>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</si>
  <si>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</si>
  <si>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</si>
  <si>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</si>
  <si>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</si>
  <si>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</si>
  <si>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</si>
  <si>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</si>
  <si>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</si>
  <si>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</si>
  <si>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</si>
  <si>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</si>
  <si>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</si>
  <si>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</si>
  <si>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</si>
  <si>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</si>
  <si>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</si>
  <si>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</si>
  <si>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</si>
  <si>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</si>
  <si>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</si>
  <si>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</si>
  <si>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</si>
  <si>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</si>
  <si>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</si>
  <si>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</si>
  <si>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</si>
  <si>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</si>
  <si>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</si>
  <si>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</si>
  <si>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</si>
  <si>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</si>
  <si>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</si>
  <si>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</si>
  <si>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</si>
  <si>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</si>
  <si>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</si>
  <si>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</si>
  <si>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</si>
  <si>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</si>
  <si>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</si>
  <si>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</si>
  <si>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</si>
  <si>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</si>
  <si>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</si>
  <si>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</si>
  <si>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</si>
  <si>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</si>
  <si>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</si>
  <si>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</si>
  <si>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</si>
  <si>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</si>
  <si>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</si>
  <si>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</si>
  <si>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</si>
  <si>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</si>
  <si>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</si>
  <si>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</si>
  <si>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</si>
  <si>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</si>
  <si>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</si>
  <si>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</si>
  <si>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</si>
  <si>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</si>
  <si>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</si>
  <si>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</si>
  <si>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</si>
  <si>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</si>
  <si>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</si>
  <si>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</si>
  <si>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</si>
  <si>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</si>
  <si>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</si>
  <si>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</si>
  <si>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</si>
  <si>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</si>
  <si>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</si>
  <si>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</si>
  <si>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</si>
  <si>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</si>
  <si>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</si>
  <si>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</si>
  <si>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</si>
  <si>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</si>
  <si>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</si>
  <si>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</si>
  <si>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</si>
  <si>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</si>
  <si>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</si>
  <si>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</si>
  <si>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</si>
  <si>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</si>
  <si>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</si>
  <si>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</si>
  <si>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</si>
  <si>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</si>
  <si>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</si>
  <si>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</si>
  <si>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</si>
  <si>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</si>
  <si>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</si>
  <si>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</si>
  <si>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</si>
  <si>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</si>
  <si>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</si>
  <si>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</si>
  <si>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</si>
  <si>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</si>
  <si>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</si>
  <si>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</si>
  <si>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</si>
  <si>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</si>
  <si>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</si>
  <si>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</si>
  <si>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</si>
  <si>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</si>
  <si>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</si>
  <si>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</si>
  <si>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</si>
  <si>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</si>
  <si>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</si>
  <si>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</si>
  <si>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</si>
  <si>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</si>
  <si>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</si>
  <si>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</si>
  <si>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</si>
  <si>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</si>
  <si>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</si>
  <si>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</si>
  <si>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</si>
  <si>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</si>
  <si>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</si>
  <si>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</si>
  <si>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</si>
  <si>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</si>
  <si>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</si>
  <si>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</si>
  <si>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</si>
  <si>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</si>
  <si>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</si>
  <si>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</si>
  <si>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</si>
  <si>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</si>
  <si>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</si>
  <si>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</si>
  <si>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</si>
  <si>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</si>
  <si>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</si>
  <si>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</si>
  <si>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</si>
  <si>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</si>
  <si>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</si>
  <si>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</si>
  <si>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</si>
  <si>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</si>
  <si>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</si>
  <si>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</si>
  <si>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</si>
  <si>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</si>
  <si>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</si>
  <si>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</si>
  <si>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</si>
  <si>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</si>
  <si>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</si>
  <si>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</si>
  <si>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</si>
  <si>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</si>
  <si>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</si>
  <si>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</si>
  <si>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</si>
  <si>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</si>
  <si>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</si>
  <si>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</si>
  <si>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</si>
  <si>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</si>
  <si>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</si>
  <si>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</si>
  <si>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</si>
  <si>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</si>
  <si>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</si>
  <si>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</si>
  <si>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</si>
  <si>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</si>
  <si>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</si>
  <si>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</si>
  <si>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</si>
  <si>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</si>
  <si>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</si>
  <si>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</si>
  <si>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</si>
  <si>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</si>
  <si>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</si>
  <si>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</si>
  <si>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</si>
  <si>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</si>
  <si>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</si>
  <si>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</si>
  <si>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</si>
  <si>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</si>
  <si>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</si>
  <si>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</si>
  <si>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</si>
  <si>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</si>
  <si>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</si>
  <si>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</si>
  <si>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</si>
  <si>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</si>
  <si>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</si>
  <si>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</si>
  <si>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</si>
  <si>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</si>
  <si>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</si>
  <si>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</si>
  <si>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</si>
  <si>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</si>
  <si>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</si>
  <si>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</si>
  <si>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</si>
  <si>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</si>
  <si>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</si>
  <si>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</si>
  <si>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</si>
  <si>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</si>
  <si>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</si>
  <si>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</si>
  <si>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</si>
  <si>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</si>
  <si>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</si>
  <si>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</si>
  <si>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</si>
  <si>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</si>
  <si>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</si>
  <si>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</si>
  <si>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</si>
  <si>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</si>
  <si>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</si>
  <si>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</si>
  <si>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</si>
  <si>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</si>
  <si>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</si>
  <si>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</si>
  <si>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</si>
  <si>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</si>
  <si>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</si>
  <si>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</si>
  <si>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</si>
  <si>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</si>
  <si>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</si>
  <si>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</si>
  <si>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</si>
  <si>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</si>
  <si>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</si>
  <si>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</si>
  <si>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</si>
  <si>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</si>
  <si>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</si>
  <si>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</si>
  <si>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</si>
  <si>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</si>
  <si>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</si>
  <si>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</si>
  <si>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</si>
  <si>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</si>
  <si>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</si>
  <si>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</si>
  <si>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</si>
  <si>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</si>
  <si>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</si>
  <si>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</si>
  <si>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</si>
  <si>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</si>
  <si>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</si>
  <si>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</si>
  <si>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</si>
  <si>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</si>
  <si>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</si>
  <si>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</si>
  <si>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</si>
  <si>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</si>
  <si>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</si>
  <si>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</si>
  <si>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</si>
  <si>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</si>
  <si>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</si>
  <si>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</si>
  <si>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</si>
  <si>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</si>
  <si>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</si>
  <si>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</si>
  <si>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</si>
  <si>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</si>
  <si>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</si>
  <si>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</si>
  <si>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</si>
  <si>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</si>
  <si>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</si>
  <si>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</si>
  <si>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</si>
  <si>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</si>
  <si>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</si>
  <si>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</si>
  <si>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</si>
  <si>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</si>
  <si>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</si>
  <si>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</si>
  <si>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</si>
  <si>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</si>
  <si>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</si>
  <si>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</si>
  <si>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</si>
  <si>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</si>
  <si>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</si>
  <si>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</si>
  <si>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</si>
  <si>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</si>
  <si>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</si>
  <si>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</si>
  <si>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</si>
  <si>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</si>
  <si>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</si>
  <si>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</si>
  <si>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</si>
  <si>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</si>
  <si>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</si>
  <si>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</si>
  <si>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</si>
  <si>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</si>
  <si>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</si>
  <si>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</si>
  <si>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</si>
  <si>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</si>
  <si>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</si>
  <si>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</si>
  <si>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</si>
  <si>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</si>
  <si>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</si>
  <si>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</si>
  <si>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</si>
  <si>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</si>
  <si>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</si>
  <si>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</si>
  <si>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</si>
  <si>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</si>
  <si>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</si>
  <si>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</si>
  <si>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</si>
  <si>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</si>
  <si>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</si>
  <si>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</si>
  <si>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</si>
  <si>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</si>
  <si>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</si>
  <si>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</si>
  <si>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</si>
  <si>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</si>
  <si>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</si>
  <si>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</si>
  <si>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</si>
  <si>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</si>
  <si>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</si>
  <si>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</si>
  <si>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</si>
  <si>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</si>
  <si>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</si>
  <si>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</si>
  <si>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</si>
  <si>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</si>
  <si>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</si>
  <si>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</si>
  <si>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</si>
  <si>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</si>
  <si>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</si>
  <si>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</si>
  <si>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</si>
  <si>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</si>
  <si>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</si>
  <si>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</si>
  <si>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</si>
  <si>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</si>
  <si>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</si>
  <si>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</si>
  <si>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</si>
  <si>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</si>
  <si>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</si>
  <si>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</si>
  <si>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</si>
  <si>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</si>
  <si>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</si>
  <si>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</si>
  <si>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</si>
  <si>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</si>
  <si>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</si>
  <si>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</si>
  <si>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</si>
  <si>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</si>
  <si>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</si>
  <si>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</si>
  <si>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</si>
  <si>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</si>
  <si>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</si>
  <si>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</si>
  <si>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</si>
  <si>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</si>
  <si>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</si>
  <si>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</si>
  <si>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</si>
  <si>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</si>
  <si>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</si>
  <si>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</si>
  <si>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</si>
  <si>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</si>
  <si>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</si>
  <si>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</si>
  <si>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</si>
  <si>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</si>
  <si>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</si>
  <si>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</si>
  <si>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</si>
  <si>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</si>
  <si>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</si>
  <si>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</si>
  <si>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</si>
  <si>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</si>
  <si>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</si>
  <si>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</si>
  <si>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</si>
  <si>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</si>
  <si>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</si>
  <si>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</si>
  <si>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</si>
  <si>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</si>
  <si>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</si>
  <si>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</si>
  <si>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</si>
  <si>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</si>
  <si>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</si>
  <si>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</si>
  <si>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</si>
  <si>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</si>
  <si>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</si>
  <si>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</si>
  <si>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</si>
  <si>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</si>
  <si>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</si>
  <si>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</si>
  <si>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</si>
  <si>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</si>
  <si>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</si>
  <si>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</si>
  <si>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</si>
  <si>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</si>
  <si>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</si>
  <si>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</si>
  <si>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</si>
  <si>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</si>
  <si>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</si>
  <si>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</si>
  <si>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</si>
  <si>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</si>
  <si>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</si>
  <si>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</si>
  <si>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</si>
  <si>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</si>
  <si>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</si>
  <si>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</si>
  <si>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</si>
  <si>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</si>
  <si>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</si>
  <si>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</si>
  <si>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</si>
  <si>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</si>
  <si>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</si>
  <si>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</si>
  <si>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</si>
  <si>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</si>
  <si>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</si>
  <si>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</si>
  <si>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</si>
  <si>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</si>
  <si>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</si>
  <si>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</si>
  <si>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</si>
  <si>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</si>
  <si>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</si>
  <si>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</si>
  <si>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</si>
  <si>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</si>
  <si>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</si>
  <si>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</si>
  <si>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</si>
  <si>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</si>
  <si>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</si>
  <si>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</si>
  <si>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</si>
  <si>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</si>
  <si>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</si>
  <si>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</si>
  <si>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</si>
  <si>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</si>
  <si>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</si>
  <si>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</si>
  <si>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</si>
  <si>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</si>
  <si>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</si>
  <si>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</si>
  <si>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</si>
  <si>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</si>
  <si>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</si>
  <si>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</si>
  <si>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</si>
  <si>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</si>
  <si>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</si>
  <si>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</si>
  <si>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</si>
  <si>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</si>
  <si>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</si>
  <si>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</si>
  <si>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</si>
  <si>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</si>
  <si>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</si>
  <si>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</si>
  <si>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</si>
  <si>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</si>
  <si>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</si>
  <si>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</si>
  <si>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</si>
  <si>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</si>
  <si>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</si>
  <si>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</si>
  <si>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</si>
  <si>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</si>
  <si>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</si>
  <si>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</si>
  <si>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</si>
  <si>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</si>
  <si>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</si>
  <si>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</si>
  <si>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</si>
  <si>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</si>
  <si>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</si>
  <si>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</si>
  <si>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</si>
  <si>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</si>
  <si>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</si>
  <si>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</si>
  <si>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</si>
  <si>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</si>
  <si>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</si>
  <si>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</si>
  <si>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</si>
  <si>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</si>
  <si>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</si>
  <si>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</si>
  <si>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</si>
  <si>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</si>
  <si>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</si>
  <si>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</si>
  <si>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</si>
  <si>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</si>
  <si>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</si>
  <si>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</si>
  <si>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</si>
  <si>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</si>
  <si>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</si>
  <si>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</si>
  <si>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</si>
  <si>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</si>
  <si>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</si>
  <si>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</si>
  <si>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</si>
  <si>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</si>
  <si>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</si>
  <si>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</si>
  <si>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</si>
  <si>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</si>
  <si>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</si>
  <si>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</si>
  <si>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</si>
  <si>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</si>
  <si>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</si>
  <si>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</si>
  <si>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</si>
  <si>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</si>
  <si>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</si>
  <si>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</si>
  <si>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</si>
  <si>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</si>
  <si>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</si>
  <si>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</si>
  <si>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</si>
  <si>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</si>
  <si>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</si>
  <si>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</si>
  <si>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</si>
  <si>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</si>
  <si>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</si>
  <si>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</si>
  <si>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</si>
  <si>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</si>
  <si>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</si>
  <si>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</si>
  <si>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</si>
  <si>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</si>
  <si>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</si>
  <si>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</si>
  <si>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</si>
  <si>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</si>
  <si>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</si>
  <si>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</si>
  <si>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</si>
  <si>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</si>
  <si>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</si>
  <si>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</si>
  <si>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</si>
  <si>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</si>
  <si>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</si>
  <si>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</si>
  <si>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</si>
  <si>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</si>
  <si>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</si>
  <si>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</si>
  <si>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</si>
  <si>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</si>
  <si>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</si>
  <si>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</si>
  <si>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</si>
  <si>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</si>
  <si>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</si>
  <si>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</si>
  <si>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</si>
  <si>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</si>
  <si>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</si>
  <si>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</si>
  <si>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</si>
  <si>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</si>
  <si>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</si>
  <si>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</si>
  <si>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</si>
  <si>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</si>
  <si>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</si>
  <si>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</si>
  <si>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</si>
  <si>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</si>
  <si>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</si>
  <si>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</si>
  <si>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</si>
  <si>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</si>
  <si>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</si>
  <si>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</si>
  <si>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</si>
  <si>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</si>
  <si>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</si>
  <si>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</si>
  <si>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</si>
  <si>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</si>
  <si>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</si>
  <si>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</si>
  <si>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</si>
  <si>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</si>
  <si>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</si>
  <si>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</si>
  <si>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</si>
  <si>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</si>
  <si>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</si>
  <si>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</si>
  <si>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</si>
  <si>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</si>
  <si>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</si>
  <si>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</si>
  <si>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</si>
  <si>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</si>
  <si>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</si>
  <si>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</si>
  <si>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</si>
  <si>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</si>
  <si>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</si>
  <si>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</si>
  <si>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</si>
  <si>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</si>
  <si>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</si>
  <si>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</si>
  <si>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</si>
  <si>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</si>
  <si>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</si>
  <si>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</si>
  <si>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</si>
  <si>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</si>
  <si>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</si>
  <si>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</si>
  <si>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</si>
  <si>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</si>
  <si>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</si>
  <si>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</si>
  <si>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</si>
  <si>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</si>
  <si>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</si>
  <si>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</si>
  <si>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</si>
  <si>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</si>
  <si>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</si>
  <si>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</si>
  <si>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</si>
  <si>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</si>
  <si>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</si>
  <si>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</si>
  <si>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</si>
  <si>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</si>
  <si>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</si>
  <si>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</si>
  <si>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</si>
  <si>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</si>
  <si>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</si>
  <si>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</si>
  <si>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</si>
  <si>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</si>
  <si>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</si>
  <si>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</si>
  <si>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</si>
  <si>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</si>
  <si>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</si>
  <si>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</si>
  <si>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</si>
  <si>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</si>
  <si>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</si>
  <si>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</si>
  <si>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</si>
  <si>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</si>
  <si>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</si>
  <si>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</si>
  <si>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</si>
  <si>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</si>
  <si>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</si>
  <si>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</si>
  <si>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</si>
  <si>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</si>
  <si>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</si>
  <si>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</si>
  <si>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</si>
  <si>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</si>
  <si>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</si>
  <si>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</si>
  <si>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</si>
  <si>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</si>
  <si>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</si>
  <si>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</si>
  <si>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</si>
  <si>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</si>
  <si>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</si>
  <si>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</si>
  <si>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</si>
  <si>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</si>
  <si>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</si>
  <si>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</si>
  <si>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</si>
  <si>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</si>
  <si>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</si>
  <si>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</si>
  <si>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</si>
  <si>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</si>
  <si>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</si>
  <si>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</si>
  <si>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</si>
  <si>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</si>
  <si>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</si>
  <si>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</si>
  <si>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</si>
  <si>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</si>
  <si>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</si>
  <si>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</si>
  <si>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</si>
  <si>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</si>
  <si>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</si>
  <si>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</si>
  <si>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</si>
  <si>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</si>
  <si>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</si>
  <si>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</si>
  <si>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</si>
  <si>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</si>
  <si>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</si>
  <si>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</si>
  <si>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</si>
  <si>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</si>
  <si>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</si>
  <si>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</si>
  <si>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</si>
  <si>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</si>
  <si>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</si>
  <si>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</si>
  <si>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</si>
  <si>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</si>
  <si>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</si>
  <si>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</si>
  <si>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</si>
  <si>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</si>
  <si>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</si>
  <si>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</si>
  <si>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</si>
  <si>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</si>
  <si>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</si>
  <si>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</si>
  <si>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</si>
  <si>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</si>
  <si>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</si>
  <si>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</si>
  <si>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</si>
  <si>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</si>
  <si>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</si>
  <si>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</si>
  <si>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</si>
  <si>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</si>
  <si>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</si>
  <si>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</si>
  <si>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</si>
  <si>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</si>
  <si>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</si>
  <si>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</si>
  <si>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</si>
  <si>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</si>
  <si>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</si>
  <si>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</si>
  <si>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</si>
  <si>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</si>
  <si>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</si>
  <si>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</si>
  <si>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</si>
  <si>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</si>
  <si>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</si>
  <si>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</si>
  <si>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</si>
  <si>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</si>
  <si>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</si>
  <si>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</si>
  <si>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</si>
  <si>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</si>
  <si>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</si>
  <si>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</si>
  <si>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</si>
  <si>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</si>
  <si>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</si>
  <si>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</si>
  <si>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</si>
  <si>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</si>
  <si>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</si>
  <si>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</si>
  <si>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</si>
  <si>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</si>
  <si>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</si>
  <si>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</si>
  <si>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</si>
  <si>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</si>
  <si>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</si>
  <si>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</si>
  <si>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</si>
  <si>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</si>
  <si>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</si>
  <si>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</si>
  <si>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</si>
  <si>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</si>
  <si>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</si>
  <si>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</si>
  <si>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</si>
  <si>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</si>
  <si>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</si>
  <si>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</si>
  <si>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</si>
  <si>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</si>
  <si>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</si>
  <si>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</si>
  <si>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</si>
  <si>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</si>
  <si>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</si>
  <si>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</si>
  <si>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</si>
  <si>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</si>
  <si>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</si>
  <si>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</si>
  <si>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</si>
  <si>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</si>
  <si>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</si>
  <si>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</si>
  <si>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</si>
  <si>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</si>
  <si>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</si>
  <si>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</si>
  <si>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</si>
  <si>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</si>
  <si>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</si>
  <si>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</si>
  <si>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</si>
  <si>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</si>
  <si>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</si>
  <si>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</si>
  <si>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</si>
  <si>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</si>
  <si>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</si>
  <si>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</si>
  <si>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</si>
  <si>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</si>
  <si>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</si>
  <si>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</si>
  <si>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</si>
  <si>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</si>
  <si>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</si>
  <si>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</si>
  <si>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</si>
  <si>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</si>
  <si>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</si>
  <si>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</si>
  <si>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</si>
  <si>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</si>
  <si>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</si>
  <si>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</si>
  <si>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</si>
  <si>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</si>
  <si>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</si>
  <si>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</si>
  <si>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</si>
  <si>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</si>
  <si>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</si>
  <si>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</si>
  <si>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</si>
  <si>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</si>
  <si>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</si>
  <si>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</si>
  <si>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</si>
  <si>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</si>
  <si>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</si>
  <si>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</si>
  <si>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</si>
  <si>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</si>
  <si>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</si>
  <si>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</si>
  <si>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</si>
  <si>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</si>
  <si>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</si>
  <si>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</si>
  <si>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</si>
  <si>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</si>
  <si>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</si>
  <si>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</si>
  <si>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</si>
  <si>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</si>
  <si>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</si>
  <si>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</si>
  <si>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</si>
  <si>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</si>
  <si>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</si>
  <si>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</si>
  <si>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</si>
  <si>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</si>
  <si>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</si>
  <si>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</si>
  <si>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</si>
  <si>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</si>
  <si>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</si>
  <si>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</si>
  <si>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</si>
  <si>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</si>
  <si>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</si>
  <si>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</si>
  <si>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</si>
  <si>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</si>
  <si>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</si>
  <si>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</si>
  <si>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</si>
  <si>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</si>
  <si>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</si>
  <si>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</si>
  <si>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</si>
  <si>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</si>
  <si>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</si>
  <si>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</si>
  <si>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</si>
  <si>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</si>
  <si>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</si>
  <si>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</si>
  <si>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</si>
  <si>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</si>
  <si>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</si>
  <si>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</si>
  <si>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</si>
  <si>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</si>
  <si>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</si>
  <si>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</si>
  <si>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</si>
  <si>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</si>
  <si>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</si>
  <si>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</si>
  <si>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</si>
  <si>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</si>
  <si>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</si>
  <si>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</si>
  <si>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</si>
  <si>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</si>
  <si>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</si>
  <si>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</si>
  <si>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</si>
  <si>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</si>
  <si>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</si>
  <si>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</si>
  <si>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</si>
  <si>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</si>
  <si>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</si>
  <si>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</si>
  <si>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</si>
  <si>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</si>
  <si>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</si>
  <si>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</si>
  <si>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</si>
  <si>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</si>
  <si>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</si>
  <si>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</si>
  <si>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</si>
  <si>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</si>
  <si>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</si>
  <si>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</si>
  <si>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</si>
  <si>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</si>
  <si>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</si>
  <si>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</si>
  <si>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</si>
  <si>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</si>
  <si>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</si>
  <si>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</si>
  <si>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</si>
  <si>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</si>
  <si>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</si>
  <si>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</si>
  <si>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</si>
  <si>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</si>
  <si>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</si>
  <si>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</si>
  <si>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</si>
  <si>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</si>
  <si>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</si>
  <si>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</si>
  <si>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</si>
  <si>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</si>
  <si>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</si>
  <si>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</si>
  <si>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</si>
  <si>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</si>
  <si>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</si>
  <si>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</si>
  <si>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</si>
  <si>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</si>
  <si>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</si>
  <si>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</si>
  <si>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</si>
  <si>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</si>
  <si>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</si>
  <si>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</si>
  <si>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</si>
  <si>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</si>
  <si>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</si>
  <si>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</si>
  <si>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</si>
  <si>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</si>
  <si>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</si>
  <si>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</si>
  <si>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</si>
  <si>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</si>
  <si>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</si>
  <si>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</si>
  <si>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</si>
  <si>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</si>
  <si>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</si>
  <si>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</si>
  <si>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</si>
  <si>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</si>
  <si>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</si>
  <si>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</si>
  <si>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</si>
  <si>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</si>
  <si>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</si>
  <si>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</si>
  <si>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</si>
  <si>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</si>
  <si>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</si>
  <si>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</si>
  <si>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</si>
  <si>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</si>
  <si>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</si>
  <si>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</si>
  <si>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</si>
  <si>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</si>
  <si>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</si>
  <si>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</si>
  <si>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</si>
  <si>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</si>
  <si>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</si>
  <si>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</si>
  <si>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</si>
  <si>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</si>
  <si>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</si>
  <si>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</si>
  <si>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</si>
  <si>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</si>
  <si>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</si>
  <si>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</si>
  <si>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</si>
  <si>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</si>
  <si>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</si>
  <si>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</si>
  <si>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</si>
  <si>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</si>
  <si>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</si>
  <si>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</si>
  <si>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</si>
  <si>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</si>
  <si>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</si>
  <si>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</si>
  <si>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</si>
  <si>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</si>
  <si>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</si>
  <si>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</si>
  <si>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</si>
  <si>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</si>
  <si>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</si>
  <si>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</si>
  <si>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</si>
  <si>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</si>
  <si>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</si>
  <si>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</si>
  <si>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</si>
  <si>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</si>
  <si>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</si>
  <si>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</si>
  <si>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</si>
  <si>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</si>
  <si>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</si>
  <si>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</si>
  <si>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</si>
  <si>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</si>
  <si>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</si>
  <si>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</si>
  <si>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</si>
  <si>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</si>
  <si>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</si>
  <si>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</si>
  <si>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</si>
  <si>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</si>
  <si>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</si>
  <si>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</si>
  <si>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</si>
  <si>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</si>
  <si>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</si>
  <si>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</si>
  <si>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</si>
  <si>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</si>
  <si>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</si>
  <si>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</si>
  <si>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</si>
  <si>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</si>
  <si>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</si>
  <si>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</si>
  <si>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</si>
  <si>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</si>
  <si>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</si>
  <si>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</si>
  <si>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</si>
  <si>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</si>
  <si>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</si>
  <si>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</si>
  <si>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</si>
  <si>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</si>
  <si>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</si>
  <si>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</si>
  <si>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</si>
  <si>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</si>
  <si>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</si>
  <si>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</si>
  <si>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</si>
  <si>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</si>
  <si>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</si>
  <si>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</si>
  <si>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</si>
  <si>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</si>
  <si>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</si>
  <si>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</si>
  <si>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</si>
  <si>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</si>
  <si>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</si>
  <si>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</si>
  <si>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</si>
  <si>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</si>
  <si>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</si>
  <si>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</si>
  <si>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</si>
  <si>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</si>
  <si>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</si>
  <si>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</si>
  <si>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</si>
  <si>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</si>
  <si>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</si>
  <si>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</si>
  <si>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</si>
  <si>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</si>
  <si>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</si>
  <si>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</si>
  <si>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</si>
  <si>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</si>
  <si>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</si>
  <si>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</si>
  <si>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</si>
  <si>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</si>
  <si>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</si>
  <si>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</si>
  <si>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</si>
  <si>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</si>
  <si>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</si>
  <si>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</si>
  <si>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</si>
  <si>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</si>
  <si>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</si>
  <si>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</si>
  <si>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</si>
  <si>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</si>
  <si>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</si>
  <si>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</si>
  <si>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</si>
  <si>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</si>
  <si>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</si>
  <si>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</si>
  <si>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</si>
  <si>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</si>
  <si>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</si>
  <si>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</si>
  <si>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</si>
  <si>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</si>
  <si>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</si>
  <si>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</si>
  <si>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</si>
  <si>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</si>
  <si>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</si>
  <si>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</si>
  <si>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</si>
  <si>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</si>
  <si>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</si>
  <si>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</si>
  <si>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</si>
  <si>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</si>
  <si>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</si>
  <si>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</si>
  <si>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</si>
  <si>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</si>
  <si>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</si>
  <si>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</si>
  <si>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</si>
  <si>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</si>
  <si>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</si>
  <si>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</si>
  <si>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</si>
  <si>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</si>
  <si>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</si>
  <si>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</si>
  <si>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</si>
  <si>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</si>
  <si>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</si>
  <si>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</si>
  <si>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</si>
  <si>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</si>
  <si>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</si>
  <si>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</si>
  <si>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</si>
  <si>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</si>
  <si>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</si>
  <si>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</si>
  <si>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</si>
  <si>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</si>
  <si>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</si>
  <si>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</si>
  <si>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</si>
  <si>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</si>
  <si>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</si>
  <si>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</si>
  <si>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</si>
  <si>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</si>
  <si>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</si>
  <si>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</si>
  <si>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</si>
  <si>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</si>
  <si>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</si>
  <si>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</si>
  <si>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</si>
  <si>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</si>
  <si>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</si>
  <si>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</si>
  <si>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</si>
  <si>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</si>
  <si>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</si>
  <si>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</si>
  <si>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</si>
  <si>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</si>
  <si>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</si>
  <si>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</si>
  <si>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</si>
  <si>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</si>
  <si>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</si>
  <si>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</si>
  <si>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</si>
  <si>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</si>
  <si>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</si>
  <si>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</si>
  <si>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</si>
  <si>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</si>
  <si>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</si>
  <si>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</si>
  <si>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</si>
  <si>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</si>
  <si>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</si>
  <si>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</si>
  <si>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</si>
  <si>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</si>
  <si>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</si>
  <si>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</si>
  <si>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</si>
  <si>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</si>
  <si>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</si>
  <si>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</si>
  <si>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</si>
  <si>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</si>
  <si>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</si>
  <si>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</si>
  <si>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</si>
  <si>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</si>
  <si>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</si>
  <si>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</si>
  <si>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</si>
  <si>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</si>
  <si>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</si>
  <si>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</si>
  <si>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</si>
  <si>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</si>
  <si>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</si>
  <si>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</si>
  <si>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</si>
  <si>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</si>
  <si>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</si>
  <si>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</si>
  <si>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</si>
  <si>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</si>
  <si>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</si>
  <si>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</si>
  <si>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</si>
  <si>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</si>
  <si>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</si>
  <si>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</si>
  <si>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</si>
  <si>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</si>
  <si>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</si>
  <si>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</si>
  <si>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</si>
  <si>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</si>
  <si>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</si>
  <si>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</si>
  <si>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</si>
  <si>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</si>
  <si>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</si>
  <si>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</si>
  <si>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</si>
  <si>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</si>
  <si>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</si>
  <si>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</si>
  <si>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</si>
  <si>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</si>
  <si>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</si>
  <si>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</si>
  <si>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</si>
  <si>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</si>
  <si>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</si>
  <si>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</si>
  <si>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</si>
  <si>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</si>
  <si>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</si>
  <si>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</si>
  <si>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</si>
  <si>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</si>
  <si>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</si>
  <si>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</si>
  <si>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</si>
  <si>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</si>
  <si>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</si>
  <si>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</si>
  <si>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</si>
  <si>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</si>
  <si>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</si>
  <si>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</si>
  <si>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</si>
  <si>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</si>
  <si>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</si>
  <si>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</si>
  <si>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</si>
  <si>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</si>
  <si>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</si>
  <si>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</si>
  <si>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</si>
  <si>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</si>
  <si>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</si>
  <si>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</si>
  <si>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</si>
  <si>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</si>
  <si>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</si>
  <si>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</si>
  <si>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</si>
  <si>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</si>
  <si>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</si>
  <si>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</si>
  <si>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</si>
  <si>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</si>
  <si>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</si>
  <si>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</si>
  <si>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</si>
  <si>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</si>
  <si>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</si>
  <si>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</si>
  <si>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</si>
  <si>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</si>
  <si>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</si>
  <si>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</si>
  <si>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</si>
  <si>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</si>
  <si>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</si>
  <si>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</si>
  <si>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</si>
  <si>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</si>
  <si>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</si>
  <si>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</si>
  <si>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</si>
  <si>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</si>
  <si>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</si>
  <si>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</si>
  <si>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</si>
  <si>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</si>
  <si>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</si>
  <si>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</si>
  <si>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</si>
  <si>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</si>
  <si>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</si>
  <si>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</si>
  <si>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</si>
  <si>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</si>
  <si>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</si>
  <si>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</si>
  <si>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</si>
  <si>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</si>
  <si>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</si>
  <si>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</si>
  <si>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</si>
  <si>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</si>
  <si>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</si>
  <si>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</si>
  <si>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</si>
  <si>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</si>
  <si>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</si>
  <si>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</si>
  <si>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</si>
  <si>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</si>
  <si>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</si>
  <si>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</si>
  <si>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</si>
  <si>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</si>
  <si>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</si>
  <si>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</si>
  <si>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</si>
  <si>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</si>
  <si>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</si>
  <si>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</si>
  <si>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</si>
  <si>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</si>
  <si>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</si>
  <si>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</si>
  <si>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</si>
  <si>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</si>
  <si>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</si>
  <si>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</si>
  <si>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</si>
  <si>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</si>
  <si>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</si>
  <si>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</si>
  <si>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</si>
  <si>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</si>
  <si>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</si>
  <si>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</si>
  <si>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</si>
  <si>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</si>
  <si>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</si>
  <si>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</si>
  <si>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</si>
  <si>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</si>
  <si>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</si>
  <si>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</si>
  <si>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</si>
  <si>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</si>
  <si>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</si>
  <si>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</si>
  <si>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</si>
  <si>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</si>
  <si>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</si>
  <si>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</si>
  <si>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</si>
  <si>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</si>
  <si>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</si>
  <si>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</si>
  <si>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</si>
  <si>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</si>
  <si>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</si>
  <si>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</si>
  <si>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</si>
  <si>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</si>
  <si>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</si>
  <si>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</si>
  <si>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</si>
  <si>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</si>
  <si>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</si>
  <si>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</si>
  <si>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</si>
  <si>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</si>
  <si>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</si>
  <si>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</si>
  <si>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</si>
  <si>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</si>
  <si>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</si>
  <si>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</si>
  <si>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</si>
  <si>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</si>
  <si>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</si>
  <si>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</si>
  <si>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</si>
  <si>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</si>
  <si>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</si>
  <si>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</si>
  <si>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</si>
  <si>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</si>
  <si>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</si>
  <si>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</si>
  <si>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</si>
  <si>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</si>
  <si>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</si>
  <si>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</si>
  <si>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</si>
  <si>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</si>
  <si>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</si>
  <si>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</si>
  <si>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</si>
  <si>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</si>
  <si>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</si>
  <si>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</si>
  <si>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</si>
  <si>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</si>
  <si>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</si>
  <si>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</si>
  <si>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</si>
  <si>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</si>
  <si>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</si>
  <si>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</si>
  <si>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</si>
  <si>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</si>
  <si>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</si>
  <si>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</si>
  <si>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</si>
  <si>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</si>
  <si>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</si>
  <si>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</si>
  <si>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</si>
  <si>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</si>
  <si>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</si>
  <si>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</si>
  <si>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</si>
  <si>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</si>
  <si>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</si>
  <si>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</si>
  <si>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</si>
  <si>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</si>
  <si>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</si>
  <si>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</si>
  <si>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</si>
  <si>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</si>
  <si>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</si>
  <si>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</si>
  <si>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</si>
  <si>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</si>
  <si>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</si>
  <si>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</si>
  <si>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</si>
  <si>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</si>
  <si>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</si>
  <si>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</si>
  <si>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</si>
  <si>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</si>
  <si>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</si>
  <si>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</si>
  <si>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</si>
  <si>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</si>
  <si>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</si>
  <si>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</si>
  <si>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</si>
  <si>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</si>
  <si>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</si>
  <si>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</si>
  <si>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</si>
  <si>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</si>
  <si>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</si>
  <si>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</si>
  <si>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</si>
  <si>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</si>
  <si>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</si>
  <si>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</si>
  <si>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</si>
  <si>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</si>
  <si>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</si>
  <si>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</si>
  <si>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</si>
  <si>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</si>
  <si>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</si>
  <si>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</si>
  <si>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</si>
  <si>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</si>
  <si>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</si>
  <si>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</si>
  <si>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</si>
  <si>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</si>
  <si>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</si>
  <si>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</si>
  <si>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</si>
  <si>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</si>
  <si>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</si>
  <si>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</si>
  <si>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</si>
  <si>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</si>
  <si>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</si>
  <si>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</si>
  <si>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</si>
  <si>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</si>
  <si>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</si>
  <si>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</si>
  <si>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</si>
  <si>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</si>
  <si>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</si>
  <si>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</si>
  <si>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</si>
  <si>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</si>
  <si>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</si>
  <si>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</si>
  <si>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</si>
  <si>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</si>
  <si>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</si>
  <si>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</si>
  <si>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</si>
  <si>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</si>
  <si>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</si>
  <si>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</si>
  <si>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</si>
  <si>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</si>
  <si>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</si>
  <si>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</si>
  <si>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</si>
  <si>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</si>
  <si>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</si>
  <si>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</si>
  <si>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</si>
  <si>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</si>
  <si>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</si>
  <si>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</si>
  <si>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</si>
  <si>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</si>
  <si>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</si>
  <si>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</si>
  <si>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</si>
  <si>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</si>
  <si>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</si>
  <si>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</si>
  <si>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</si>
  <si>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</si>
  <si>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</si>
  <si>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</si>
  <si>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</si>
  <si>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</si>
  <si>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</si>
  <si>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</si>
  <si>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</si>
  <si>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</si>
  <si>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</si>
  <si>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</si>
  <si>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</si>
  <si>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</si>
  <si>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</si>
  <si>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</si>
  <si>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</si>
  <si>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</si>
  <si>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</si>
  <si>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</si>
  <si>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</si>
  <si>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</si>
  <si>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</si>
  <si>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</si>
  <si>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</si>
  <si>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</si>
  <si>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</si>
  <si>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</si>
  <si>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</si>
  <si>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</si>
  <si>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</si>
  <si>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</si>
  <si>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</si>
  <si>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</si>
  <si>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</si>
  <si>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</si>
  <si>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</si>
  <si>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</si>
  <si>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</si>
  <si>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</si>
  <si>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</si>
  <si>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</si>
  <si>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</si>
  <si>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</si>
  <si>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</si>
  <si>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</si>
  <si>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</si>
  <si>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</si>
  <si>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</si>
  <si>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</si>
  <si>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</si>
  <si>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</si>
  <si>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</si>
  <si>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</si>
  <si>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</si>
  <si>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</si>
  <si>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</si>
  <si>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</si>
  <si>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</si>
  <si>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</si>
  <si>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</si>
  <si>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</si>
  <si>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</si>
  <si>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</si>
  <si>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</si>
  <si>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</si>
  <si>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</si>
  <si>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</si>
  <si>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</si>
  <si>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</si>
  <si>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</si>
  <si>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</si>
  <si>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</si>
  <si>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</si>
  <si>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</si>
  <si>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</si>
  <si>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</si>
  <si>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</si>
  <si>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</si>
  <si>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</si>
  <si>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</si>
  <si>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</si>
  <si>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</si>
  <si>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</si>
  <si>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</si>
  <si>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</si>
  <si>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</si>
  <si>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</si>
  <si>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</si>
  <si>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</si>
  <si>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</si>
  <si>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</si>
  <si>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</si>
  <si>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</si>
  <si>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</si>
  <si>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</si>
  <si>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</si>
  <si>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</si>
  <si>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</si>
  <si>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</si>
  <si>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</si>
  <si>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</si>
  <si>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</si>
  <si>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</si>
  <si>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</si>
  <si>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</si>
  <si>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</si>
  <si>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</si>
  <si>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</si>
  <si>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</si>
  <si>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</si>
  <si>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</si>
  <si>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</si>
  <si>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</si>
  <si>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</si>
  <si>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</si>
  <si>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</si>
  <si>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</si>
  <si>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</si>
  <si>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</si>
  <si>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</si>
  <si>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</si>
  <si>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</si>
  <si>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</si>
  <si>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</si>
  <si>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</si>
  <si>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</si>
  <si>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</si>
  <si>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</si>
  <si>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</si>
  <si>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</si>
  <si>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</si>
  <si>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</si>
  <si>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</si>
  <si>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</si>
  <si>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</si>
  <si>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</si>
  <si>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</si>
  <si>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</si>
  <si>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</si>
  <si>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</si>
  <si>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</si>
  <si>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</si>
  <si>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</si>
  <si>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</si>
  <si>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</si>
  <si>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</si>
  <si>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</si>
  <si>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</si>
  <si>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</si>
  <si>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</si>
  <si>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</si>
  <si>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</si>
  <si>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</si>
  <si>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</si>
  <si>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</si>
  <si>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</si>
  <si>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</si>
  <si>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</si>
  <si>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</si>
  <si>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</si>
  <si>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</si>
  <si>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</si>
  <si>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</si>
  <si>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</si>
  <si>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</si>
  <si>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</si>
  <si>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</si>
  <si>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</si>
  <si>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</si>
  <si>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</si>
  <si>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</si>
  <si>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</si>
  <si>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</si>
  <si>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</si>
  <si>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</si>
  <si>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</si>
  <si>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</si>
  <si>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</si>
  <si>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</si>
  <si>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</si>
  <si>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</si>
  <si>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</si>
  <si>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</si>
  <si>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</si>
  <si>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</si>
  <si>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</si>
  <si>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</si>
  <si>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</si>
  <si>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</si>
  <si>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</si>
  <si>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</si>
  <si>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</si>
  <si>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</si>
  <si>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</si>
  <si>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</si>
  <si>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</si>
  <si>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</si>
  <si>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</si>
  <si>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</si>
  <si>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</si>
  <si>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</si>
  <si>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</si>
  <si>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</si>
  <si>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</si>
  <si>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</si>
  <si>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</si>
  <si>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</si>
  <si>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</si>
  <si>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</si>
  <si>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</si>
  <si>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</si>
  <si>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</si>
  <si>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</si>
  <si>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</si>
  <si>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</si>
  <si>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</si>
  <si>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</si>
  <si>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</si>
  <si>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</si>
  <si>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</si>
  <si>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</si>
  <si>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</si>
  <si>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</si>
  <si>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</si>
  <si>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</si>
  <si>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</si>
  <si>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</si>
  <si>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</si>
  <si>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</si>
  <si>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</si>
  <si>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</si>
  <si>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</si>
  <si>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</si>
  <si>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</si>
  <si>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</si>
  <si>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</si>
  <si>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</si>
  <si>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</si>
  <si>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</si>
  <si>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</si>
  <si>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</si>
  <si>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</si>
  <si>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</si>
  <si>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</si>
  <si>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</si>
  <si>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</si>
  <si>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</si>
  <si>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</si>
  <si>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</si>
  <si>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</si>
  <si>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</si>
  <si>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</si>
  <si>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</si>
  <si>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</si>
  <si>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</si>
  <si>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</si>
  <si>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</si>
  <si>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</si>
  <si>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</si>
  <si>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</si>
  <si>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</si>
  <si>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</si>
  <si>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</si>
  <si>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</si>
  <si>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</si>
  <si>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</si>
  <si>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</si>
  <si>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</si>
  <si>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</si>
  <si>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</si>
  <si>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</si>
  <si>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</si>
  <si>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</si>
  <si>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</si>
  <si>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</si>
  <si>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</si>
  <si>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</si>
  <si>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</si>
  <si>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</si>
  <si>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</si>
  <si>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</si>
  <si>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</si>
  <si>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</si>
  <si>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</si>
  <si>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</si>
  <si>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</si>
  <si>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</si>
  <si>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</si>
  <si>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</si>
  <si>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</si>
  <si>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</si>
  <si>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</si>
  <si>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</si>
  <si>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</si>
  <si>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</si>
  <si>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</si>
  <si>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</si>
  <si>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</si>
  <si>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</si>
  <si>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</si>
  <si>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</si>
  <si>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</si>
  <si>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</si>
  <si>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</si>
  <si>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</si>
  <si>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</si>
  <si>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</si>
  <si>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</si>
  <si>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</si>
  <si>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</si>
  <si>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</si>
  <si>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</si>
  <si>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</si>
  <si>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</si>
  <si>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</si>
  <si>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</si>
  <si>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</si>
  <si>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</si>
  <si>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</si>
  <si>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</si>
  <si>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</si>
  <si>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</si>
  <si>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</si>
  <si>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</si>
  <si>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</si>
  <si>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</si>
  <si>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</si>
  <si>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</si>
  <si>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</si>
  <si>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</si>
  <si>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</si>
  <si>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</si>
  <si>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</si>
  <si>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</si>
  <si>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</si>
  <si>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</si>
  <si>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</si>
  <si>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</si>
  <si>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</si>
  <si>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</si>
  <si>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</si>
  <si>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</si>
  <si>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</si>
  <si>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</si>
  <si>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</si>
  <si>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</si>
  <si>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</si>
  <si>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</si>
  <si>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</si>
  <si>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</si>
  <si>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</si>
  <si>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</si>
  <si>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</si>
  <si>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</si>
  <si>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</si>
  <si>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</si>
  <si>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</si>
  <si>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</si>
  <si>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</si>
  <si>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</si>
  <si>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</si>
  <si>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</si>
  <si>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</si>
  <si>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</si>
  <si>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</si>
  <si>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</si>
  <si>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</si>
  <si>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</si>
  <si>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</si>
  <si>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</si>
  <si>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</si>
  <si>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</si>
  <si>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</si>
  <si>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</si>
  <si>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</si>
  <si>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</si>
  <si>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</si>
  <si>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</si>
  <si>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</si>
  <si>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</si>
  <si>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</si>
  <si>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</si>
  <si>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</si>
  <si>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</si>
  <si>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</si>
  <si>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</si>
  <si>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</si>
  <si>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</si>
  <si>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</si>
  <si>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</si>
  <si>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</si>
  <si>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</si>
  <si>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</si>
  <si>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</si>
  <si>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</si>
  <si>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</si>
  <si>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</si>
  <si>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</si>
  <si>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</si>
  <si>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</si>
  <si>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</si>
  <si>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</si>
  <si>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</si>
  <si>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</si>
  <si>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</si>
  <si>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</si>
  <si>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</si>
  <si>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</si>
  <si>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</si>
  <si>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</si>
  <si>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</si>
  <si>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</si>
  <si>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</si>
  <si>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</si>
  <si>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</si>
  <si>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</si>
  <si>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</si>
  <si>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</si>
  <si>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</si>
  <si>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</si>
  <si>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</si>
  <si>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</si>
  <si>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</si>
  <si>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</si>
  <si>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</si>
  <si>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</si>
  <si>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</si>
  <si>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</si>
  <si>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</si>
  <si>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</si>
  <si>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</si>
  <si>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</si>
  <si>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</si>
  <si>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</si>
  <si>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</si>
  <si>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</si>
  <si>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</si>
  <si>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</si>
  <si>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</si>
  <si>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</si>
  <si>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</si>
  <si>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</si>
  <si>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</si>
  <si>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</si>
  <si>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</si>
  <si>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</si>
  <si>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</si>
  <si>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</si>
  <si>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</si>
  <si>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</si>
  <si>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</si>
  <si>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</si>
  <si>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</si>
  <si>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</si>
  <si>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</si>
  <si>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</si>
  <si>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</si>
  <si>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</si>
  <si>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</si>
  <si>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</si>
  <si>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</si>
  <si>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</si>
  <si>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</si>
  <si>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</si>
  <si>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</si>
  <si>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</si>
  <si>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</si>
  <si>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</si>
  <si>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</si>
  <si>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</si>
  <si>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</si>
  <si>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</si>
  <si>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</si>
  <si>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</si>
  <si>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</si>
  <si>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</si>
  <si>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</si>
  <si>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</si>
  <si>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</si>
  <si>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</si>
  <si>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</si>
  <si>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</si>
  <si>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</si>
  <si>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</si>
  <si>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</si>
  <si>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</si>
  <si>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</si>
  <si>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</si>
  <si>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</si>
  <si>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</si>
  <si>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</si>
  <si>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</si>
  <si>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</si>
  <si>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</si>
  <si>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</si>
  <si>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</si>
  <si>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</si>
  <si>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</si>
  <si>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</si>
  <si>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</si>
  <si>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</si>
  <si>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</si>
  <si>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</si>
  <si>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</si>
  <si>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</si>
  <si>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</si>
  <si>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</si>
  <si>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</si>
  <si>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</si>
  <si>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</si>
  <si>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</si>
  <si>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</si>
  <si>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</si>
  <si>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</si>
  <si>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</si>
  <si>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</si>
  <si>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</si>
  <si>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</si>
  <si>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</si>
  <si>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</si>
  <si>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</si>
  <si>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</si>
  <si>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</si>
  <si>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</si>
  <si>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</si>
  <si>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</si>
  <si>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</si>
  <si>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</si>
  <si>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</si>
  <si>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</si>
  <si>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</si>
  <si>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</si>
  <si>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</si>
  <si>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</si>
  <si>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</si>
  <si>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</si>
  <si>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</si>
  <si>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</si>
  <si>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</si>
  <si>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</si>
  <si>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</si>
  <si>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</si>
  <si>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</si>
  <si>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</si>
  <si>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</si>
  <si>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</si>
  <si>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</si>
  <si>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</si>
  <si>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</si>
  <si>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</si>
  <si>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</si>
  <si>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</si>
  <si>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</si>
  <si>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</si>
  <si>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</si>
  <si>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</si>
  <si>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</si>
  <si>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</si>
  <si>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</si>
  <si>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</si>
  <si>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</si>
  <si>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</si>
  <si>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</si>
  <si>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</si>
  <si>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</si>
  <si>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</si>
  <si>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</si>
  <si>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</si>
  <si>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</si>
  <si>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</si>
  <si>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</si>
  <si>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</si>
  <si>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</si>
  <si>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</si>
  <si>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</si>
  <si>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</si>
  <si>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</si>
  <si>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</si>
  <si>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</si>
  <si>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</si>
  <si>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</si>
  <si>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</si>
  <si>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</si>
  <si>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</si>
  <si>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</si>
  <si>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</si>
  <si>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</si>
  <si>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</si>
  <si>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</si>
  <si>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</si>
  <si>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</si>
  <si>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</si>
  <si>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</si>
  <si>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</si>
  <si>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</si>
  <si>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</si>
  <si>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</si>
  <si>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</si>
  <si>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</si>
  <si>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</si>
  <si>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</si>
  <si>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</si>
  <si>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</si>
  <si>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</si>
  <si>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</si>
  <si>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</si>
  <si>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</si>
  <si>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</si>
  <si>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</si>
  <si>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</si>
  <si>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</si>
  <si>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</si>
  <si>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</si>
  <si>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</si>
  <si>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</si>
  <si>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</si>
  <si>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</si>
  <si>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</si>
  <si>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</si>
  <si>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</si>
  <si>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</si>
  <si>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</si>
  <si>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</si>
  <si>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</si>
  <si>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</si>
  <si>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</si>
  <si>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</si>
  <si>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</si>
  <si>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</si>
  <si>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</si>
  <si>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</si>
  <si>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</si>
  <si>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</si>
  <si>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</si>
  <si>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</si>
  <si>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</si>
  <si>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</si>
  <si>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</si>
  <si>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</si>
  <si>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</si>
  <si>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</si>
  <si>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</si>
  <si>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</si>
  <si>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</si>
  <si>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</si>
  <si>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</si>
  <si>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</si>
  <si>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</si>
  <si>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</si>
  <si>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</si>
  <si>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</si>
  <si>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</si>
  <si>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</si>
  <si>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</si>
  <si>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</si>
  <si>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</si>
  <si>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</si>
  <si>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</si>
  <si>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</si>
  <si>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</si>
  <si>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</si>
  <si>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</si>
  <si>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</si>
  <si>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</si>
  <si>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</si>
  <si>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</si>
  <si>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</si>
  <si>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</si>
  <si>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</si>
  <si>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</si>
  <si>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</si>
  <si>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</si>
  <si>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</si>
  <si>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</si>
  <si>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</si>
  <si>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</si>
  <si>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</si>
  <si>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</si>
  <si>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</si>
  <si>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</si>
  <si>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</si>
  <si>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</si>
  <si>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</si>
  <si>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</si>
  <si>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</si>
  <si>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</si>
  <si>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</si>
  <si>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</si>
  <si>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</si>
  <si>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</si>
  <si>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</si>
  <si>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</si>
  <si>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</si>
  <si>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</si>
  <si>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</si>
  <si>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</si>
  <si>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</si>
  <si>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</si>
  <si>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</si>
  <si>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</si>
  <si>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</si>
  <si>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</si>
  <si>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</si>
  <si>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</si>
  <si>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</si>
  <si>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</si>
  <si>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</si>
  <si>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</si>
  <si>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</si>
  <si>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</si>
  <si>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</si>
  <si>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</si>
  <si>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</si>
  <si>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</si>
  <si>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</si>
  <si>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</si>
  <si>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</si>
  <si>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</si>
  <si>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</si>
  <si>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</si>
  <si>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</si>
  <si>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</si>
  <si>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</si>
  <si>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</si>
  <si>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</si>
  <si>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</si>
  <si>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</si>
  <si>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</si>
  <si>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</si>
  <si>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</si>
  <si>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</si>
  <si>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</si>
  <si>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</si>
  <si>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</si>
  <si>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</si>
  <si>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</si>
  <si>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</si>
  <si>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</si>
  <si>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</si>
  <si>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</si>
  <si>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</si>
  <si>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</si>
  <si>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</si>
  <si>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</si>
  <si>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</si>
  <si>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</si>
  <si>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</si>
  <si>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</si>
  <si>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</si>
  <si>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</si>
  <si>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</si>
  <si>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</si>
  <si>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</si>
  <si>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</si>
  <si>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</si>
  <si>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</si>
  <si>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</si>
  <si>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</si>
  <si>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</si>
  <si>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</si>
  <si>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</si>
  <si>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</si>
  <si>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</si>
  <si>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</si>
  <si>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</si>
  <si>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</si>
  <si>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</si>
  <si>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</si>
  <si>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</si>
  <si>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</si>
  <si>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</si>
  <si>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</si>
  <si>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</si>
  <si>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</si>
  <si>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</si>
  <si>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</si>
  <si>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</si>
  <si>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</si>
  <si>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</si>
  <si>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</si>
  <si>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</si>
  <si>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</si>
  <si>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</si>
  <si>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</si>
  <si>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</si>
  <si>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</si>
  <si>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</si>
  <si>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</si>
  <si>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</si>
  <si>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</si>
  <si>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</si>
  <si>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</si>
  <si>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</si>
  <si>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</si>
  <si>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</si>
  <si>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</si>
  <si>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</si>
  <si>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</si>
  <si>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</si>
  <si>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</si>
  <si>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</si>
  <si>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</si>
  <si>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</si>
  <si>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</si>
  <si>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</si>
  <si>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</si>
  <si>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</si>
  <si>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</si>
  <si>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</si>
  <si>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</si>
  <si>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</si>
  <si>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</si>
  <si>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</si>
  <si>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</si>
  <si>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</si>
  <si>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</si>
  <si>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</si>
  <si>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</si>
  <si>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</si>
  <si>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</si>
  <si>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</si>
  <si>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</si>
  <si>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</si>
  <si>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</si>
  <si>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</si>
  <si>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</si>
  <si>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</si>
  <si>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</si>
  <si>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</si>
  <si>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</si>
  <si>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</si>
  <si>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</si>
  <si>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</si>
  <si>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</si>
  <si>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</si>
  <si>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</si>
  <si>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</si>
  <si>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</si>
  <si>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</si>
  <si>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</si>
  <si>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</si>
  <si>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</si>
  <si>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</si>
  <si>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</si>
  <si>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</si>
  <si>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</si>
  <si>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</si>
  <si>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</si>
  <si>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</si>
  <si>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</si>
  <si>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</si>
  <si>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</si>
  <si>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</si>
  <si>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</si>
  <si>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</si>
  <si>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</si>
  <si>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</si>
  <si>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</si>
  <si>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</si>
  <si>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</si>
  <si>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</si>
  <si>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</si>
  <si>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</si>
  <si>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</si>
  <si>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</si>
  <si>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</si>
  <si>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</si>
  <si>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</si>
  <si>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</si>
  <si>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</si>
  <si>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</si>
  <si>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</si>
  <si>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</si>
  <si>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</si>
  <si>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</si>
  <si>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</si>
  <si>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</si>
  <si>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</si>
  <si>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</si>
  <si>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</si>
  <si>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</si>
  <si>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</si>
  <si>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</si>
  <si>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</si>
  <si>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</si>
  <si>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</si>
  <si>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</si>
  <si>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</si>
  <si>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</si>
  <si>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</si>
  <si>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</si>
  <si>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</si>
  <si>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</si>
  <si>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</si>
  <si>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</si>
  <si>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</si>
  <si>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</si>
  <si>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</si>
  <si>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</si>
  <si>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</si>
  <si>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</si>
  <si>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</si>
  <si>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</si>
  <si>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</si>
  <si>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</si>
  <si>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</si>
  <si>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</si>
  <si>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</si>
  <si>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</si>
  <si>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</si>
  <si>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</si>
  <si>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</si>
  <si>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</si>
  <si>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</si>
  <si>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</si>
  <si>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</si>
  <si>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</si>
  <si>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</si>
  <si>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</si>
  <si>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</si>
  <si>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</si>
  <si>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</si>
  <si>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</si>
  <si>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</si>
  <si>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</si>
  <si>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</si>
  <si>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</si>
  <si>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</si>
  <si>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</si>
  <si>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</si>
  <si>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</si>
  <si>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</si>
  <si>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</si>
  <si>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</si>
  <si>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</si>
  <si>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</si>
  <si>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</si>
  <si>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</si>
  <si>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</si>
  <si>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</si>
  <si>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</si>
  <si>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</si>
  <si>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</si>
  <si>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</si>
  <si>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</si>
  <si>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</si>
  <si>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</si>
  <si>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</si>
  <si>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</si>
  <si>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</si>
  <si>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</si>
  <si>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</si>
  <si>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</si>
  <si>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</si>
  <si>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</si>
  <si>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</si>
  <si>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</si>
  <si>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</si>
  <si>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</si>
  <si>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</si>
  <si>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</si>
  <si>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</si>
  <si>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</si>
  <si>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</si>
  <si>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</si>
  <si>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</si>
  <si>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</si>
  <si>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</si>
  <si>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</si>
  <si>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</si>
  <si>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</si>
  <si>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</si>
  <si>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</si>
  <si>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</si>
  <si>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</si>
  <si>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</si>
  <si>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</si>
  <si>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</si>
  <si>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</si>
  <si>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</si>
  <si>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</si>
  <si>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</si>
  <si>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</si>
  <si>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</si>
  <si>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</si>
  <si>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</si>
  <si>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</si>
  <si>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</si>
  <si>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</si>
  <si>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</si>
  <si>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</si>
  <si>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</si>
  <si>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</si>
  <si>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</si>
  <si>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</si>
  <si>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</si>
  <si>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</si>
  <si>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</si>
  <si>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</si>
  <si>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</si>
  <si>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</si>
  <si>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</si>
  <si>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</si>
  <si>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</si>
  <si>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</si>
  <si>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</si>
  <si>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</si>
  <si>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</si>
  <si>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</si>
  <si>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</si>
  <si>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</si>
  <si>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</si>
  <si>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</si>
  <si>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</si>
  <si>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</si>
  <si>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</si>
  <si>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</si>
  <si>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</si>
  <si>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</si>
  <si>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</si>
  <si>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</si>
  <si>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</si>
  <si>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</si>
  <si>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</si>
  <si>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</si>
  <si>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</si>
  <si>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</si>
  <si>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</si>
  <si>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</si>
  <si>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</si>
  <si>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</si>
  <si>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</si>
  <si>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</si>
  <si>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</si>
  <si>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</si>
  <si>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</si>
  <si>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</si>
  <si>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</si>
  <si>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</si>
  <si>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</si>
  <si>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</si>
  <si>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</si>
  <si>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</si>
  <si>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</si>
  <si>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</si>
  <si>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</si>
  <si>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</si>
  <si>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</si>
  <si>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</si>
  <si>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</si>
  <si>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</si>
  <si>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</si>
  <si>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</si>
  <si>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</si>
  <si>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</si>
  <si>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</si>
  <si>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</si>
  <si>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</si>
  <si>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</si>
  <si>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</si>
  <si>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</si>
  <si>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</si>
  <si>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</si>
  <si>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</si>
  <si>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</si>
  <si>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</si>
  <si>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</si>
  <si>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</si>
  <si>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</si>
  <si>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</si>
  <si>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</si>
  <si>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</si>
  <si>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</si>
  <si>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</si>
  <si>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</si>
  <si>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</si>
  <si>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</si>
  <si>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</si>
  <si>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</si>
  <si>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</si>
  <si>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</si>
  <si>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</si>
  <si>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</si>
  <si>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</si>
  <si>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</si>
  <si>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</si>
  <si>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</si>
  <si>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</si>
  <si>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</si>
  <si>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</si>
  <si>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</si>
  <si>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</si>
  <si>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</si>
  <si>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</si>
  <si>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</si>
  <si>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</si>
  <si>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</si>
  <si>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</si>
  <si>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</si>
  <si>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</si>
  <si>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</si>
  <si>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</si>
  <si>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</si>
  <si>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</si>
  <si>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</si>
  <si>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</si>
  <si>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</si>
  <si>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</si>
  <si>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</si>
  <si>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</si>
  <si>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</si>
  <si>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</si>
  <si>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</si>
  <si>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</si>
  <si>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</si>
  <si>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</si>
  <si>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</si>
  <si>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</si>
  <si>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</si>
  <si>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</si>
  <si>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</si>
  <si>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</si>
  <si>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</si>
  <si>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</si>
  <si>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</si>
  <si>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</si>
  <si>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</si>
  <si>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</si>
  <si>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</si>
  <si>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</si>
  <si>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</si>
  <si>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</si>
  <si>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</si>
  <si>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</si>
  <si>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</si>
  <si>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</si>
  <si>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</si>
  <si>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</si>
  <si>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</si>
  <si>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</si>
  <si>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</si>
  <si>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</si>
  <si>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</si>
  <si>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</si>
  <si>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</si>
  <si>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</si>
  <si>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</si>
  <si>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</si>
  <si>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</si>
  <si>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</si>
  <si>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</si>
  <si>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</si>
  <si>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</si>
  <si>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</si>
  <si>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</si>
  <si>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</si>
  <si>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</si>
  <si>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</si>
  <si>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</si>
  <si>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</si>
  <si>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</si>
  <si>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</si>
  <si>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</si>
  <si>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</si>
  <si>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</si>
  <si>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</si>
  <si>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</si>
  <si>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</si>
  <si>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</si>
  <si>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</si>
  <si>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</si>
  <si>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</si>
  <si>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</si>
  <si>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</si>
  <si>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</si>
  <si>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</si>
  <si>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</si>
  <si>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</si>
  <si>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</si>
  <si>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</si>
  <si>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</si>
  <si>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</si>
  <si>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</si>
  <si>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</si>
  <si>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</si>
  <si>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</si>
  <si>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</si>
  <si>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</si>
  <si>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</si>
  <si>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</si>
  <si>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</si>
  <si>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</si>
  <si>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</si>
  <si>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</si>
  <si>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</si>
  <si>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</si>
  <si>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</si>
  <si>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</si>
  <si>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</si>
  <si>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</si>
  <si>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</si>
  <si>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</si>
  <si>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</si>
  <si>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</si>
  <si>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</si>
  <si>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</si>
  <si>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</si>
  <si>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</si>
  <si>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</si>
  <si>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</si>
  <si>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</si>
  <si>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</si>
  <si>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</si>
  <si>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</si>
  <si>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</si>
  <si>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</si>
  <si>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</si>
  <si>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</si>
  <si>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</si>
  <si>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</si>
  <si>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</si>
  <si>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</si>
  <si>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</si>
  <si>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</si>
  <si>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</si>
  <si>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</si>
  <si>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</si>
  <si>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</si>
  <si>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</si>
  <si>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</si>
  <si>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</si>
  <si>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</si>
  <si>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</si>
  <si>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</si>
  <si>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</si>
  <si>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</si>
  <si>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</si>
  <si>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</si>
  <si>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</si>
  <si>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</si>
  <si>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</si>
  <si>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</si>
  <si>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</si>
  <si>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</si>
  <si>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</si>
  <si>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</si>
  <si>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</si>
  <si>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</si>
  <si>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</si>
  <si>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</si>
  <si>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</si>
  <si>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</si>
  <si>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</si>
  <si>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</si>
  <si>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</si>
  <si>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</si>
  <si>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</si>
  <si>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</si>
  <si>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</si>
  <si>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</si>
  <si>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</si>
  <si>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</si>
  <si>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</si>
  <si>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</si>
  <si>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</si>
  <si>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</si>
  <si>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</si>
  <si>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</si>
  <si>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</si>
  <si>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</si>
  <si>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</si>
  <si>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</si>
  <si>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</si>
  <si>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</si>
  <si>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</si>
  <si>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</si>
  <si>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</si>
  <si>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</si>
  <si>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</si>
  <si>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</si>
  <si>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</si>
  <si>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</si>
  <si>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</si>
  <si>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</si>
  <si>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</si>
  <si>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</si>
  <si>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</si>
  <si>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</si>
  <si>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</si>
  <si>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</si>
  <si>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</si>
  <si>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</si>
  <si>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</si>
  <si>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</si>
  <si>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</si>
  <si>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</si>
  <si>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</si>
  <si>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</si>
  <si>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</si>
  <si>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</si>
  <si>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</si>
  <si>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</si>
  <si>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</si>
  <si>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</si>
  <si>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</si>
  <si>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</si>
  <si>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</si>
  <si>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</si>
  <si>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</si>
  <si>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</si>
  <si>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</si>
  <si>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</si>
  <si>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</si>
  <si>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</si>
  <si>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</si>
  <si>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</si>
  <si>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</si>
  <si>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</si>
  <si>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</si>
  <si>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</si>
  <si>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</si>
  <si>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</si>
  <si>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</si>
  <si>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</si>
  <si>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</si>
  <si>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</si>
  <si>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</si>
  <si>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</si>
  <si>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</si>
  <si>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</si>
  <si>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</si>
  <si>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</si>
  <si>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</si>
  <si>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</si>
  <si>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</si>
  <si>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</si>
  <si>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</si>
  <si>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</si>
  <si>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</si>
  <si>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</si>
  <si>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</si>
  <si>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</si>
  <si>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</si>
  <si>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</si>
  <si>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</si>
  <si>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</si>
  <si>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</si>
  <si>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</si>
  <si>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</si>
  <si>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</si>
  <si>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</si>
  <si>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</si>
  <si>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</si>
  <si>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</si>
  <si>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</si>
  <si>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</si>
  <si>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</si>
  <si>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</si>
  <si>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</si>
  <si>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</si>
  <si>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</si>
  <si>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</si>
  <si>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</si>
  <si>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</si>
  <si>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</si>
  <si>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</si>
  <si>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</si>
  <si>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</si>
  <si>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</si>
  <si>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</si>
  <si>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</si>
  <si>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</si>
  <si>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</si>
  <si>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</si>
  <si>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</si>
  <si>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</si>
  <si>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</si>
  <si>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</si>
  <si>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</si>
  <si>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</si>
  <si>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</si>
  <si>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</si>
  <si>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</si>
  <si>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</si>
  <si>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</si>
  <si>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</si>
  <si>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</si>
  <si>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</si>
  <si>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</si>
  <si>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</si>
  <si>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</si>
  <si>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</si>
  <si>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</si>
  <si>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</si>
  <si>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</si>
  <si>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</si>
  <si>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</si>
  <si>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</si>
  <si>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</si>
  <si>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</si>
  <si>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</si>
  <si>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</si>
  <si>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</si>
  <si>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</si>
  <si>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</si>
  <si>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</si>
  <si>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</si>
  <si>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</si>
  <si>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</si>
  <si>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</si>
  <si>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</si>
  <si>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</si>
  <si>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</si>
  <si>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</si>
  <si>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</si>
  <si>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</si>
  <si>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</si>
  <si>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</si>
  <si>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</si>
  <si>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</si>
  <si>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</si>
  <si>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</si>
  <si>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</si>
  <si>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</si>
  <si>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</si>
  <si>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</si>
  <si>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</si>
  <si>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</si>
  <si>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</si>
  <si>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</si>
  <si>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</si>
  <si>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</si>
  <si>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</si>
  <si>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</si>
  <si>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</si>
  <si>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</si>
  <si>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</si>
  <si>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</si>
  <si>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</si>
  <si>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</si>
  <si>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</si>
  <si>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</si>
  <si>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</si>
  <si>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</si>
  <si>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</si>
  <si>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</si>
  <si>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</si>
  <si>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</si>
  <si>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</si>
  <si>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</si>
  <si>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</si>
  <si>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</si>
  <si>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</si>
  <si>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</si>
  <si>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</si>
  <si>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</si>
  <si>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</si>
  <si>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</si>
  <si>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</si>
  <si>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</si>
  <si>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</si>
  <si>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</si>
  <si>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</si>
  <si>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</si>
  <si>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</si>
  <si>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</si>
  <si>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</si>
  <si>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</si>
  <si>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</si>
  <si>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</si>
  <si>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</si>
  <si>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</si>
  <si>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</si>
  <si>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</si>
  <si>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</si>
  <si>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</si>
  <si>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</si>
  <si>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</si>
  <si>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</si>
  <si>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</si>
  <si>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</si>
  <si>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</si>
  <si>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</si>
  <si>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</si>
  <si>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</si>
  <si>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</si>
  <si>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</si>
  <si>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</si>
  <si>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</si>
  <si>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</si>
  <si>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</si>
  <si>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</si>
  <si>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</si>
  <si>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</si>
  <si>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</si>
  <si>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</si>
  <si>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</si>
  <si>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</si>
  <si>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</si>
  <si>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</si>
  <si>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</si>
  <si>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</si>
  <si>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</si>
  <si>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</si>
  <si>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</si>
  <si>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</si>
  <si>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</si>
  <si>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</si>
  <si>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</si>
  <si>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</si>
  <si>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</si>
  <si>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</si>
  <si>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</si>
  <si>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</si>
  <si>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</si>
  <si>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</si>
  <si>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</si>
  <si>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</si>
  <si>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</si>
  <si>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</si>
  <si>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</si>
  <si>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</si>
  <si>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</si>
  <si>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</si>
  <si>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</si>
  <si>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</si>
  <si>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</si>
  <si>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</si>
  <si>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</si>
  <si>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</si>
  <si>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</si>
  <si>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</si>
  <si>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</si>
  <si>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</si>
  <si>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</si>
  <si>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</si>
  <si>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</si>
  <si>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</si>
  <si>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</si>
  <si>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</si>
  <si>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</si>
  <si>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</si>
  <si>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</si>
  <si>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</si>
  <si>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</si>
  <si>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</si>
  <si>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</si>
  <si>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</si>
  <si>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</si>
  <si>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</si>
  <si>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</si>
  <si>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</si>
  <si>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</si>
  <si>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</si>
  <si>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</si>
  <si>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</si>
  <si>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</si>
  <si>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</si>
  <si>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</si>
  <si>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</si>
  <si>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</si>
  <si>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</si>
  <si>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</si>
  <si>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</si>
  <si>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</si>
  <si>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</si>
  <si>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</si>
  <si>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</si>
  <si>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</si>
  <si>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</si>
  <si>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</si>
  <si>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</si>
  <si>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</si>
  <si>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</si>
  <si>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</si>
  <si>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</si>
  <si>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</si>
  <si>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</si>
  <si>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</si>
  <si>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</si>
  <si>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</si>
  <si>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</si>
  <si>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</si>
  <si>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</si>
  <si>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</si>
  <si>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</si>
  <si>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</si>
  <si>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</si>
  <si>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</si>
  <si>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</si>
  <si>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</si>
  <si>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</si>
  <si>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</si>
  <si>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</si>
  <si>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</si>
  <si>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</si>
  <si>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</si>
  <si>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</si>
  <si>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</si>
  <si>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</si>
  <si>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</si>
  <si>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</si>
  <si>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</si>
  <si>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</si>
  <si>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</si>
  <si>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</si>
  <si>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</si>
  <si>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</si>
  <si>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</si>
  <si>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</si>
  <si>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</si>
  <si>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</si>
  <si>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</si>
  <si>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</si>
  <si>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</si>
  <si>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</si>
  <si>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</si>
  <si>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</si>
  <si>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</si>
  <si>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</si>
  <si>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</si>
  <si>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</si>
  <si>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</si>
  <si>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</si>
  <si>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</si>
  <si>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</si>
  <si>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</si>
  <si>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</si>
  <si>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</si>
  <si>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</si>
  <si>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</si>
  <si>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</si>
  <si>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</si>
  <si>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</si>
  <si>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</si>
  <si>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</si>
  <si>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</si>
  <si>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</si>
  <si>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</si>
  <si>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</si>
  <si>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</si>
  <si>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</si>
  <si>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</si>
  <si>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</si>
  <si>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</si>
  <si>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</si>
  <si>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</si>
  <si>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</si>
  <si>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</si>
  <si>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</si>
  <si>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</si>
  <si>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</si>
  <si>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</si>
  <si>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</si>
  <si>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</si>
  <si>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</si>
  <si>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</si>
  <si>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</si>
  <si>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</si>
  <si>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</si>
  <si>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</si>
  <si>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</si>
  <si>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</si>
  <si>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</si>
  <si>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</si>
  <si>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</si>
  <si>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</si>
  <si>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</si>
  <si>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</si>
  <si>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</si>
  <si>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</si>
  <si>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</si>
  <si>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</si>
  <si>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</si>
  <si>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</si>
  <si>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</si>
  <si>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</si>
  <si>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</si>
  <si>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</si>
  <si>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</si>
  <si>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</si>
  <si>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</si>
  <si>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</si>
  <si>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</si>
  <si>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</si>
  <si>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</si>
  <si>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</si>
  <si>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</si>
  <si>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</si>
  <si>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</si>
  <si>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</si>
  <si>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</si>
  <si>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</si>
  <si>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</si>
  <si>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</si>
  <si>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</si>
  <si>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</si>
  <si>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</si>
  <si>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</si>
  <si>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</si>
  <si>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</si>
  <si>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</si>
  <si>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</si>
  <si>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</si>
  <si>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</si>
  <si>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</si>
  <si>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</si>
  <si>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</si>
  <si>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</si>
  <si>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</si>
  <si>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</si>
  <si>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</si>
  <si>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</si>
  <si>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</si>
  <si>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</si>
  <si>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</si>
  <si>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</si>
  <si>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</si>
  <si>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</si>
  <si>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</si>
  <si>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</si>
  <si>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</si>
  <si>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</si>
  <si>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</si>
  <si>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</si>
  <si>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</si>
  <si>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</si>
  <si>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</si>
  <si>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</si>
  <si>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</si>
  <si>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</si>
  <si>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</si>
  <si>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</si>
  <si>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</si>
  <si>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</si>
  <si>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</si>
  <si>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</si>
  <si>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</si>
  <si>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</si>
  <si>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</si>
  <si>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</si>
  <si>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</si>
  <si>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</si>
  <si>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</si>
  <si>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</si>
  <si>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</si>
  <si>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</si>
  <si>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</si>
  <si>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</si>
  <si>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</si>
  <si>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</si>
  <si>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</si>
  <si>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</si>
  <si>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</si>
  <si>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</si>
  <si>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</si>
  <si>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</si>
  <si>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</si>
  <si>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</si>
  <si>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</si>
  <si>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</si>
  <si>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</si>
  <si>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</si>
  <si>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</si>
  <si>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</si>
  <si>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</si>
  <si>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</si>
  <si>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</si>
  <si>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</si>
  <si>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</si>
  <si>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</si>
  <si>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</si>
  <si>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</si>
  <si>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</si>
  <si>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</si>
  <si>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</si>
  <si>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</si>
  <si>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</si>
  <si>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</si>
  <si>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</si>
  <si>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</si>
  <si>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</si>
  <si>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</si>
  <si>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</si>
  <si>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</si>
  <si>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</si>
  <si>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</si>
  <si>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</si>
  <si>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</si>
  <si>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</si>
  <si>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</si>
  <si>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</si>
  <si>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</si>
  <si>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</si>
  <si>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</si>
  <si>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</si>
  <si>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</si>
  <si>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</si>
  <si>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</si>
  <si>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</si>
  <si>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</si>
  <si>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</si>
  <si>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</si>
  <si>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</si>
  <si>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</si>
  <si>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</si>
  <si>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</si>
  <si>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</si>
  <si>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</si>
  <si>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</si>
  <si>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</si>
  <si>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</si>
  <si>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</si>
  <si>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</si>
  <si>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</si>
  <si>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</si>
  <si>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</si>
  <si>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</si>
  <si>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</si>
  <si>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</si>
  <si>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</si>
  <si>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</si>
  <si>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</si>
  <si>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</si>
  <si>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</si>
  <si>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</si>
  <si>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</si>
  <si>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</si>
  <si>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</si>
  <si>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</si>
  <si>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</si>
  <si>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</si>
  <si>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</si>
  <si>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</si>
  <si>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</si>
  <si>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</si>
  <si>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</si>
  <si>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</si>
  <si>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</si>
  <si>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</si>
  <si>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</si>
  <si>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</si>
  <si>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</si>
  <si>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</si>
  <si>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</si>
  <si>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</si>
  <si>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</si>
  <si>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</si>
  <si>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</si>
  <si>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</si>
  <si>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</si>
  <si>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</si>
  <si>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</si>
  <si>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</si>
  <si>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</si>
  <si>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</si>
  <si>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</si>
  <si>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</si>
  <si>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</si>
  <si>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</si>
  <si>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</si>
  <si>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</si>
  <si>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</si>
  <si>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</si>
  <si>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</si>
  <si>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</si>
  <si>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</si>
  <si>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</si>
  <si>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</si>
  <si>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</si>
  <si>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</si>
  <si>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</si>
  <si>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</si>
  <si>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</si>
  <si>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</si>
  <si>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</si>
  <si>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</si>
  <si>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</si>
  <si>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</si>
  <si>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</si>
  <si>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</si>
  <si>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</si>
  <si>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</si>
  <si>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</si>
  <si>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</si>
  <si>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</si>
  <si>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</si>
  <si>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</si>
  <si>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</si>
  <si>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</si>
  <si>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</si>
  <si>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</si>
  <si>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</si>
  <si>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</si>
  <si>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</si>
  <si>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</si>
  <si>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</si>
  <si>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</si>
  <si>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</si>
  <si>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</si>
  <si>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</si>
  <si>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</si>
  <si>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</si>
  <si>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</si>
  <si>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</si>
  <si>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</si>
  <si>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</si>
  <si>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</si>
  <si>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</si>
  <si>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</si>
  <si>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</si>
  <si>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</si>
  <si>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</si>
  <si>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</si>
  <si>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</si>
  <si>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</si>
  <si>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</si>
  <si>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</si>
  <si>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</si>
  <si>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</si>
  <si>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</si>
  <si>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</si>
  <si>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</si>
  <si>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</si>
  <si>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</si>
  <si>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</si>
  <si>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</si>
  <si>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</si>
  <si>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</si>
  <si>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</si>
  <si>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</si>
  <si>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</si>
  <si>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</si>
  <si>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</si>
  <si>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</si>
  <si>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</si>
  <si>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</si>
  <si>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</si>
  <si>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</si>
  <si>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</si>
  <si>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</si>
  <si>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</si>
  <si>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</si>
  <si>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</si>
  <si>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</si>
  <si>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</si>
  <si>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</si>
  <si>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</si>
  <si>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</si>
  <si>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</si>
  <si>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</si>
  <si>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</si>
  <si>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</si>
  <si>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</si>
  <si>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</si>
  <si>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</si>
  <si>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</si>
  <si>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</si>
  <si>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</si>
  <si>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</si>
  <si>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</si>
  <si>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</si>
  <si>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</si>
  <si>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</si>
  <si>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</si>
  <si>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</si>
  <si>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</si>
  <si>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</si>
  <si>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</si>
  <si>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</si>
  <si>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</si>
  <si>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</si>
  <si>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</si>
  <si>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</si>
  <si>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</si>
  <si>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</si>
  <si>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</si>
  <si>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</si>
  <si>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</si>
  <si>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</si>
  <si>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</si>
  <si>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</si>
  <si>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</si>
  <si>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</si>
  <si>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</si>
  <si>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</si>
  <si>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</si>
  <si>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</si>
  <si>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</si>
  <si>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</si>
  <si>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</si>
  <si>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</si>
  <si>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</si>
  <si>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</si>
  <si>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</si>
  <si>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</si>
  <si>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</si>
  <si>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</si>
  <si>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</si>
  <si>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</si>
  <si>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</si>
  <si>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</si>
  <si>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</si>
  <si>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</si>
  <si>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</si>
  <si>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</si>
  <si>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</si>
  <si>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</si>
  <si>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</si>
  <si>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</si>
  <si>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</si>
  <si>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</si>
  <si>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</si>
  <si>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</si>
  <si>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</si>
  <si>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</si>
  <si>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</si>
  <si>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</si>
  <si>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</si>
  <si>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</si>
  <si>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</si>
  <si>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</si>
  <si>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</si>
  <si>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</si>
  <si>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</si>
  <si>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</si>
  <si>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</si>
  <si>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</si>
  <si>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</si>
  <si>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</si>
  <si>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</si>
  <si>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</si>
  <si>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</si>
  <si>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</si>
  <si>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</si>
  <si>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</si>
  <si>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</si>
  <si>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</si>
  <si>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</si>
  <si>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</si>
  <si>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</si>
  <si>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</si>
  <si>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</si>
  <si>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</si>
  <si>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</si>
  <si>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</si>
  <si>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</si>
  <si>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</si>
  <si>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</si>
  <si>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</si>
  <si>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</si>
  <si>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</si>
  <si>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</si>
  <si>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</si>
  <si>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</si>
  <si>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</si>
  <si>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</si>
  <si>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</si>
  <si>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</si>
  <si>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</si>
  <si>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</si>
  <si>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</si>
  <si>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</si>
  <si>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</si>
  <si>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</si>
  <si>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</si>
  <si>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</si>
  <si>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</si>
  <si>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</si>
  <si>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</si>
  <si>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</si>
  <si>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</si>
  <si>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</si>
  <si>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</si>
  <si>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</si>
  <si>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</si>
  <si>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</si>
  <si>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</si>
  <si>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</si>
  <si>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</si>
  <si>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</si>
  <si>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</si>
  <si>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</si>
  <si>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</si>
  <si>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</si>
  <si>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</si>
  <si>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</si>
  <si>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</si>
  <si>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</si>
  <si>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</si>
  <si>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</si>
  <si>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</si>
  <si>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</si>
  <si>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</si>
  <si>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</si>
  <si>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</si>
  <si>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</si>
  <si>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</si>
  <si>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</si>
  <si>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</si>
  <si>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</si>
  <si>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</si>
  <si>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</si>
  <si>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</si>
  <si>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</si>
  <si>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</si>
  <si>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</si>
  <si>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</si>
  <si>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</si>
  <si>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</si>
  <si>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</si>
  <si>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</si>
  <si>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</si>
  <si>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</si>
  <si>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</si>
  <si>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</si>
  <si>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</si>
  <si>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</si>
  <si>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</si>
  <si>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</si>
  <si>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</si>
  <si>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</si>
  <si>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</si>
  <si>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</si>
  <si>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</si>
  <si>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</si>
  <si>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</si>
  <si>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</si>
  <si>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</si>
  <si>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</si>
  <si>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</si>
  <si>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</si>
  <si>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</si>
  <si>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</si>
  <si>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</si>
  <si>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</si>
  <si>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</si>
  <si>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</si>
  <si>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</si>
  <si>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</si>
  <si>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</si>
  <si>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</si>
  <si>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</si>
  <si>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</si>
  <si>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</si>
  <si>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</si>
  <si>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</si>
  <si>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</si>
  <si>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</si>
  <si>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</si>
  <si>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</si>
  <si>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</si>
  <si>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</si>
  <si>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</si>
  <si>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</si>
  <si>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</si>
  <si>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</si>
  <si>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</si>
  <si>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</si>
  <si>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</si>
  <si>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</si>
  <si>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</si>
  <si>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</si>
  <si>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</si>
  <si>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</si>
  <si>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</si>
  <si>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</si>
  <si>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</si>
  <si>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</si>
  <si>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</si>
  <si>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</si>
  <si>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</si>
  <si>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</si>
  <si>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</si>
  <si>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</si>
  <si>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</si>
  <si>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</si>
  <si>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</si>
  <si>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</si>
  <si>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</si>
  <si>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</si>
  <si>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</si>
  <si>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</si>
  <si>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</si>
  <si>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</si>
  <si>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</si>
  <si>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</si>
  <si>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</si>
  <si>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</si>
  <si>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</si>
  <si>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</si>
  <si>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</si>
  <si>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</si>
  <si>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</si>
  <si>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</si>
  <si>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</si>
  <si>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</si>
  <si>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</si>
  <si>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</si>
  <si>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</si>
  <si>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</si>
  <si>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</si>
  <si>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</si>
  <si>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</si>
  <si>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</si>
  <si>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</si>
  <si>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</si>
  <si>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</si>
  <si>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</si>
  <si>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</si>
  <si>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</si>
  <si>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</si>
  <si>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</si>
  <si>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</si>
  <si>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</si>
  <si>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</si>
  <si>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</si>
  <si>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</si>
  <si>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</si>
  <si>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</si>
  <si>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</si>
  <si>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</si>
  <si>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</si>
  <si>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</si>
  <si>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</si>
  <si>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</si>
  <si>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</si>
  <si>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</si>
  <si>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</si>
  <si>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</si>
  <si>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</si>
  <si>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</si>
  <si>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</si>
  <si>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</si>
  <si>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</si>
  <si>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</si>
  <si>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</si>
  <si>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</si>
  <si>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</si>
  <si>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</si>
  <si>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</si>
  <si>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</si>
  <si>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</si>
  <si>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</si>
  <si>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</si>
  <si>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</si>
  <si>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</si>
  <si>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</si>
  <si>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</si>
  <si>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</si>
  <si>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</si>
  <si>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</si>
  <si>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</si>
  <si>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</si>
  <si>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</si>
  <si>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</si>
  <si>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</si>
  <si>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</si>
  <si>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</si>
  <si>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</si>
  <si>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</si>
  <si>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</si>
  <si>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</si>
  <si>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</si>
  <si>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</si>
  <si>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</si>
  <si>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</si>
  <si>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</si>
  <si>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</si>
  <si>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</si>
  <si>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</si>
  <si>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</si>
  <si>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</si>
  <si>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</si>
  <si>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</si>
  <si>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</si>
  <si>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</si>
  <si>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</si>
  <si>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</si>
  <si>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</si>
  <si>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</si>
  <si>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</si>
  <si>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</si>
  <si>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</si>
  <si>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</si>
  <si>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</si>
  <si>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</si>
  <si>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</si>
  <si>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</si>
  <si>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</si>
  <si>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</si>
  <si>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</si>
  <si>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</si>
  <si>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</si>
  <si>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</si>
  <si>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</si>
  <si>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</si>
  <si>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</si>
  <si>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</si>
  <si>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</si>
  <si>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</si>
  <si>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</si>
  <si>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</si>
  <si>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</si>
  <si>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</si>
  <si>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</si>
  <si>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</si>
  <si>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</si>
  <si>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</si>
  <si>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</si>
  <si>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</si>
  <si>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</si>
  <si>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</si>
  <si>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</si>
  <si>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</si>
  <si>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</si>
  <si>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</si>
  <si>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</si>
  <si>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</si>
  <si>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</si>
  <si>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</si>
  <si>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</si>
  <si>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</si>
  <si>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</si>
  <si>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</si>
  <si>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</si>
  <si>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</si>
  <si>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</si>
  <si>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</si>
  <si>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</si>
  <si>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</si>
  <si>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</si>
  <si>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</si>
  <si>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</si>
  <si>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</si>
  <si>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</si>
  <si>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</si>
  <si>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</si>
  <si>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</si>
  <si>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</si>
  <si>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</si>
  <si>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</si>
  <si>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</si>
  <si>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</si>
  <si>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</si>
  <si>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</si>
  <si>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</si>
  <si>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</si>
  <si>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</si>
  <si>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</si>
  <si>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</si>
  <si>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</si>
  <si>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</si>
  <si>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</si>
  <si>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</si>
  <si>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</si>
  <si>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</si>
  <si>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</si>
  <si>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</si>
  <si>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</si>
  <si>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</si>
  <si>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</si>
  <si>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</si>
  <si>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</si>
  <si>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</si>
  <si>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</si>
  <si>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</si>
  <si>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</si>
  <si>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</si>
  <si>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</si>
  <si>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</si>
  <si>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</si>
  <si>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</si>
  <si>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</si>
  <si>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</si>
  <si>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</si>
  <si>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</si>
  <si>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</si>
  <si>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</si>
  <si>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</si>
  <si>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</si>
  <si>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</si>
  <si>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</si>
  <si>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</si>
  <si>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</si>
  <si>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</si>
  <si>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</si>
  <si>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</si>
  <si>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</si>
  <si>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</si>
  <si>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</si>
  <si>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</si>
  <si>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</si>
  <si>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</si>
  <si>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</si>
  <si>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</si>
  <si>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</si>
  <si>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</si>
  <si>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</si>
  <si>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</si>
  <si>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</si>
  <si>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</si>
  <si>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</si>
  <si>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</si>
  <si>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</si>
  <si>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</si>
  <si>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</si>
  <si>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</si>
  <si>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</si>
  <si>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</si>
  <si>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</si>
  <si>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</si>
  <si>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</si>
  <si>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</si>
  <si>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</si>
  <si>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</si>
  <si>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</si>
  <si>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</si>
  <si>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</si>
  <si>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</si>
  <si>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</si>
  <si>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</si>
  <si>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</si>
  <si>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</si>
  <si>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</si>
  <si>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</si>
  <si>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</si>
  <si>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</si>
  <si>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</si>
  <si>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</si>
  <si>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</si>
  <si>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</si>
  <si>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</si>
  <si>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</si>
  <si>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</si>
  <si>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</si>
  <si>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</si>
  <si>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</si>
  <si>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</si>
  <si>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</si>
  <si>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</si>
  <si>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</si>
  <si>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</si>
  <si>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</si>
  <si>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</si>
  <si>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</si>
  <si>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</si>
  <si>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</si>
  <si>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</si>
  <si>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</si>
  <si>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</si>
  <si>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</si>
  <si>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</si>
  <si>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</si>
  <si>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</si>
  <si>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</si>
  <si>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</si>
  <si>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</si>
  <si>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</si>
  <si>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</si>
  <si>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</si>
  <si>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</si>
  <si>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</si>
  <si>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</si>
  <si>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</si>
  <si>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</si>
  <si>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</si>
  <si>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</si>
  <si>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</si>
  <si>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</si>
  <si>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</si>
  <si>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</si>
  <si>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</si>
  <si>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</si>
  <si>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</si>
  <si>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</si>
  <si>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</si>
  <si>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</si>
  <si>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</si>
  <si>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</si>
  <si>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</si>
  <si>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</si>
  <si>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</si>
  <si>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</si>
  <si>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</si>
  <si>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</si>
  <si>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</si>
  <si>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</si>
  <si>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</si>
  <si>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</si>
  <si>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</si>
  <si>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</si>
  <si>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</si>
  <si>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</si>
  <si>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</si>
  <si>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</si>
  <si>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</si>
  <si>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</si>
  <si>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</si>
  <si>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</si>
  <si>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</si>
  <si>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</si>
  <si>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</si>
  <si>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</si>
  <si>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</si>
  <si>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</si>
  <si>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</si>
  <si>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</si>
  <si>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</si>
  <si>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</si>
  <si>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</si>
  <si>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</si>
  <si>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</si>
  <si>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</si>
  <si>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</si>
  <si>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</si>
  <si>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</si>
  <si>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</si>
  <si>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</si>
  <si>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</si>
  <si>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</si>
  <si>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</si>
  <si>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</si>
  <si>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</si>
  <si>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</si>
  <si>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</si>
  <si>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</si>
  <si>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</si>
  <si>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</si>
  <si>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</si>
  <si>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</si>
  <si>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</si>
  <si>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</si>
  <si>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</si>
  <si>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</si>
  <si>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</si>
  <si>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</si>
  <si>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</si>
  <si>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</si>
  <si>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</si>
  <si>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</si>
  <si>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</si>
  <si>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</si>
  <si>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</si>
  <si>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</si>
  <si>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</si>
  <si>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</si>
  <si>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</si>
  <si>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</si>
  <si>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</si>
  <si>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</si>
  <si>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</si>
  <si>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</si>
  <si>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</si>
  <si>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</si>
  <si>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</si>
  <si>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</si>
  <si>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</si>
  <si>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</si>
  <si>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</si>
  <si>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</si>
  <si>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</si>
  <si>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</si>
  <si>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</si>
  <si>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</si>
  <si>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</si>
  <si>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</si>
  <si>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</si>
  <si>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</si>
  <si>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</si>
  <si>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</si>
  <si>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</si>
  <si>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</si>
  <si>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</si>
  <si>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</si>
  <si>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</si>
  <si>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</si>
  <si>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</si>
  <si>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</si>
  <si>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</si>
  <si>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</si>
  <si>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</si>
  <si>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</si>
  <si>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</si>
  <si>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</si>
  <si>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</si>
  <si>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</si>
  <si>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</si>
  <si>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</si>
  <si>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</si>
  <si>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</si>
  <si>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</si>
  <si>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</si>
  <si>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</si>
  <si>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</si>
  <si>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</si>
  <si>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</si>
  <si>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</si>
  <si>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</si>
  <si>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</si>
  <si>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</si>
  <si>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</si>
  <si>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</si>
  <si>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</si>
  <si>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</si>
  <si>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</si>
  <si>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</si>
  <si>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</si>
  <si>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</si>
  <si>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</si>
  <si>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</si>
  <si>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</si>
  <si>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</si>
  <si>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</si>
  <si>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</si>
  <si>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</si>
  <si>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</si>
  <si>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</si>
  <si>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</si>
  <si>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</si>
  <si>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</si>
  <si>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</si>
  <si>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</si>
  <si>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</si>
  <si>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</si>
  <si>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</si>
  <si>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</si>
  <si>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</si>
  <si>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</si>
  <si>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</si>
  <si>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</si>
  <si>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</si>
  <si>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</si>
  <si>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</si>
  <si>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</si>
  <si>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</si>
  <si>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</si>
  <si>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</si>
  <si>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</si>
  <si>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</si>
  <si>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</si>
  <si>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</si>
  <si>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</si>
  <si>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</si>
  <si>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</si>
  <si>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</si>
  <si>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</si>
  <si>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</si>
  <si>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</si>
  <si>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</si>
  <si>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</si>
  <si>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</si>
  <si>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</si>
  <si>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</si>
  <si>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</si>
  <si>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</si>
  <si>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</si>
  <si>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</si>
  <si>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</si>
  <si>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</si>
  <si>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</si>
  <si>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</si>
  <si>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</si>
  <si>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</si>
  <si>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</si>
  <si>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</si>
  <si>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</si>
  <si>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</si>
  <si>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</si>
  <si>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</si>
  <si>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</si>
  <si>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</si>
  <si>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</si>
  <si>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</si>
  <si>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</si>
  <si>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</si>
  <si>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</si>
  <si>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</si>
  <si>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</si>
  <si>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</si>
  <si>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</si>
  <si>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</si>
  <si>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</si>
  <si>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</si>
  <si>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</si>
  <si>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</si>
  <si>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</si>
  <si>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</si>
  <si>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</si>
  <si>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</si>
  <si>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</si>
  <si>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</si>
  <si>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</si>
  <si>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</si>
  <si>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</si>
  <si>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</si>
  <si>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</si>
  <si>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</si>
  <si>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</si>
  <si>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</si>
  <si>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</si>
  <si>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</si>
  <si>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</si>
  <si>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</si>
  <si>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</si>
  <si>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</si>
  <si>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</si>
  <si>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</si>
  <si>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</si>
  <si>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</si>
  <si>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</si>
  <si>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</si>
  <si>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</si>
  <si>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</si>
  <si>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</si>
  <si>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</si>
  <si>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</si>
  <si>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</si>
  <si>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</si>
  <si>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</si>
  <si>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</si>
  <si>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</si>
  <si>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</si>
  <si>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</si>
  <si>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</si>
  <si>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</si>
  <si>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</si>
  <si>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</si>
  <si>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</si>
  <si>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</si>
  <si>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</si>
  <si>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</si>
  <si>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</si>
  <si>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</si>
  <si>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</si>
  <si>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</si>
  <si>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</si>
  <si>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</si>
  <si>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</si>
  <si>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</si>
  <si>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</si>
  <si>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</si>
  <si>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</si>
  <si>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</si>
  <si>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</si>
  <si>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</si>
  <si>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</si>
  <si>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</si>
  <si>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</si>
  <si>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</si>
  <si>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</si>
  <si>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</si>
  <si>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</si>
  <si>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</si>
  <si>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</si>
  <si>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</si>
  <si>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</si>
  <si>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</si>
  <si>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</si>
  <si>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</si>
  <si>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</si>
  <si>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</si>
  <si>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</si>
  <si>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</si>
  <si>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</si>
  <si>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</si>
  <si>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</si>
  <si>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</si>
  <si>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</si>
  <si>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</si>
  <si>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</si>
  <si>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</si>
  <si>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</si>
  <si>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</si>
  <si>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</si>
  <si>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</si>
  <si>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</si>
  <si>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</si>
  <si>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</si>
  <si>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</si>
  <si>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</si>
  <si>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</si>
  <si>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</si>
  <si>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</si>
  <si>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</si>
  <si>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</si>
  <si>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</si>
  <si>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</si>
  <si>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</si>
  <si>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</si>
  <si>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</si>
  <si>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</si>
  <si>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</si>
  <si>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</si>
  <si>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</si>
  <si>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</si>
  <si>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</si>
  <si>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</si>
  <si>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</si>
  <si>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</si>
  <si>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</si>
  <si>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</si>
  <si>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</si>
  <si>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</si>
  <si>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</si>
  <si>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</si>
  <si>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</si>
  <si>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</si>
  <si>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</si>
  <si>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</si>
  <si>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</si>
  <si>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</si>
  <si>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</si>
  <si>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</si>
  <si>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</si>
  <si>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</si>
  <si>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</si>
  <si>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</si>
  <si>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</si>
  <si>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</si>
  <si>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</si>
  <si>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</si>
  <si>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</si>
  <si>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</si>
  <si>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</si>
  <si>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</si>
  <si>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</si>
  <si>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</si>
  <si>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</si>
  <si>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</si>
  <si>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</si>
  <si>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</si>
  <si>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</si>
  <si>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</si>
  <si>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</si>
  <si>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</si>
  <si>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</si>
  <si>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</si>
  <si>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</si>
  <si>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</si>
  <si>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</si>
  <si>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</si>
  <si>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</si>
  <si>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</si>
  <si>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</si>
  <si>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</si>
  <si>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</si>
  <si>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</si>
  <si>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</si>
  <si>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</si>
  <si>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</si>
  <si>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</si>
  <si>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</si>
  <si>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</si>
  <si>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</si>
  <si>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</si>
  <si>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</si>
  <si>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</si>
  <si>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</si>
  <si>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</si>
  <si>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</si>
  <si>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</si>
  <si>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</si>
  <si>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</si>
  <si>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</si>
  <si>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</si>
  <si>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</si>
  <si>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</si>
  <si>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</si>
  <si>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</si>
  <si>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</si>
  <si>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</si>
  <si>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</si>
  <si>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</si>
  <si>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</si>
  <si>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</si>
  <si>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</si>
  <si>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</si>
  <si>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</si>
  <si>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</si>
  <si>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</si>
  <si>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</si>
  <si>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</si>
  <si>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</si>
  <si>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</si>
  <si>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</si>
  <si>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</si>
  <si>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</si>
  <si>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</si>
  <si>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</si>
  <si>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</si>
  <si>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</si>
  <si>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</si>
  <si>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</si>
  <si>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</si>
  <si>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</si>
  <si>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</si>
  <si>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</si>
  <si>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</si>
  <si>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</si>
  <si>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</si>
  <si>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</si>
  <si>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</si>
  <si>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</si>
  <si>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</si>
  <si>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</si>
  <si>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</si>
  <si>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</si>
  <si>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</si>
  <si>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</si>
  <si>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</si>
  <si>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</si>
  <si>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</si>
  <si>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</si>
  <si>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</si>
  <si>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</si>
  <si>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</si>
  <si>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</si>
  <si>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</si>
  <si>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</si>
  <si>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</si>
  <si>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</si>
  <si>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</si>
  <si>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</si>
  <si>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</si>
  <si>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</si>
  <si>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</si>
  <si>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</si>
  <si>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</si>
  <si>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</si>
  <si>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</si>
  <si>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</si>
  <si>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</si>
  <si>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</si>
  <si>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</si>
  <si>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</si>
  <si>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</si>
  <si>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</si>
  <si>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</si>
  <si>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</si>
  <si>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</si>
  <si>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</si>
  <si>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</si>
  <si>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</si>
  <si>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</si>
  <si>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</si>
  <si>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</si>
  <si>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</si>
  <si>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</si>
  <si>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</si>
  <si>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</si>
  <si>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</si>
  <si>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</si>
  <si>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</si>
  <si>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</si>
  <si>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</si>
  <si>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</si>
  <si>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</si>
  <si>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</si>
  <si>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</si>
  <si>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</si>
  <si>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</si>
  <si>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</si>
  <si>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</si>
  <si>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</si>
  <si>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</si>
  <si>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</si>
  <si>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</si>
  <si>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</si>
  <si>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</si>
  <si>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</si>
  <si>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</si>
  <si>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</si>
  <si>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</si>
  <si>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</si>
  <si>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</si>
  <si>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</si>
  <si>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</si>
  <si>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</si>
  <si>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</si>
  <si>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</si>
  <si>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</si>
  <si>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</si>
  <si>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</si>
  <si>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</si>
  <si>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</si>
  <si>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</si>
  <si>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</si>
  <si>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</si>
  <si>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</si>
  <si>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</si>
  <si>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</si>
  <si>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</si>
  <si>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</si>
  <si>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</si>
  <si>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</si>
  <si>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</si>
  <si>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</si>
  <si>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</si>
  <si>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</si>
  <si>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</si>
  <si>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</si>
  <si>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</si>
  <si>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</si>
  <si>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</si>
  <si>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</si>
  <si>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</si>
  <si>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</si>
  <si>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</si>
  <si>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</si>
  <si>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</si>
  <si>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</si>
  <si>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</si>
  <si>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</si>
  <si>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</si>
  <si>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</si>
  <si>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</si>
  <si>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</si>
  <si>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</si>
  <si>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</si>
  <si>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</si>
  <si>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</si>
  <si>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</si>
  <si>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</si>
  <si>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</si>
  <si>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</si>
  <si>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</si>
  <si>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</si>
  <si>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</si>
  <si>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</si>
  <si>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</si>
  <si>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</si>
  <si>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</si>
  <si>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</si>
  <si>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</si>
  <si>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</si>
  <si>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</si>
  <si>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</si>
  <si>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</si>
  <si>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</si>
  <si>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</si>
  <si>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</si>
  <si>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</si>
  <si>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</si>
  <si>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</si>
  <si>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</si>
  <si>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</si>
  <si>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</si>
  <si>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</si>
  <si>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</si>
  <si>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</si>
  <si>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</si>
  <si>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</si>
  <si>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</si>
  <si>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</si>
  <si>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</si>
  <si>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</si>
  <si>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</si>
  <si>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</si>
  <si>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</si>
  <si>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</si>
  <si>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</si>
  <si>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</si>
  <si>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</si>
  <si>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</si>
  <si>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</si>
  <si>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</si>
  <si>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</si>
  <si>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</si>
  <si>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</si>
  <si>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</si>
  <si>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</si>
  <si>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</si>
  <si>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</si>
  <si>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</si>
  <si>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</si>
  <si>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</si>
  <si>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</si>
  <si>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</si>
  <si>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</si>
  <si>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</si>
  <si>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</si>
  <si>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</si>
  <si>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</si>
  <si>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</si>
  <si>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</si>
  <si>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</si>
  <si>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</si>
  <si>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</si>
  <si>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</si>
  <si>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</si>
  <si>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</si>
  <si>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</si>
  <si>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</si>
  <si>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</si>
  <si>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</si>
  <si>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</si>
  <si>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</si>
  <si>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</si>
  <si>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</si>
  <si>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</si>
  <si>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</si>
  <si>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</si>
  <si>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</si>
  <si>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</si>
  <si>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</si>
  <si>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</si>
  <si>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</si>
  <si>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</si>
  <si>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</si>
  <si>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</si>
  <si>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</si>
  <si>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</si>
  <si>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</si>
  <si>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</si>
  <si>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</si>
  <si>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</si>
  <si>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</si>
  <si>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</si>
  <si>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</si>
  <si>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</si>
  <si>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</si>
  <si>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</si>
  <si>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</si>
  <si>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</si>
  <si>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</si>
  <si>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</si>
  <si>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</si>
  <si>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</si>
  <si>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</si>
  <si>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</si>
  <si>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</si>
  <si>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</si>
  <si>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</si>
  <si>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</si>
  <si>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</si>
  <si>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</si>
  <si>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</si>
  <si>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</si>
  <si>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</si>
  <si>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</si>
  <si>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</si>
  <si>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</si>
  <si>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</si>
  <si>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</si>
  <si>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</si>
  <si>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</si>
  <si>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</si>
  <si>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</si>
  <si>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</si>
  <si>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</si>
  <si>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</si>
  <si>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</si>
  <si>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</si>
  <si>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</si>
  <si>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</si>
  <si>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</si>
  <si>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</si>
  <si>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</si>
  <si>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</si>
  <si>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</si>
  <si>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</si>
  <si>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</si>
  <si>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</si>
  <si>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</si>
  <si>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</si>
  <si>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</si>
  <si>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</si>
  <si>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</si>
  <si>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</si>
  <si>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</si>
  <si>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</si>
  <si>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</si>
  <si>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</si>
  <si>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</si>
  <si>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</si>
  <si>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</si>
  <si>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</si>
  <si>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</si>
  <si>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</si>
  <si>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</si>
  <si>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</si>
  <si>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</si>
  <si>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</si>
  <si>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</si>
  <si>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</si>
  <si>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</si>
  <si>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</si>
  <si>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</si>
  <si>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</si>
  <si>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</si>
  <si>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</si>
  <si>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</si>
  <si>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</si>
  <si>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</si>
  <si>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</si>
  <si>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</si>
  <si>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</si>
  <si>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</si>
  <si>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</si>
  <si>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</si>
  <si>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</si>
  <si>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</si>
  <si>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</si>
  <si>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</si>
  <si>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</si>
  <si>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</si>
  <si>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</si>
  <si>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</si>
  <si>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</si>
  <si>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</si>
  <si>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</si>
  <si>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</si>
  <si>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</si>
  <si>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</si>
  <si>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</si>
  <si>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</si>
  <si>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</si>
  <si>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</si>
  <si>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</si>
  <si>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</si>
  <si>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</si>
  <si>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</si>
  <si>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</si>
  <si>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</si>
  <si>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</si>
  <si>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</si>
  <si>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</si>
  <si>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</si>
  <si>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</si>
  <si>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</si>
  <si>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</si>
  <si>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</si>
  <si>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</si>
  <si>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</si>
  <si>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</si>
  <si>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</si>
  <si>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</si>
  <si>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</si>
  <si>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</si>
  <si>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</si>
  <si>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</si>
  <si>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</si>
  <si>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</si>
  <si>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</si>
  <si>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</si>
  <si>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</si>
  <si>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</si>
  <si>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</si>
  <si>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</si>
  <si>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</si>
  <si>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</si>
  <si>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</si>
  <si>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</si>
  <si>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</si>
  <si>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</si>
  <si>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</si>
  <si>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</si>
  <si>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</si>
  <si>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</si>
  <si>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</si>
  <si>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</si>
  <si>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</si>
  <si>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</si>
  <si>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</si>
  <si>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</si>
  <si>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</si>
  <si>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</si>
  <si>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</si>
  <si>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</si>
  <si>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</si>
  <si>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</si>
  <si>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</si>
  <si>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</si>
  <si>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</si>
  <si>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</si>
  <si>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</si>
  <si>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</si>
  <si>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</si>
  <si>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</si>
  <si>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</si>
  <si>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</si>
  <si>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</si>
  <si>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</si>
  <si>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</si>
  <si>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</si>
  <si>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</si>
  <si>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</si>
  <si>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</si>
  <si>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</si>
  <si>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</si>
  <si>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</si>
  <si>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</si>
  <si>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</si>
  <si>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</si>
  <si>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</si>
  <si>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</si>
  <si>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</si>
  <si>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</si>
  <si>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</si>
  <si>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</si>
  <si>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</si>
  <si>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</si>
  <si>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</si>
  <si>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</si>
  <si>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</si>
  <si>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</si>
  <si>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</si>
  <si>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</si>
  <si>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</si>
  <si>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</si>
  <si>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</si>
  <si>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</si>
  <si>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</si>
  <si>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</si>
  <si>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</si>
  <si>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</si>
  <si>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</si>
  <si>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</si>
  <si>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</si>
  <si>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</si>
  <si>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</si>
  <si>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</si>
  <si>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</si>
  <si>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</si>
  <si>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</si>
  <si>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</si>
  <si>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</si>
  <si>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</si>
  <si>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</si>
  <si>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</si>
  <si>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</si>
  <si>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</si>
  <si>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</si>
  <si>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</si>
  <si>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</si>
  <si>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</si>
  <si>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</si>
  <si>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</si>
  <si>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</si>
  <si>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</si>
  <si>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</si>
  <si>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</si>
  <si>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</si>
  <si>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</si>
  <si>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</si>
  <si>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</si>
  <si>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</si>
  <si>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</si>
  <si>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</si>
  <si>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</si>
  <si>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</si>
  <si>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</si>
  <si>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</si>
  <si>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</si>
  <si>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</si>
  <si>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</si>
  <si>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</si>
  <si>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</si>
  <si>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</si>
  <si>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</si>
  <si>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</si>
  <si>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</si>
  <si>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</si>
  <si>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</si>
  <si>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</si>
  <si>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</si>
  <si>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</si>
  <si>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</si>
  <si>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</si>
  <si>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</si>
  <si>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</si>
  <si>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</si>
  <si>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</si>
  <si>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</si>
  <si>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</si>
  <si>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</si>
  <si>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</si>
  <si>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</si>
  <si>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</si>
  <si>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</si>
  <si>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</si>
  <si>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</si>
  <si>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</si>
  <si>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</si>
  <si>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</si>
  <si>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</si>
  <si>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</si>
  <si>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</si>
  <si>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</si>
  <si>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</si>
  <si>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</si>
  <si>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</si>
  <si>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</si>
  <si>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</si>
  <si>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</si>
  <si>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</si>
  <si>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</si>
  <si>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</si>
  <si>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</si>
  <si>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</si>
  <si>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</si>
  <si>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</si>
  <si>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</si>
  <si>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</si>
  <si>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</si>
  <si>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</si>
  <si>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</si>
  <si>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</si>
  <si>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</si>
  <si>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</si>
  <si>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</si>
  <si>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</si>
  <si>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</si>
  <si>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</si>
  <si>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</si>
  <si>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</si>
  <si>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</si>
  <si>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</si>
  <si>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</si>
  <si>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</si>
  <si>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</si>
  <si>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</si>
  <si>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</si>
  <si>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</si>
  <si>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</si>
  <si>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</si>
  <si>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</si>
  <si>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</si>
  <si>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</si>
  <si>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</si>
  <si>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</si>
  <si>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</si>
  <si>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</si>
  <si>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</si>
  <si>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</si>
  <si>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</si>
  <si>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</si>
  <si>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</si>
  <si>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</si>
  <si>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</si>
  <si>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</si>
  <si>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</si>
  <si>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</si>
  <si>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</si>
  <si>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</si>
  <si>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</si>
  <si>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</si>
  <si>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</si>
  <si>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</si>
  <si>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</si>
  <si>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</si>
  <si>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</si>
  <si>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</si>
  <si>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</si>
  <si>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</si>
  <si>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</si>
  <si>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</si>
  <si>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</si>
  <si>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</si>
  <si>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</si>
  <si>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</si>
  <si>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</si>
  <si>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</si>
  <si>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</si>
  <si>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</si>
  <si>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</si>
  <si>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</si>
  <si>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</si>
  <si>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</si>
  <si>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</si>
  <si>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</si>
  <si>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</si>
  <si>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</si>
  <si>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</si>
  <si>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</si>
  <si>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</si>
  <si>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</si>
  <si>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</si>
  <si>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</si>
  <si>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</si>
  <si>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</si>
  <si>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</si>
  <si>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</si>
  <si>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</si>
  <si>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</si>
  <si>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</si>
  <si>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</si>
  <si>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</si>
  <si>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</si>
  <si>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</si>
  <si>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</si>
  <si>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</si>
  <si>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</si>
  <si>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</si>
  <si>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</si>
  <si>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</si>
  <si>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</si>
  <si>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</si>
  <si>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</si>
  <si>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</si>
  <si>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</si>
  <si>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</si>
  <si>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</si>
  <si>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</si>
  <si>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</si>
  <si>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</si>
  <si>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</si>
  <si>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</si>
  <si>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</si>
  <si>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</si>
  <si>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</si>
  <si>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</si>
  <si>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</si>
  <si>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</si>
  <si>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</si>
  <si>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</si>
  <si>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</si>
  <si>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</si>
  <si>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</si>
  <si>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</si>
  <si>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</si>
  <si>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</si>
  <si>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</si>
  <si>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</si>
  <si>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</si>
  <si>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</si>
  <si>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</si>
  <si>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</si>
  <si>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</si>
  <si>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</si>
  <si>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</si>
  <si>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</si>
  <si>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</si>
  <si>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</si>
  <si>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</si>
  <si>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</si>
  <si>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</si>
  <si>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</si>
  <si>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</si>
  <si>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</si>
  <si>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</si>
  <si>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</si>
  <si>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</si>
  <si>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</si>
  <si>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</si>
  <si>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</si>
  <si>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</si>
  <si>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</si>
  <si>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</si>
  <si>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</si>
  <si>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</si>
  <si>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</si>
  <si>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</si>
  <si>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</si>
  <si>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</si>
  <si>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</si>
  <si>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</si>
  <si>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</si>
  <si>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</si>
  <si>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</si>
  <si>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</si>
  <si>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</si>
  <si>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</si>
  <si>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</si>
  <si>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</si>
  <si>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</si>
  <si>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</si>
  <si>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</si>
  <si>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</si>
  <si>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</si>
  <si>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</si>
  <si>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</si>
  <si>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</si>
  <si>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</si>
  <si>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</si>
  <si>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</si>
  <si>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</si>
  <si>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</si>
  <si>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</si>
  <si>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</si>
  <si>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</si>
  <si>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</si>
  <si>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</si>
  <si>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state </t>
  </si>
  <si>
    <t>Percent Funded</t>
  </si>
  <si>
    <t>Average Donation</t>
  </si>
  <si>
    <t>Category</t>
  </si>
  <si>
    <t>Sub-Category</t>
  </si>
  <si>
    <t>Row Labels</t>
  </si>
  <si>
    <t>Sum of goal</t>
  </si>
  <si>
    <t>Grand Total</t>
  </si>
  <si>
    <t xml:space="preserve"> video/drama</t>
  </si>
  <si>
    <t>/documentary</t>
  </si>
  <si>
    <t>ence fiction</t>
  </si>
  <si>
    <t>eo/animation</t>
  </si>
  <si>
    <t>o/television</t>
  </si>
  <si>
    <t>video/shorts</t>
  </si>
  <si>
    <t>/food trucks</t>
  </si>
  <si>
    <t>/restaurants</t>
  </si>
  <si>
    <t>/small batch</t>
  </si>
  <si>
    <t>/video games</t>
  </si>
  <si>
    <t>bletop games</t>
  </si>
  <si>
    <t>mobile games</t>
  </si>
  <si>
    <t>nalism/audio</t>
  </si>
  <si>
    <t>/world music</t>
  </si>
  <si>
    <t>c/indie rock</t>
  </si>
  <si>
    <t>ssical music</t>
  </si>
  <si>
    <t>tronic music</t>
  </si>
  <si>
    <t>raphy/nature</t>
  </si>
  <si>
    <t>raphy/people</t>
  </si>
  <si>
    <t>raphy/places</t>
  </si>
  <si>
    <t>y/photobooks</t>
  </si>
  <si>
    <t>dren's books</t>
  </si>
  <si>
    <t>g/nonfiction</t>
  </si>
  <si>
    <t>hing/fiction</t>
  </si>
  <si>
    <t>ng/art books</t>
  </si>
  <si>
    <t>o &amp; podcasts</t>
  </si>
  <si>
    <t>translations</t>
  </si>
  <si>
    <t xml:space="preserve"> exploration</t>
  </si>
  <si>
    <t>/makerspaces</t>
  </si>
  <si>
    <t>chnology/web</t>
  </si>
  <si>
    <t>gy/wearables</t>
  </si>
  <si>
    <t>logy/gadgets</t>
  </si>
  <si>
    <t>ogy/hardware</t>
  </si>
  <si>
    <t>ater/musical</t>
  </si>
  <si>
    <t>eater/spaces</t>
  </si>
  <si>
    <t>heater/plays</t>
  </si>
  <si>
    <t>Column Labels</t>
  </si>
  <si>
    <t>Count of Category</t>
  </si>
  <si>
    <t>CAMPAIGN PIVOT TABLE</t>
  </si>
  <si>
    <t>Sub-Category Pivot Table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</si>
  <si>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</si>
  <si>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</si>
  <si>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</si>
  <si>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</si>
  <si>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</si>
  <si>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</si>
  <si>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</si>
  <si>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</si>
  <si>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</si>
  <si>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</si>
  <si>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</si>
  <si>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</si>
  <si>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</si>
  <si>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</si>
  <si>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Years</t>
  </si>
  <si>
    <t>canceled Total</t>
  </si>
  <si>
    <t>failed Total</t>
  </si>
  <si>
    <t>live Total</t>
  </si>
  <si>
    <t>successful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</si>
</sst>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/>
    <xf numFmtId="6" fontId="0" fillId="0" borderId="0" xfId="0" applyNumberFormat="1"/>
    <xf numFmtId="164" fontId="3" fillId="0" borderId="0" xfId="0" applyNumberFormat="1" applyFont="1"/>
    <xf numFmtId="0" fontId="0" fillId="0" borderId="0" xfId="0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004752"/>
        <c:axId val="628005392"/>
      </c:barChart>
      <c:catAx>
        <c:axId val="628004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5392"/>
        <c:crosses val="autoZero"/>
        <c:auto val="1"/>
        <c:lblAlgn val="ctr"/>
        <c:lblOffset val="100"/>
        <c:noMultiLvlLbl val="0"/>
      </c:catAx>
      <c:valAx>
        <c:axId val="62800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Kickstart My Chart.xlsx]Sheet3!PivotTable6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Stacked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48559848885703"/>
          <c:y val="0.25333834675159989"/>
          <c:w val="0.73653201211789621"/>
          <c:h val="0.44775055736690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Sheet3!$D$5:$D$26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Sheet3!$E$5:$E$26</c:f>
              <c:numCache>
                <c:formatCode>General</c:formatCode>
                <c:ptCount val="21"/>
                <c:pt idx="0">
                  <c:v>6</c:v>
                </c:pt>
                <c:pt idx="1">
                  <c:v>70</c:v>
                </c:pt>
                <c:pt idx="2">
                  <c:v>2</c:v>
                </c:pt>
                <c:pt idx="3">
                  <c:v>141</c:v>
                </c:pt>
                <c:pt idx="4">
                  <c:v>5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26</c:v>
                </c:pt>
                <c:pt idx="9">
                  <c:v>601</c:v>
                </c:pt>
                <c:pt idx="10">
                  <c:v>3</c:v>
                </c:pt>
                <c:pt idx="11">
                  <c:v>13</c:v>
                </c:pt>
                <c:pt idx="12">
                  <c:v>28</c:v>
                </c:pt>
                <c:pt idx="13">
                  <c:v>2</c:v>
                </c:pt>
                <c:pt idx="14">
                  <c:v>12</c:v>
                </c:pt>
                <c:pt idx="15">
                  <c:v>20</c:v>
                </c:pt>
                <c:pt idx="16">
                  <c:v>7</c:v>
                </c:pt>
                <c:pt idx="17">
                  <c:v>10</c:v>
                </c:pt>
                <c:pt idx="18">
                  <c:v>18</c:v>
                </c:pt>
                <c:pt idx="19">
                  <c:v>1</c:v>
                </c:pt>
                <c:pt idx="20">
                  <c:v>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6-4369-BC8F-58B1C70E0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135912"/>
        <c:axId val="429288688"/>
      </c:barChart>
      <c:catAx>
        <c:axId val="10013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88688"/>
        <c:crosses val="autoZero"/>
        <c:auto val="1"/>
        <c:lblAlgn val="ctr"/>
        <c:lblOffset val="100"/>
        <c:noMultiLvlLbl val="0"/>
      </c:catAx>
      <c:valAx>
        <c:axId val="4292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Kickstart My Chart.xlsx]Sheet4!PivotTable15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Sheet4!$B$3:$B$5</c:f>
              <c:strCache>
                <c:ptCount val="1"/>
                <c:pt idx="0">
                  <c:v>canceled - film &amp; video/science fiction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2-482E-87ED-813C21211814}"/>
            </c:ext>
          </c:extLst>
        </c:ser>
        <c:ser>
          <c:idx val="1"/>
          <c:order val="1"/>
          <c:tx>
            <c:strRef>
              <c:f>Sheet4!$C$3:$C$5</c:f>
              <c:strCache>
                <c:ptCount val="1"/>
                <c:pt idx="0">
                  <c:v>canceled - food/food trucks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3">
                  <c:v>3</c:v>
                </c:pt>
                <c:pt idx="4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2-482E-87ED-813C21211814}"/>
            </c:ext>
          </c:extLst>
        </c:ser>
        <c:ser>
          <c:idx val="2"/>
          <c:order val="2"/>
          <c:tx>
            <c:strRef>
              <c:f>Sheet4!$D$3:$D$5</c:f>
              <c:strCache>
                <c:ptCount val="1"/>
                <c:pt idx="0">
                  <c:v>canceled - journalism/audio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1">
                  <c:v>1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2-482E-87ED-813C21211814}"/>
            </c:ext>
          </c:extLst>
        </c:ser>
        <c:ser>
          <c:idx val="3"/>
          <c:order val="3"/>
          <c:tx>
            <c:strRef>
              <c:f>Sheet4!$E$3:$E$5</c:f>
              <c:strCache>
                <c:ptCount val="1"/>
                <c:pt idx="0">
                  <c:v>canceled - music/world 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3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2-482E-87ED-813C21211814}"/>
            </c:ext>
          </c:extLst>
        </c:ser>
        <c:ser>
          <c:idx val="4"/>
          <c:order val="4"/>
          <c:tx>
            <c:strRef>
              <c:f>Sheet4!$F$3:$F$5</c:f>
              <c:strCache>
                <c:ptCount val="1"/>
                <c:pt idx="0">
                  <c:v>canceled - publishing/art books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Sheet4!$F$6:$F$18</c:f>
              <c:numCache>
                <c:formatCode>General</c:formatCode>
                <c:ptCount val="1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2-482E-87ED-813C21211814}"/>
            </c:ext>
          </c:extLst>
        </c:ser>
        <c:ser>
          <c:idx val="5"/>
          <c:order val="5"/>
          <c:tx>
            <c:strRef>
              <c:f>Sheet4!$G$3:$G$5</c:f>
              <c:strCache>
                <c:ptCount val="1"/>
                <c:pt idx="0">
                  <c:v>canceled - publishing/translations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Sheet4!$G$6:$G$18</c:f>
              <c:numCache>
                <c:formatCode>General</c:formatCode>
                <c:ptCount val="12"/>
                <c:pt idx="0">
                  <c:v>1</c:v>
                </c:pt>
                <c:pt idx="3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2-482E-87ED-813C21211814}"/>
            </c:ext>
          </c:extLst>
        </c:ser>
        <c:ser>
          <c:idx val="6"/>
          <c:order val="6"/>
          <c:tx>
            <c:strRef>
              <c:f>Sheet4!$H$3:$H$5</c:f>
              <c:strCache>
                <c:ptCount val="1"/>
                <c:pt idx="0">
                  <c:v>canceled - technology/space exploration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Sheet4!$H$6:$H$18</c:f>
              <c:numCache>
                <c:formatCode>General</c:formatCode>
                <c:ptCount val="12"/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2-482E-87ED-813C21211814}"/>
            </c:ext>
          </c:extLst>
        </c:ser>
        <c:ser>
          <c:idx val="7"/>
          <c:order val="7"/>
          <c:tx>
            <c:strRef>
              <c:f>Sheet4!$I$3:$I$5</c:f>
              <c:strCache>
                <c:ptCount val="1"/>
                <c:pt idx="0">
                  <c:v>canceled - technology/wearables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Sheet4!$I$6:$I$18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7</c:v>
                </c:pt>
                <c:pt idx="7">
                  <c:v>5</c:v>
                </c:pt>
                <c:pt idx="8">
                  <c:v>1</c:v>
                </c:pt>
                <c:pt idx="9">
                  <c:v>7</c:v>
                </c:pt>
                <c:pt idx="10">
                  <c:v>4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2-482E-87ED-813C21211814}"/>
            </c:ext>
          </c:extLst>
        </c:ser>
        <c:ser>
          <c:idx val="8"/>
          <c:order val="8"/>
          <c:tx>
            <c:strRef>
              <c:f>Sheet4!$J$3:$J$5</c:f>
              <c:strCache>
                <c:ptCount val="1"/>
                <c:pt idx="0">
                  <c:v>canceled - technology/web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Sheet4!$J$6:$J$18</c:f>
              <c:numCache>
                <c:formatCode>General</c:formatCode>
                <c:ptCount val="12"/>
                <c:pt idx="0">
                  <c:v>11</c:v>
                </c:pt>
                <c:pt idx="1">
                  <c:v>9</c:v>
                </c:pt>
                <c:pt idx="2">
                  <c:v>5</c:v>
                </c:pt>
                <c:pt idx="3">
                  <c:v>10</c:v>
                </c:pt>
                <c:pt idx="4">
                  <c:v>8</c:v>
                </c:pt>
                <c:pt idx="5">
                  <c:v>9</c:v>
                </c:pt>
                <c:pt idx="6">
                  <c:v>7</c:v>
                </c:pt>
                <c:pt idx="7">
                  <c:v>13</c:v>
                </c:pt>
                <c:pt idx="8">
                  <c:v>4</c:v>
                </c:pt>
                <c:pt idx="9">
                  <c:v>11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02-482E-87ED-813C21211814}"/>
            </c:ext>
          </c:extLst>
        </c:ser>
        <c:ser>
          <c:idx val="9"/>
          <c:order val="9"/>
          <c:tx>
            <c:strRef>
              <c:f>Sheet4!$K$3:$K$5</c:f>
              <c:strCache>
                <c:ptCount val="1"/>
                <c:pt idx="0">
                  <c:v>canceled - theater/musical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Sheet4!$K$6:$K$18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02-482E-87ED-813C21211814}"/>
            </c:ext>
          </c:extLst>
        </c:ser>
        <c:ser>
          <c:idx val="10"/>
          <c:order val="10"/>
          <c:tx>
            <c:strRef>
              <c:f>Sheet4!$L$3:$L$5</c:f>
              <c:strCache>
                <c:ptCount val="1"/>
                <c:pt idx="0">
                  <c:v>canceled - theater/spaces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Sheet4!$L$6:$L$18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02-482E-87ED-813C21211814}"/>
            </c:ext>
          </c:extLst>
        </c:ser>
        <c:ser>
          <c:idx val="11"/>
          <c:order val="11"/>
          <c:tx>
            <c:strRef>
              <c:f>Sheet4!$N$3:$N$5</c:f>
              <c:strCache>
                <c:ptCount val="1"/>
                <c:pt idx="0">
                  <c:v>failed - film &amp; video/animation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Sheet4!$N$6:$N$18</c:f>
              <c:numCache>
                <c:formatCode>General</c:formatCode>
                <c:ptCount val="12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12</c:v>
                </c:pt>
                <c:pt idx="5">
                  <c:v>8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02-482E-87ED-813C21211814}"/>
            </c:ext>
          </c:extLst>
        </c:ser>
        <c:ser>
          <c:idx val="12"/>
          <c:order val="12"/>
          <c:tx>
            <c:strRef>
              <c:f>Sheet4!$O$3:$O$5</c:f>
              <c:strCache>
                <c:ptCount val="1"/>
                <c:pt idx="0">
                  <c:v>failed - film &amp; video/drama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Sheet4!$O$6:$O$18</c:f>
              <c:numCache>
                <c:formatCode>General</c:formatCode>
                <c:ptCount val="12"/>
                <c:pt idx="0">
                  <c:v>7</c:v>
                </c:pt>
                <c:pt idx="1">
                  <c:v>6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12</c:v>
                </c:pt>
                <c:pt idx="8">
                  <c:v>8</c:v>
                </c:pt>
                <c:pt idx="9">
                  <c:v>9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02-482E-87ED-813C21211814}"/>
            </c:ext>
          </c:extLst>
        </c:ser>
        <c:ser>
          <c:idx val="13"/>
          <c:order val="13"/>
          <c:tx>
            <c:strRef>
              <c:f>Sheet4!$P$3:$P$5</c:f>
              <c:strCache>
                <c:ptCount val="1"/>
                <c:pt idx="0">
                  <c:v>failed - food/food trucks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Sheet4!$P$6:$P$18</c:f>
              <c:numCache>
                <c:formatCode>General</c:formatCode>
                <c:ptCount val="12"/>
                <c:pt idx="0">
                  <c:v>6</c:v>
                </c:pt>
                <c:pt idx="1">
                  <c:v>10</c:v>
                </c:pt>
                <c:pt idx="2">
                  <c:v>19</c:v>
                </c:pt>
                <c:pt idx="3">
                  <c:v>5</c:v>
                </c:pt>
                <c:pt idx="4">
                  <c:v>9</c:v>
                </c:pt>
                <c:pt idx="5">
                  <c:v>12</c:v>
                </c:pt>
                <c:pt idx="6">
                  <c:v>6</c:v>
                </c:pt>
                <c:pt idx="7">
                  <c:v>18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02-482E-87ED-813C21211814}"/>
            </c:ext>
          </c:extLst>
        </c:ser>
        <c:ser>
          <c:idx val="14"/>
          <c:order val="14"/>
          <c:tx>
            <c:strRef>
              <c:f>Sheet4!$Q$3:$Q$5</c:f>
              <c:strCache>
                <c:ptCount val="1"/>
                <c:pt idx="0">
                  <c:v>failed - food/restaurants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Sheet4!$Q$6:$Q$18</c:f>
              <c:numCache>
                <c:formatCode>General</c:formatCode>
                <c:ptCount val="12"/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02-482E-87ED-813C21211814}"/>
            </c:ext>
          </c:extLst>
        </c:ser>
        <c:ser>
          <c:idx val="15"/>
          <c:order val="15"/>
          <c:tx>
            <c:strRef>
              <c:f>Sheet4!$R$3:$R$5</c:f>
              <c:strCache>
                <c:ptCount val="1"/>
                <c:pt idx="0">
                  <c:v>failed - games/mobile games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Sheet4!$R$6:$R$18</c:f>
              <c:numCache>
                <c:formatCode>General</c:formatCode>
                <c:ptCount val="12"/>
                <c:pt idx="0">
                  <c:v>6</c:v>
                </c:pt>
                <c:pt idx="1">
                  <c:v>1</c:v>
                </c:pt>
                <c:pt idx="2">
                  <c:v>5</c:v>
                </c:pt>
                <c:pt idx="3">
                  <c:v>2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02-482E-87ED-813C21211814}"/>
            </c:ext>
          </c:extLst>
        </c:ser>
        <c:ser>
          <c:idx val="16"/>
          <c:order val="16"/>
          <c:tx>
            <c:strRef>
              <c:f>Sheet4!$S$3:$S$5</c:f>
              <c:strCache>
                <c:ptCount val="1"/>
                <c:pt idx="0">
                  <c:v>failed - games/video games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Sheet4!$S$6:$S$18</c:f>
              <c:numCache>
                <c:formatCode>General</c:formatCode>
                <c:ptCount val="12"/>
                <c:pt idx="0">
                  <c:v>11</c:v>
                </c:pt>
                <c:pt idx="1">
                  <c:v>7</c:v>
                </c:pt>
                <c:pt idx="2">
                  <c:v>10</c:v>
                </c:pt>
                <c:pt idx="3">
                  <c:v>12</c:v>
                </c:pt>
                <c:pt idx="4">
                  <c:v>7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4</c:v>
                </c:pt>
                <c:pt idx="9">
                  <c:v>8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02-482E-87ED-813C21211814}"/>
            </c:ext>
          </c:extLst>
        </c:ser>
        <c:ser>
          <c:idx val="17"/>
          <c:order val="17"/>
          <c:tx>
            <c:strRef>
              <c:f>Sheet4!$T$3:$T$5</c:f>
              <c:strCache>
                <c:ptCount val="1"/>
                <c:pt idx="0">
                  <c:v>failed - music/faith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Sheet4!$T$6:$T$18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02-482E-87ED-813C21211814}"/>
            </c:ext>
          </c:extLst>
        </c:ser>
        <c:ser>
          <c:idx val="18"/>
          <c:order val="18"/>
          <c:tx>
            <c:strRef>
              <c:f>Sheet4!$U$3:$U$5</c:f>
              <c:strCache>
                <c:ptCount val="1"/>
                <c:pt idx="0">
                  <c:v>failed - music/indie rock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Sheet4!$U$6:$U$18</c:f>
              <c:numCache>
                <c:formatCode>General</c:formatCode>
                <c:ptCount val="12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02-482E-87ED-813C21211814}"/>
            </c:ext>
          </c:extLst>
        </c:ser>
        <c:ser>
          <c:idx val="19"/>
          <c:order val="19"/>
          <c:tx>
            <c:strRef>
              <c:f>Sheet4!$V$3:$V$5</c:f>
              <c:strCache>
                <c:ptCount val="1"/>
                <c:pt idx="0">
                  <c:v>failed - music/jazz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Sheet4!$V$6:$V$18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7</c:v>
                </c:pt>
                <c:pt idx="3">
                  <c:v>2</c:v>
                </c:pt>
                <c:pt idx="4">
                  <c:v>6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02-482E-87ED-813C21211814}"/>
            </c:ext>
          </c:extLst>
        </c:ser>
        <c:ser>
          <c:idx val="20"/>
          <c:order val="20"/>
          <c:tx>
            <c:strRef>
              <c:f>Sheet4!$W$3:$W$5</c:f>
              <c:strCache>
                <c:ptCount val="1"/>
                <c:pt idx="0">
                  <c:v>failed - photography/nature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Sheet4!$W$6:$W$18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02-482E-87ED-813C21211814}"/>
            </c:ext>
          </c:extLst>
        </c:ser>
        <c:ser>
          <c:idx val="21"/>
          <c:order val="21"/>
          <c:tx>
            <c:strRef>
              <c:f>Sheet4!$X$3:$X$5</c:f>
              <c:strCache>
                <c:ptCount val="1"/>
                <c:pt idx="0">
                  <c:v>failed - photography/people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Sheet4!$X$6:$X$18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1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02-482E-87ED-813C21211814}"/>
            </c:ext>
          </c:extLst>
        </c:ser>
        <c:ser>
          <c:idx val="22"/>
          <c:order val="22"/>
          <c:tx>
            <c:strRef>
              <c:f>Sheet4!$Y$3:$Y$5</c:f>
              <c:strCache>
                <c:ptCount val="1"/>
                <c:pt idx="0">
                  <c:v>failed - photography/photobooks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Sheet4!$Y$6:$Y$18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02-482E-87ED-813C21211814}"/>
            </c:ext>
          </c:extLst>
        </c:ser>
        <c:ser>
          <c:idx val="23"/>
          <c:order val="23"/>
          <c:tx>
            <c:strRef>
              <c:f>Sheet4!$Z$3:$Z$5</c:f>
              <c:strCache>
                <c:ptCount val="1"/>
                <c:pt idx="0">
                  <c:v>failed - photography/places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Sheet4!$Z$6:$Z$18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8">
                  <c:v>3</c:v>
                </c:pt>
                <c:pt idx="9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02-482E-87ED-813C21211814}"/>
            </c:ext>
          </c:extLst>
        </c:ser>
        <c:ser>
          <c:idx val="24"/>
          <c:order val="24"/>
          <c:tx>
            <c:strRef>
              <c:f>Sheet4!$AA$3:$AA$5</c:f>
              <c:strCache>
                <c:ptCount val="1"/>
                <c:pt idx="0">
                  <c:v>failed - publishing/children's books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Sheet4!$AA$6:$AA$18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02-482E-87ED-813C21211814}"/>
            </c:ext>
          </c:extLst>
        </c:ser>
        <c:ser>
          <c:idx val="25"/>
          <c:order val="25"/>
          <c:tx>
            <c:strRef>
              <c:f>Sheet4!$AB$3:$AB$5</c:f>
              <c:strCache>
                <c:ptCount val="1"/>
                <c:pt idx="0">
                  <c:v>failed - publishing/fiction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Sheet4!$AB$6:$AB$18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02-482E-87ED-813C21211814}"/>
            </c:ext>
          </c:extLst>
        </c:ser>
        <c:ser>
          <c:idx val="26"/>
          <c:order val="26"/>
          <c:tx>
            <c:strRef>
              <c:f>Sheet4!$AC$3:$AC$5</c:f>
              <c:strCache>
                <c:ptCount val="1"/>
                <c:pt idx="0">
                  <c:v>failed - publishing/translations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Sheet4!$AC$6:$AC$18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1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02-482E-87ED-813C21211814}"/>
            </c:ext>
          </c:extLst>
        </c:ser>
        <c:ser>
          <c:idx val="27"/>
          <c:order val="27"/>
          <c:tx>
            <c:strRef>
              <c:f>Sheet4!$AD$3:$AD$5</c:f>
              <c:strCache>
                <c:ptCount val="1"/>
                <c:pt idx="0">
                  <c:v>failed - technology/gadgets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Sheet4!$AD$6:$AD$18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3</c:v>
                </c:pt>
                <c:pt idx="5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02-482E-87ED-813C21211814}"/>
            </c:ext>
          </c:extLst>
        </c:ser>
        <c:ser>
          <c:idx val="28"/>
          <c:order val="28"/>
          <c:tx>
            <c:strRef>
              <c:f>Sheet4!$AE$3:$AE$5</c:f>
              <c:strCache>
                <c:ptCount val="1"/>
                <c:pt idx="0">
                  <c:v>failed - technology/makerspaces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Sheet4!$AE$6:$AE$18</c:f>
              <c:numCache>
                <c:formatCode>General</c:formatCode>
                <c:ptCount val="12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02-482E-87ED-813C21211814}"/>
            </c:ext>
          </c:extLst>
        </c:ser>
        <c:ser>
          <c:idx val="29"/>
          <c:order val="29"/>
          <c:tx>
            <c:strRef>
              <c:f>Sheet4!$AF$3:$AF$5</c:f>
              <c:strCache>
                <c:ptCount val="1"/>
                <c:pt idx="0">
                  <c:v>failed - technology/space exploration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Sheet4!$AF$6:$AF$18</c:f>
              <c:numCache>
                <c:formatCode>General</c:formatCode>
                <c:ptCount val="12"/>
                <c:pt idx="6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002-482E-87ED-813C21211814}"/>
            </c:ext>
          </c:extLst>
        </c:ser>
        <c:ser>
          <c:idx val="30"/>
          <c:order val="30"/>
          <c:tx>
            <c:strRef>
              <c:f>Sheet4!$AG$3:$AG$5</c:f>
              <c:strCache>
                <c:ptCount val="1"/>
                <c:pt idx="0">
                  <c:v>failed - technology/wearables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Sheet4!$AG$6:$AG$18</c:f>
              <c:numCache>
                <c:formatCode>General</c:formatCode>
                <c:ptCount val="12"/>
                <c:pt idx="0">
                  <c:v>15</c:v>
                </c:pt>
                <c:pt idx="1">
                  <c:v>18</c:v>
                </c:pt>
                <c:pt idx="2">
                  <c:v>5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8</c:v>
                </c:pt>
                <c:pt idx="7">
                  <c:v>10</c:v>
                </c:pt>
                <c:pt idx="8">
                  <c:v>13</c:v>
                </c:pt>
                <c:pt idx="9">
                  <c:v>11</c:v>
                </c:pt>
                <c:pt idx="10">
                  <c:v>15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002-482E-87ED-813C21211814}"/>
            </c:ext>
          </c:extLst>
        </c:ser>
        <c:ser>
          <c:idx val="31"/>
          <c:order val="31"/>
          <c:tx>
            <c:strRef>
              <c:f>Sheet4!$AH$3:$AH$5</c:f>
              <c:strCache>
                <c:ptCount val="1"/>
                <c:pt idx="0">
                  <c:v>failed - technology/web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Sheet4!$AH$6:$AH$18</c:f>
              <c:numCache>
                <c:formatCode>General</c:formatCode>
                <c:ptCount val="12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002-482E-87ED-813C21211814}"/>
            </c:ext>
          </c:extLst>
        </c:ser>
        <c:ser>
          <c:idx val="32"/>
          <c:order val="32"/>
          <c:tx>
            <c:strRef>
              <c:f>Sheet4!$AI$3:$AI$5</c:f>
              <c:strCache>
                <c:ptCount val="1"/>
                <c:pt idx="0">
                  <c:v>failed - theater/musical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Sheet4!$AI$6:$AI$18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3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02-482E-87ED-813C21211814}"/>
            </c:ext>
          </c:extLst>
        </c:ser>
        <c:ser>
          <c:idx val="33"/>
          <c:order val="33"/>
          <c:tx>
            <c:strRef>
              <c:f>Sheet4!$AJ$3:$AJ$5</c:f>
              <c:strCache>
                <c:ptCount val="1"/>
                <c:pt idx="0">
                  <c:v>failed - theater/plays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Sheet4!$AJ$6:$AJ$18</c:f>
              <c:numCache>
                <c:formatCode>General</c:formatCode>
                <c:ptCount val="12"/>
                <c:pt idx="0">
                  <c:v>30</c:v>
                </c:pt>
                <c:pt idx="1">
                  <c:v>20</c:v>
                </c:pt>
                <c:pt idx="2">
                  <c:v>25</c:v>
                </c:pt>
                <c:pt idx="3">
                  <c:v>23</c:v>
                </c:pt>
                <c:pt idx="4">
                  <c:v>33</c:v>
                </c:pt>
                <c:pt idx="5">
                  <c:v>34</c:v>
                </c:pt>
                <c:pt idx="6">
                  <c:v>40</c:v>
                </c:pt>
                <c:pt idx="7">
                  <c:v>37</c:v>
                </c:pt>
                <c:pt idx="8">
                  <c:v>28</c:v>
                </c:pt>
                <c:pt idx="9">
                  <c:v>36</c:v>
                </c:pt>
                <c:pt idx="10">
                  <c:v>26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02-482E-87ED-813C21211814}"/>
            </c:ext>
          </c:extLst>
        </c:ser>
        <c:ser>
          <c:idx val="34"/>
          <c:order val="34"/>
          <c:tx>
            <c:strRef>
              <c:f>Sheet4!$AK$3:$AK$5</c:f>
              <c:strCache>
                <c:ptCount val="1"/>
                <c:pt idx="0">
                  <c:v>failed - theater/spaces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Sheet4!$AK$6:$AK$18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02-482E-87ED-813C21211814}"/>
            </c:ext>
          </c:extLst>
        </c:ser>
        <c:ser>
          <c:idx val="35"/>
          <c:order val="35"/>
          <c:tx>
            <c:strRef>
              <c:f>Sheet4!$AM$3:$AM$5</c:f>
              <c:strCache>
                <c:ptCount val="1"/>
                <c:pt idx="0">
                  <c:v>live - food/small batch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Sheet4!$AM$6:$AM$18</c:f>
              <c:numCache>
                <c:formatCode>General</c:formatCode>
                <c:ptCount val="12"/>
                <c:pt idx="2">
                  <c:v>3</c:v>
                </c:pt>
                <c:pt idx="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02-482E-87ED-813C21211814}"/>
            </c:ext>
          </c:extLst>
        </c:ser>
        <c:ser>
          <c:idx val="36"/>
          <c:order val="36"/>
          <c:tx>
            <c:strRef>
              <c:f>Sheet4!$AN$3:$AN$5</c:f>
              <c:strCache>
                <c:ptCount val="1"/>
                <c:pt idx="0">
                  <c:v>live - music/faith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Sheet4!$AN$6:$AN$18</c:f>
              <c:numCache>
                <c:formatCode>General</c:formatCode>
                <c:ptCount val="12"/>
                <c:pt idx="2">
                  <c:v>7</c:v>
                </c:pt>
                <c:pt idx="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02-482E-87ED-813C21211814}"/>
            </c:ext>
          </c:extLst>
        </c:ser>
        <c:ser>
          <c:idx val="37"/>
          <c:order val="37"/>
          <c:tx>
            <c:strRef>
              <c:f>Sheet4!$AO$3:$AO$5</c:f>
              <c:strCache>
                <c:ptCount val="1"/>
                <c:pt idx="0">
                  <c:v>live - theater/plays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Sheet4!$AO$6:$AO$18</c:f>
              <c:numCache>
                <c:formatCode>General</c:formatCode>
                <c:ptCount val="12"/>
                <c:pt idx="2">
                  <c:v>8</c:v>
                </c:pt>
                <c:pt idx="3">
                  <c:v>10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02-482E-87ED-813C21211814}"/>
            </c:ext>
          </c:extLst>
        </c:ser>
        <c:ser>
          <c:idx val="38"/>
          <c:order val="38"/>
          <c:tx>
            <c:strRef>
              <c:f>Sheet4!$AP$3:$AP$5</c:f>
              <c:strCache>
                <c:ptCount val="1"/>
                <c:pt idx="0">
                  <c:v>live - theater/spaces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Sheet4!$AP$6:$AP$18</c:f>
              <c:numCache>
                <c:formatCode>General</c:formatCode>
                <c:ptCount val="12"/>
                <c:pt idx="2">
                  <c:v>2</c:v>
                </c:pt>
                <c:pt idx="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02-482E-87ED-813C21211814}"/>
            </c:ext>
          </c:extLst>
        </c:ser>
        <c:ser>
          <c:idx val="39"/>
          <c:order val="39"/>
          <c:tx>
            <c:strRef>
              <c:f>Sheet4!$AR$3:$AR$5</c:f>
              <c:strCache>
                <c:ptCount val="1"/>
                <c:pt idx="0">
                  <c:v>successful - film &amp; video/documentary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Sheet4!$AR$6:$AR$18</c:f>
              <c:numCache>
                <c:formatCode>General</c:formatCode>
                <c:ptCount val="12"/>
                <c:pt idx="0">
                  <c:v>9</c:v>
                </c:pt>
                <c:pt idx="1">
                  <c:v>15</c:v>
                </c:pt>
                <c:pt idx="2">
                  <c:v>19</c:v>
                </c:pt>
                <c:pt idx="3">
                  <c:v>19</c:v>
                </c:pt>
                <c:pt idx="4">
                  <c:v>24</c:v>
                </c:pt>
                <c:pt idx="5">
                  <c:v>14</c:v>
                </c:pt>
                <c:pt idx="6">
                  <c:v>12</c:v>
                </c:pt>
                <c:pt idx="7">
                  <c:v>13</c:v>
                </c:pt>
                <c:pt idx="8">
                  <c:v>11</c:v>
                </c:pt>
                <c:pt idx="9">
                  <c:v>12</c:v>
                </c:pt>
                <c:pt idx="10">
                  <c:v>20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02-482E-87ED-813C21211814}"/>
            </c:ext>
          </c:extLst>
        </c:ser>
        <c:ser>
          <c:idx val="40"/>
          <c:order val="40"/>
          <c:tx>
            <c:strRef>
              <c:f>Sheet4!$AS$3:$AS$5</c:f>
              <c:strCache>
                <c:ptCount val="1"/>
                <c:pt idx="0">
                  <c:v>successful - film &amp; video/shorts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Sheet4!$AS$6:$AS$18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02-482E-87ED-813C21211814}"/>
            </c:ext>
          </c:extLst>
        </c:ser>
        <c:ser>
          <c:idx val="41"/>
          <c:order val="41"/>
          <c:tx>
            <c:strRef>
              <c:f>Sheet4!$AT$3:$AT$5</c:f>
              <c:strCache>
                <c:ptCount val="1"/>
                <c:pt idx="0">
                  <c:v>successful - film &amp; video/television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Sheet4!$AT$6:$AT$18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8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02-482E-87ED-813C21211814}"/>
            </c:ext>
          </c:extLst>
        </c:ser>
        <c:ser>
          <c:idx val="42"/>
          <c:order val="42"/>
          <c:tx>
            <c:strRef>
              <c:f>Sheet4!$AU$3:$AU$5</c:f>
              <c:strCache>
                <c:ptCount val="1"/>
                <c:pt idx="0">
                  <c:v>successful - food/small batch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Sheet4!$AU$6:$AU$18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02-482E-87ED-813C21211814}"/>
            </c:ext>
          </c:extLst>
        </c:ser>
        <c:ser>
          <c:idx val="43"/>
          <c:order val="43"/>
          <c:tx>
            <c:strRef>
              <c:f>Sheet4!$AV$3:$AV$5</c:f>
              <c:strCache>
                <c:ptCount val="1"/>
                <c:pt idx="0">
                  <c:v>successful - games/tabletop games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Sheet4!$AV$6:$AV$18</c:f>
              <c:numCache>
                <c:formatCode>General</c:formatCode>
                <c:ptCount val="12"/>
                <c:pt idx="0">
                  <c:v>8</c:v>
                </c:pt>
                <c:pt idx="1">
                  <c:v>11</c:v>
                </c:pt>
                <c:pt idx="2">
                  <c:v>11</c:v>
                </c:pt>
                <c:pt idx="3">
                  <c:v>7</c:v>
                </c:pt>
                <c:pt idx="4">
                  <c:v>2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02-482E-87ED-813C21211814}"/>
            </c:ext>
          </c:extLst>
        </c:ser>
        <c:ser>
          <c:idx val="44"/>
          <c:order val="44"/>
          <c:tx>
            <c:strRef>
              <c:f>Sheet4!$AW$3:$AW$5</c:f>
              <c:strCache>
                <c:ptCount val="1"/>
                <c:pt idx="0">
                  <c:v>successful - music/classical music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Sheet4!$AW$6:$AW$18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02-482E-87ED-813C21211814}"/>
            </c:ext>
          </c:extLst>
        </c:ser>
        <c:ser>
          <c:idx val="45"/>
          <c:order val="45"/>
          <c:tx>
            <c:strRef>
              <c:f>Sheet4!$AX$3:$AX$5</c:f>
              <c:strCache>
                <c:ptCount val="1"/>
                <c:pt idx="0">
                  <c:v>successful - music/electronic music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Sheet4!$AX$6:$AX$18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02-482E-87ED-813C21211814}"/>
            </c:ext>
          </c:extLst>
        </c:ser>
        <c:ser>
          <c:idx val="46"/>
          <c:order val="46"/>
          <c:tx>
            <c:strRef>
              <c:f>Sheet4!$AY$3:$AY$5</c:f>
              <c:strCache>
                <c:ptCount val="1"/>
                <c:pt idx="0">
                  <c:v>successful - music/indie rock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Sheet4!$AY$6:$AY$18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13</c:v>
                </c:pt>
                <c:pt idx="3">
                  <c:v>10</c:v>
                </c:pt>
                <c:pt idx="4">
                  <c:v>18</c:v>
                </c:pt>
                <c:pt idx="5">
                  <c:v>13</c:v>
                </c:pt>
                <c:pt idx="6">
                  <c:v>13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02-482E-87ED-813C21211814}"/>
            </c:ext>
          </c:extLst>
        </c:ser>
        <c:ser>
          <c:idx val="47"/>
          <c:order val="47"/>
          <c:tx>
            <c:strRef>
              <c:f>Sheet4!$AZ$3:$AZ$5</c:f>
              <c:strCache>
                <c:ptCount val="1"/>
                <c:pt idx="0">
                  <c:v>successful - music/metal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Sheet4!$AZ$6:$AZ$18</c:f>
              <c:numCache>
                <c:formatCode>General</c:formatCode>
                <c:ptCount val="12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5">
                  <c:v>1</c:v>
                </c:pt>
                <c:pt idx="6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02-482E-87ED-813C21211814}"/>
            </c:ext>
          </c:extLst>
        </c:ser>
        <c:ser>
          <c:idx val="48"/>
          <c:order val="48"/>
          <c:tx>
            <c:strRef>
              <c:f>Sheet4!$BA$3:$BA$5</c:f>
              <c:strCache>
                <c:ptCount val="1"/>
                <c:pt idx="0">
                  <c:v>successful - music/pop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Sheet4!$BA$6:$BA$18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02-482E-87ED-813C21211814}"/>
            </c:ext>
          </c:extLst>
        </c:ser>
        <c:ser>
          <c:idx val="49"/>
          <c:order val="49"/>
          <c:tx>
            <c:strRef>
              <c:f>Sheet4!$BB$3:$BB$5</c:f>
              <c:strCache>
                <c:ptCount val="1"/>
                <c:pt idx="0">
                  <c:v>successful - music/rock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Sheet4!$BB$6:$BB$18</c:f>
              <c:numCache>
                <c:formatCode>General</c:formatCode>
                <c:ptCount val="12"/>
                <c:pt idx="0">
                  <c:v>24</c:v>
                </c:pt>
                <c:pt idx="1">
                  <c:v>19</c:v>
                </c:pt>
                <c:pt idx="2">
                  <c:v>32</c:v>
                </c:pt>
                <c:pt idx="3">
                  <c:v>21</c:v>
                </c:pt>
                <c:pt idx="4">
                  <c:v>22</c:v>
                </c:pt>
                <c:pt idx="5">
                  <c:v>28</c:v>
                </c:pt>
                <c:pt idx="6">
                  <c:v>27</c:v>
                </c:pt>
                <c:pt idx="7">
                  <c:v>15</c:v>
                </c:pt>
                <c:pt idx="8">
                  <c:v>24</c:v>
                </c:pt>
                <c:pt idx="9">
                  <c:v>15</c:v>
                </c:pt>
                <c:pt idx="10">
                  <c:v>14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02-482E-87ED-813C21211814}"/>
            </c:ext>
          </c:extLst>
        </c:ser>
        <c:ser>
          <c:idx val="50"/>
          <c:order val="50"/>
          <c:tx>
            <c:strRef>
              <c:f>Sheet4!$BC$3:$BC$5</c:f>
              <c:strCache>
                <c:ptCount val="1"/>
                <c:pt idx="0">
                  <c:v>successful - photography/photobooks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Sheet4!$BC$6:$BC$18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15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9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02-482E-87ED-813C21211814}"/>
            </c:ext>
          </c:extLst>
        </c:ser>
        <c:ser>
          <c:idx val="51"/>
          <c:order val="51"/>
          <c:tx>
            <c:strRef>
              <c:f>Sheet4!$BD$3:$BD$5</c:f>
              <c:strCache>
                <c:ptCount val="1"/>
                <c:pt idx="0">
                  <c:v>successful - publishing/nonfiction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Sheet4!$BD$6:$BD$18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02-482E-87ED-813C21211814}"/>
            </c:ext>
          </c:extLst>
        </c:ser>
        <c:ser>
          <c:idx val="52"/>
          <c:order val="52"/>
          <c:tx>
            <c:strRef>
              <c:f>Sheet4!$BE$3:$BE$5</c:f>
              <c:strCache>
                <c:ptCount val="1"/>
                <c:pt idx="0">
                  <c:v>successful - publishing/radio &amp; podcasts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Sheet4!$BE$6:$BE$18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2</c:v>
                </c:pt>
                <c:pt idx="9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02-482E-87ED-813C21211814}"/>
            </c:ext>
          </c:extLst>
        </c:ser>
        <c:ser>
          <c:idx val="53"/>
          <c:order val="53"/>
          <c:tx>
            <c:strRef>
              <c:f>Sheet4!$BF$3:$BF$5</c:f>
              <c:strCache>
                <c:ptCount val="1"/>
                <c:pt idx="0">
                  <c:v>successful - technology/hardware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Sheet4!$BF$6:$BF$18</c:f>
              <c:numCache>
                <c:formatCode>General</c:formatCode>
                <c:ptCount val="12"/>
                <c:pt idx="0">
                  <c:v>9</c:v>
                </c:pt>
                <c:pt idx="1">
                  <c:v>3</c:v>
                </c:pt>
                <c:pt idx="2">
                  <c:v>14</c:v>
                </c:pt>
                <c:pt idx="3">
                  <c:v>14</c:v>
                </c:pt>
                <c:pt idx="4">
                  <c:v>21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02-482E-87ED-813C21211814}"/>
            </c:ext>
          </c:extLst>
        </c:ser>
        <c:ser>
          <c:idx val="54"/>
          <c:order val="54"/>
          <c:tx>
            <c:strRef>
              <c:f>Sheet4!$BG$3:$BG$5</c:f>
              <c:strCache>
                <c:ptCount val="1"/>
                <c:pt idx="0">
                  <c:v>successful - technology/makerspaces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Sheet4!$BG$6:$BG$18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02-482E-87ED-813C21211814}"/>
            </c:ext>
          </c:extLst>
        </c:ser>
        <c:ser>
          <c:idx val="55"/>
          <c:order val="55"/>
          <c:tx>
            <c:strRef>
              <c:f>Sheet4!$BH$3:$BH$5</c:f>
              <c:strCache>
                <c:ptCount val="1"/>
                <c:pt idx="0">
                  <c:v>successful - technology/space exploration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Sheet4!$BH$6:$BH$18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02-482E-87ED-813C21211814}"/>
            </c:ext>
          </c:extLst>
        </c:ser>
        <c:ser>
          <c:idx val="56"/>
          <c:order val="56"/>
          <c:tx>
            <c:strRef>
              <c:f>Sheet4!$BI$3:$BI$5</c:f>
              <c:strCache>
                <c:ptCount val="1"/>
                <c:pt idx="0">
                  <c:v>successful - technology/wearables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Sheet4!$BI$6:$BI$18</c:f>
              <c:numCache>
                <c:formatCode>General</c:formatCode>
                <c:ptCount val="12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02-482E-87ED-813C21211814}"/>
            </c:ext>
          </c:extLst>
        </c:ser>
        <c:ser>
          <c:idx val="57"/>
          <c:order val="57"/>
          <c:tx>
            <c:strRef>
              <c:f>Sheet4!$BJ$3:$BJ$5</c:f>
              <c:strCache>
                <c:ptCount val="1"/>
                <c:pt idx="0">
                  <c:v>successful - theater/musical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Sheet4!$BJ$6:$BJ$18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02-482E-87ED-813C21211814}"/>
            </c:ext>
          </c:extLst>
        </c:ser>
        <c:ser>
          <c:idx val="58"/>
          <c:order val="58"/>
          <c:tx>
            <c:strRef>
              <c:f>Sheet4!$BK$3:$BK$5</c:f>
              <c:strCache>
                <c:ptCount val="1"/>
                <c:pt idx="0">
                  <c:v>successful - theater/plays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Sheet4!$BK$6:$BK$18</c:f>
              <c:numCache>
                <c:formatCode>General</c:formatCode>
                <c:ptCount val="12"/>
                <c:pt idx="0">
                  <c:v>33</c:v>
                </c:pt>
                <c:pt idx="1">
                  <c:v>44</c:v>
                </c:pt>
                <c:pt idx="2">
                  <c:v>54</c:v>
                </c:pt>
                <c:pt idx="3">
                  <c:v>51</c:v>
                </c:pt>
                <c:pt idx="4">
                  <c:v>58</c:v>
                </c:pt>
                <c:pt idx="5">
                  <c:v>87</c:v>
                </c:pt>
                <c:pt idx="6">
                  <c:v>95</c:v>
                </c:pt>
                <c:pt idx="7">
                  <c:v>78</c:v>
                </c:pt>
                <c:pt idx="8">
                  <c:v>53</c:v>
                </c:pt>
                <c:pt idx="9">
                  <c:v>50</c:v>
                </c:pt>
                <c:pt idx="10">
                  <c:v>48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02-482E-87ED-813C21211814}"/>
            </c:ext>
          </c:extLst>
        </c:ser>
        <c:ser>
          <c:idx val="59"/>
          <c:order val="59"/>
          <c:tx>
            <c:strRef>
              <c:f>Sheet4!$BL$3:$BL$5</c:f>
              <c:strCache>
                <c:ptCount val="1"/>
                <c:pt idx="0">
                  <c:v>successful - theater/spaces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Sheet4!$BL$6:$BL$18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5</c:v>
                </c:pt>
                <c:pt idx="7">
                  <c:v>9</c:v>
                </c:pt>
                <c:pt idx="8">
                  <c:v>4</c:v>
                </c:pt>
                <c:pt idx="9">
                  <c:v>13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02-482E-87ED-813C21211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884024"/>
        <c:axId val="620191224"/>
      </c:lineChart>
      <c:catAx>
        <c:axId val="34288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91224"/>
        <c:crosses val="autoZero"/>
        <c:auto val="1"/>
        <c:lblAlgn val="ctr"/>
        <c:lblOffset val="100"/>
        <c:noMultiLvlLbl val="0"/>
      </c:catAx>
      <c:valAx>
        <c:axId val="6201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8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163830</xdr:colOff>
      <xdr:row>27</xdr:row>
      <xdr:rowOff>5986</xdr:rowOff>
    </xdr:from>
    <xdr:to>
      <xdr:col>8</xdr:col>
      <xdr:colOff>594360</xdr:colOff>
      <xdr:row>45</xdr:row>
      <xdr:rowOff>167639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20C86-B10B-4D26-87F5-5B0CF90DD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441966</xdr:colOff>
      <xdr:row>29</xdr:row>
      <xdr:rowOff>0</xdr:rowOff>
    </xdr:from>
    <xdr:to>
      <xdr:col>8</xdr:col>
      <xdr:colOff>350520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1A4B4-6512-41C1-BD4D-8F7275147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45901</xdr:colOff>
      <xdr:row>18</xdr:row>
      <xdr:rowOff>28461</xdr:rowOff>
    </xdr:from>
    <xdr:to>
      <xdr:col>6</xdr:col>
      <xdr:colOff>1028239</xdr:colOff>
      <xdr:row>38</xdr:row>
      <xdr:rowOff>82628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922CFC-E5C2-4F12-A3C5-F1B233255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egory Forbes" refreshedDate="43752.38456215278" backgroundQuery="1" createdVersion="6" refreshedVersion="6" minRefreshableVersion="3" recordCount="0" supportSubquery="1" supportAdvancedDrill="1" xr:uid="{6A31D133-0991-41E0-8B35-55CB77281950}">
  <cacheSource type="external" connectionId="1"/>
  <cacheFields count="3">
    <cacheField name="[Measures].[Count of Category]" caption="Count of Category" numFmtId="0" hierarchy="21" level="32767"/>
    <cacheField name="[Table1].[country].[country]" caption="country" numFmtId="0" hierarchy="6" level="1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[Table1].[state].[state]" caption="state" numFmtId="0" hierarchy="5" level="1">
      <sharedItems count="4">
        <s v="failed"/>
        <s v="live"/>
        <s v="successful"/>
        <s v="canceled"/>
      </sharedItems>
    </cacheField>
  </cacheFields>
  <cacheHierarchies count="23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ategory]" caption="Count of Category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egory Forbes" refreshedDate="43752.56448148148" backgroundQuery="1" createdVersion="6" refreshedVersion="6" minRefreshableVersion="3" recordCount="0" supportSubquery="1" supportAdvancedDrill="1" xr:uid="{8683F2EC-D91E-41FC-8D36-C527D7604D3E}">
  <cacheSource type="external" connectionId="1"/>
  <cacheFields count="2">
    <cacheField name="[Table1].[country].[country]" caption="country" numFmtId="0" hierarchy="6" level="1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[Measures].[Count of Category]" caption="Count of Category" numFmtId="0" hierarchy="21" level="32767"/>
  </cacheFields>
  <cacheHierarchies count="23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ategory]" caption="Count of Category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Forbes" refreshedDate="43752.616323842594" createdVersion="6" refreshedVersion="6" minRefreshableVersion="3" recordCount="4114" xr:uid="{3E669C3A-C991-4CE2-876F-8A86A6E57DEB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 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6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" numFmtId="0">
      <sharedItems containsBlank="1"/>
    </cacheField>
    <cacheField name="Sub-Category" numFmtId="0">
      <sharedItems count="41">
        <s v="o/television"/>
        <s v="video/shorts"/>
        <s v="ence fiction"/>
        <s v=" video/drama"/>
        <s v="/documentary"/>
        <s v="eo/animation"/>
        <s v="heater/plays"/>
        <s v="chnology/web"/>
        <s v="gy/wearables"/>
        <s v="g/nonfiction"/>
        <s v="hing/fiction"/>
        <s v="music/rock"/>
        <s v="music/metal"/>
        <s v="music/jazz"/>
        <s v="c/indie rock"/>
        <s v="tronic music"/>
        <s v="nalism/audio"/>
        <s v="/video games"/>
        <s v="mobile games"/>
        <s v="/food trucks"/>
        <s v="y/photobooks"/>
        <s v="/world music"/>
        <s v="translations"/>
        <s v="o &amp; podcasts"/>
        <s v="raphy/nature"/>
        <s v="ng/art books"/>
        <s v="raphy/places"/>
        <s v="music/pop"/>
        <s v="music/faith"/>
        <s v="logy/gadgets"/>
        <s v="ogy/hardware"/>
        <s v="raphy/people"/>
        <s v="bletop games"/>
        <s v="/small batch"/>
        <s v="/restaurants"/>
        <s v="ssical music"/>
        <s v=" exploration"/>
        <s v="/makerspaces"/>
        <s v="eater/spaces"/>
        <s v="dren's books"/>
        <s v="ater/musical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d v="2015-06-22T00:10:11"/>
    <b v="0"/>
    <n v="182"/>
    <b v="1"/>
    <x v="0"/>
    <n v="3133"/>
    <n v="17.214285714285715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d v="2017-01-31T14:24:43"/>
    <b v="0"/>
    <n v="79"/>
    <b v="1"/>
    <x v="0"/>
    <n v="4378"/>
    <n v="55.417721518987342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d v="2016-02-05T16:51:23"/>
    <b v="0"/>
    <n v="35"/>
    <b v="1"/>
    <x v="0"/>
    <n v="25"/>
    <n v="0.7142857142857143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d v="2014-07-08T12:21:47"/>
    <b v="0"/>
    <n v="150"/>
    <b v="1"/>
    <x v="0"/>
    <n v="390"/>
    <n v="2.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d v="2015-11-19T20:01:19"/>
    <b v="0"/>
    <n v="284"/>
    <b v="1"/>
    <x v="0"/>
    <n v="10116.279999999999"/>
    <n v="35.620704225352107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d v="2016-07-12T22:23:27"/>
    <b v="0"/>
    <n v="47"/>
    <b v="1"/>
    <x v="0"/>
    <n v="391"/>
    <n v="8.3191489361702136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d v="2014-06-04T01:44:10"/>
    <b v="0"/>
    <n v="58"/>
    <b v="1"/>
    <x v="0"/>
    <n v="519"/>
    <n v="8.9482758620689662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d v="2016-05-26T01:07:47"/>
    <b v="0"/>
    <n v="57"/>
    <b v="1"/>
    <x v="0"/>
    <n v="110"/>
    <n v="1.9298245614035088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d v="2016-04-08T22:40:12"/>
    <b v="0"/>
    <n v="12"/>
    <b v="1"/>
    <x v="0"/>
    <n v="1.5199999999999818"/>
    <n v="0.1266666666666651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d v="2016-03-18T02:29:04"/>
    <b v="0"/>
    <n v="20"/>
    <b v="1"/>
    <x v="0"/>
    <n v="129.99"/>
    <n v="6.4995000000000003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d v="2014-05-21T01:37:59"/>
    <b v="0"/>
    <n v="19"/>
    <b v="1"/>
    <x v="0"/>
    <n v="15"/>
    <n v="0.78947368421052633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d v="2016-07-21T18:41:02"/>
    <b v="0"/>
    <n v="75"/>
    <b v="1"/>
    <x v="0"/>
    <n v="1025"/>
    <n v="13.666666666666666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d v="2014-06-01T17:07:05"/>
    <b v="0"/>
    <n v="827"/>
    <b v="1"/>
    <x v="0"/>
    <n v="19588"/>
    <n v="23.685610640870618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d v="2016-05-18T16:15:09"/>
    <b v="0"/>
    <n v="51"/>
    <b v="1"/>
    <x v="0"/>
    <n v="2099"/>
    <n v="41.15686274509803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d v="2014-06-18T00:38:08"/>
    <b v="0"/>
    <n v="41"/>
    <b v="1"/>
    <x v="0"/>
    <n v="56"/>
    <n v="1.3658536585365855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d v="2015-09-09T09:24:18"/>
    <b v="0"/>
    <n v="98"/>
    <b v="1"/>
    <x v="0"/>
    <n v="132"/>
    <n v="1.346938775510204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d v="2014-05-01T19:06:51"/>
    <b v="0"/>
    <n v="70"/>
    <b v="1"/>
    <x v="0"/>
    <n v="29"/>
    <n v="0.41428571428571431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d v="2014-10-05T17:33:42"/>
    <b v="0"/>
    <n v="36"/>
    <b v="1"/>
    <x v="0"/>
    <n v="10"/>
    <n v="0.27777777777777779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d v="2014-08-18T13:00:56"/>
    <b v="0"/>
    <n v="342"/>
    <b v="1"/>
    <x v="0"/>
    <n v="1896.3300000000017"/>
    <n v="5.5448245614035141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d v="2015-06-20T19:35:34"/>
    <b v="0"/>
    <n v="22"/>
    <b v="1"/>
    <x v="0"/>
    <n v="385"/>
    <n v="17.5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d v="2015-07-15T18:11:52"/>
    <b v="0"/>
    <n v="25"/>
    <b v="1"/>
    <x v="0"/>
    <n v="4"/>
    <n v="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d v="2014-08-27T15:03:09"/>
    <b v="0"/>
    <n v="101"/>
    <b v="1"/>
    <x v="0"/>
    <n v="1690"/>
    <n v="16.732673267326732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d v="2014-12-16T21:52:20"/>
    <b v="0"/>
    <n v="8"/>
    <b v="1"/>
    <x v="0"/>
    <n v="60"/>
    <n v="7.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d v="2015-04-03T18:41:41"/>
    <b v="0"/>
    <n v="23"/>
    <b v="1"/>
    <x v="0"/>
    <n v="370"/>
    <n v="16.086956521739129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d v="2015-08-13T19:41:03"/>
    <b v="0"/>
    <n v="574"/>
    <b v="1"/>
    <x v="0"/>
    <n v="3082.6900000000023"/>
    <n v="5.370540069686415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d v="2015-11-10T00:36:01"/>
    <b v="0"/>
    <n v="14"/>
    <b v="1"/>
    <x v="0"/>
    <n v="200"/>
    <n v="14.28571428571428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d v="2014-07-08T12:22:24"/>
    <b v="0"/>
    <n v="19"/>
    <b v="1"/>
    <x v="0"/>
    <n v="690"/>
    <n v="36.315789473684212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d v="2014-10-17T03:57:13"/>
    <b v="0"/>
    <n v="150"/>
    <b v="1"/>
    <x v="0"/>
    <n v="2345"/>
    <n v="15.633333333333333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d v="2015-11-16T23:08:04"/>
    <b v="0"/>
    <n v="71"/>
    <b v="1"/>
    <x v="0"/>
    <n v="42"/>
    <n v="0.59154929577464788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d v="2014-06-22T16:09:28"/>
    <b v="0"/>
    <n v="117"/>
    <b v="1"/>
    <x v="0"/>
    <n v="700"/>
    <n v="5.982905982905983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d v="2014-07-22T07:01:55"/>
    <b v="0"/>
    <n v="53"/>
    <b v="1"/>
    <x v="0"/>
    <n v="51.989999999999782"/>
    <n v="0.98094339622641102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d v="2016-01-07T19:00:34"/>
    <b v="0"/>
    <n v="1"/>
    <b v="1"/>
    <x v="0"/>
    <n v="0"/>
    <n v="0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d v="2016-04-01T15:03:37"/>
    <b v="0"/>
    <n v="89"/>
    <b v="1"/>
    <x v="0"/>
    <n v="70"/>
    <n v="0.7865168539325843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d v="2015-10-09T15:51:41"/>
    <b v="0"/>
    <n v="64"/>
    <b v="1"/>
    <x v="0"/>
    <n v="110"/>
    <n v="1.718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d v="2014-07-21T07:43:21"/>
    <b v="0"/>
    <n v="68"/>
    <b v="1"/>
    <x v="0"/>
    <n v="792"/>
    <n v="11.64705882352941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d v="2015-04-04T07:00:14"/>
    <b v="0"/>
    <n v="28"/>
    <b v="1"/>
    <x v="0"/>
    <n v="665"/>
    <n v="23.7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d v="2015-03-05T07:22:05"/>
    <b v="0"/>
    <n v="44"/>
    <b v="1"/>
    <x v="0"/>
    <n v="2529"/>
    <n v="57.477272727272727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d v="2015-01-28T16:37:59"/>
    <b v="0"/>
    <n v="253"/>
    <b v="1"/>
    <x v="0"/>
    <n v="18357"/>
    <n v="72.557312252964422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d v="2013-04-11T01:22:24"/>
    <b v="0"/>
    <n v="66"/>
    <b v="1"/>
    <x v="0"/>
    <n v="251"/>
    <n v="3.8030303030303032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d v="2014-04-25T01:07:48"/>
    <b v="0"/>
    <n v="217"/>
    <b v="1"/>
    <x v="0"/>
    <n v="7745"/>
    <n v="35.691244239631338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d v="2014-05-30T05:08:08"/>
    <b v="0"/>
    <n v="16"/>
    <b v="1"/>
    <x v="0"/>
    <n v="27"/>
    <n v="1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d v="2014-09-05T13:39:14"/>
    <b v="0"/>
    <n v="19"/>
    <b v="1"/>
    <x v="0"/>
    <n v="0"/>
    <n v="0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d v="2014-11-28T15:20:26"/>
    <b v="0"/>
    <n v="169"/>
    <b v="1"/>
    <x v="0"/>
    <n v="5860"/>
    <n v="34.674556213017752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d v="2014-06-12T18:58:06"/>
    <b v="0"/>
    <n v="263"/>
    <b v="1"/>
    <x v="0"/>
    <n v="20866"/>
    <n v="79.338403041825089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d v="2014-08-23T02:22:17"/>
    <b v="0"/>
    <n v="15"/>
    <b v="1"/>
    <x v="0"/>
    <n v="0"/>
    <n v="0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d v="2016-03-28T14:58:27"/>
    <b v="0"/>
    <n v="61"/>
    <b v="1"/>
    <x v="0"/>
    <n v="1000"/>
    <n v="16.393442622950818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d v="2015-11-15T23:09:34"/>
    <b v="0"/>
    <n v="45"/>
    <b v="1"/>
    <x v="0"/>
    <n v="350"/>
    <n v="7.7777777777777777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d v="2014-10-20T19:40:07"/>
    <b v="0"/>
    <n v="70"/>
    <b v="1"/>
    <x v="0"/>
    <n v="380.55000000000018"/>
    <n v="5.4364285714285741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d v="2015-01-29T12:24:20"/>
    <b v="0"/>
    <n v="38"/>
    <b v="1"/>
    <x v="0"/>
    <n v="159"/>
    <n v="4.1842105263157894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d v="2015-09-24T04:14:05"/>
    <b v="0"/>
    <n v="87"/>
    <b v="1"/>
    <x v="0"/>
    <n v="0"/>
    <n v="0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d v="2014-12-22T18:04:18"/>
    <b v="0"/>
    <n v="22"/>
    <b v="1"/>
    <x v="0"/>
    <n v="0"/>
    <n v="0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d v="2015-07-11T22:17:17"/>
    <b v="0"/>
    <n v="119"/>
    <b v="1"/>
    <x v="0"/>
    <n v="3082"/>
    <n v="25.899159663865547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d v="2014-06-17T16:50:46"/>
    <b v="0"/>
    <n v="52"/>
    <b v="1"/>
    <x v="0"/>
    <n v="1621"/>
    <n v="31.173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d v="2014-03-21T13:10:45"/>
    <b v="0"/>
    <n v="117"/>
    <b v="1"/>
    <x v="0"/>
    <n v="289"/>
    <n v="2.4700854700854702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d v="2015-11-25T17:07:01"/>
    <b v="0"/>
    <n v="52"/>
    <b v="1"/>
    <x v="0"/>
    <n v="100"/>
    <n v="1.9230769230769231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d v="2016-05-06T23:15:16"/>
    <b v="0"/>
    <n v="86"/>
    <b v="1"/>
    <x v="0"/>
    <n v="2490"/>
    <n v="28.95348837209302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d v="2015-05-25T13:10:24"/>
    <b v="0"/>
    <n v="174"/>
    <b v="1"/>
    <x v="0"/>
    <n v="581"/>
    <n v="3.3390804597701149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d v="2015-03-26T19:59:22"/>
    <b v="0"/>
    <n v="69"/>
    <b v="1"/>
    <x v="0"/>
    <n v="285"/>
    <n v="4.1304347826086953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d v="2014-10-20T17:52:52"/>
    <b v="0"/>
    <n v="75"/>
    <b v="1"/>
    <x v="0"/>
    <n v="291"/>
    <n v="3.88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d v="2015-08-14T05:39:36"/>
    <b v="0"/>
    <n v="33"/>
    <b v="1"/>
    <x v="0"/>
    <n v="25.139999999999418"/>
    <n v="0.76181818181816419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d v="2014-03-03T21:38:37"/>
    <b v="0"/>
    <n v="108"/>
    <b v="1"/>
    <x v="1"/>
    <n v="148.32999999999993"/>
    <n v="1.3734259259259252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d v="2013-05-15T19:32:37"/>
    <b v="0"/>
    <n v="23"/>
    <b v="1"/>
    <x v="1"/>
    <n v="2415"/>
    <n v="105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d v="2013-02-06T19:11:18"/>
    <b v="0"/>
    <n v="48"/>
    <b v="1"/>
    <x v="1"/>
    <n v="1642"/>
    <n v="34.208333333333336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d v="2013-12-04T21:53:33"/>
    <b v="0"/>
    <n v="64"/>
    <b v="1"/>
    <x v="1"/>
    <n v="270.36999999999989"/>
    <n v="4.2245312499999983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d v="2013-06-08T00:26:21"/>
    <b v="0"/>
    <n v="24"/>
    <b v="1"/>
    <x v="1"/>
    <n v="880"/>
    <n v="36.666666666666664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d v="2014-07-15T19:42:34"/>
    <b v="0"/>
    <n v="57"/>
    <b v="1"/>
    <x v="1"/>
    <n v="527"/>
    <n v="9.2456140350877192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d v="2016-06-18T20:23:40"/>
    <b v="0"/>
    <n v="26"/>
    <b v="1"/>
    <x v="1"/>
    <n v="372"/>
    <n v="14.307692307692308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d v="2012-06-15T14:00:04"/>
    <b v="0"/>
    <n v="20"/>
    <b v="1"/>
    <x v="1"/>
    <n v="325"/>
    <n v="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d v="2014-01-24T13:39:51"/>
    <b v="0"/>
    <n v="36"/>
    <b v="1"/>
    <x v="1"/>
    <n v="163"/>
    <n v="4.5277777777777777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d v="2011-08-31T04:30:25"/>
    <b v="0"/>
    <n v="178"/>
    <b v="1"/>
    <x v="1"/>
    <n v="1094.2299999999996"/>
    <n v="6.1473595505617951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d v="2011-07-06T21:30:45"/>
    <b v="0"/>
    <n v="17"/>
    <b v="1"/>
    <x v="1"/>
    <n v="136"/>
    <n v="8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d v="2012-03-29T06:30:57"/>
    <b v="0"/>
    <n v="32"/>
    <b v="1"/>
    <x v="1"/>
    <n v="431"/>
    <n v="13.46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d v="2012-10-26T00:14:41"/>
    <b v="0"/>
    <n v="41"/>
    <b v="1"/>
    <x v="1"/>
    <n v="185"/>
    <n v="4.5121951219512191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d v="2011-02-13T18:09:44"/>
    <b v="0"/>
    <n v="18"/>
    <b v="1"/>
    <x v="1"/>
    <n v="0"/>
    <n v="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d v="2015-12-22T11:41:35"/>
    <b v="0"/>
    <n v="29"/>
    <b v="1"/>
    <x v="1"/>
    <n v="64.659999999999968"/>
    <n v="2.2296551724137919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d v="2013-03-24T05:01:12"/>
    <b v="0"/>
    <n v="47"/>
    <b v="1"/>
    <x v="1"/>
    <n v="540"/>
    <n v="11.4893617021276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d v="2011-10-28T16:35:58"/>
    <b v="0"/>
    <n v="15"/>
    <b v="1"/>
    <x v="1"/>
    <n v="160"/>
    <n v="10.666666666666666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d v="2012-03-29T03:28:37"/>
    <b v="0"/>
    <n v="26"/>
    <b v="1"/>
    <x v="1"/>
    <n v="1170"/>
    <n v="45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d v="2016-08-22T17:32:01"/>
    <b v="0"/>
    <n v="35"/>
    <b v="1"/>
    <x v="1"/>
    <n v="1301"/>
    <n v="37.171428571428571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d v="2014-03-26T18:38:13"/>
    <b v="0"/>
    <n v="41"/>
    <b v="1"/>
    <x v="1"/>
    <n v="351"/>
    <n v="8.5609756097560972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d v="2013-11-05T02:00:56"/>
    <b v="0"/>
    <n v="47"/>
    <b v="1"/>
    <x v="1"/>
    <n v="870"/>
    <n v="18.51063829787234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d v="2012-07-10T03:48:47"/>
    <b v="0"/>
    <n v="28"/>
    <b v="1"/>
    <x v="1"/>
    <n v="735"/>
    <n v="26.2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d v="2011-09-09T19:41:01"/>
    <b v="0"/>
    <n v="100"/>
    <b v="1"/>
    <x v="1"/>
    <n v="0.5"/>
    <n v="5.0000000000000001E-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d v="2015-02-07T14:46:29"/>
    <b v="0"/>
    <n v="13"/>
    <b v="1"/>
    <x v="1"/>
    <n v="5"/>
    <n v="0.38461538461538464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d v="2011-04-15T18:11:26"/>
    <b v="0"/>
    <n v="7"/>
    <b v="1"/>
    <x v="1"/>
    <n v="0"/>
    <n v="0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d v="2011-08-24T03:00:37"/>
    <b v="0"/>
    <n v="21"/>
    <b v="1"/>
    <x v="1"/>
    <n v="306"/>
    <n v="14.571428571428571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d v="2015-10-14T13:20:45"/>
    <b v="0"/>
    <n v="17"/>
    <b v="1"/>
    <x v="1"/>
    <n v="388"/>
    <n v="22.823529411764707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d v="2010-05-24T12:56:43"/>
    <b v="0"/>
    <n v="25"/>
    <b v="1"/>
    <x v="1"/>
    <n v="115"/>
    <n v="4.599999999999999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d v="2014-05-27T15:48:51"/>
    <b v="0"/>
    <n v="60"/>
    <b v="1"/>
    <x v="1"/>
    <n v="100"/>
    <n v="1.6666666666666667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d v="2013-05-08T18:03:12"/>
    <b v="0"/>
    <n v="56"/>
    <b v="1"/>
    <x v="1"/>
    <n v="904"/>
    <n v="16.142857142857142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d v="2011-06-12T07:08:19"/>
    <b v="0"/>
    <n v="16"/>
    <b v="1"/>
    <x v="1"/>
    <n v="2"/>
    <n v="0.12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d v="2011-03-17T09:39:24"/>
    <b v="0"/>
    <n v="46"/>
    <b v="1"/>
    <x v="1"/>
    <n v="600"/>
    <n v="13.04347826086956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d v="2016-12-17T04:46:23"/>
    <b v="0"/>
    <n v="43"/>
    <b v="1"/>
    <x v="1"/>
    <n v="260"/>
    <n v="6.0465116279069768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d v="2012-06-05T20:35:37"/>
    <b v="0"/>
    <n v="15"/>
    <b v="1"/>
    <x v="1"/>
    <n v="106"/>
    <n v="7.066666666666666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d v="2014-03-18T17:13:42"/>
    <b v="0"/>
    <n v="12"/>
    <b v="1"/>
    <x v="1"/>
    <n v="10"/>
    <n v="0.8333333333333333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d v="2012-01-27T00:07:21"/>
    <b v="0"/>
    <n v="21"/>
    <b v="1"/>
    <x v="1"/>
    <n v="110"/>
    <n v="5.2380952380952381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d v="2010-05-26T15:54:01"/>
    <b v="0"/>
    <n v="34"/>
    <b v="1"/>
    <x v="1"/>
    <n v="220"/>
    <n v="6.4705882352941178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d v="2011-06-12T03:14:42"/>
    <b v="0"/>
    <n v="8"/>
    <b v="1"/>
    <x v="1"/>
    <n v="25"/>
    <n v="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d v="2012-11-01T19:04:34"/>
    <b v="0"/>
    <n v="60"/>
    <b v="1"/>
    <x v="1"/>
    <n v="200"/>
    <n v="3.3333333333333335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d v="2013-12-23T21:39:59"/>
    <b v="0"/>
    <n v="39"/>
    <b v="1"/>
    <x v="1"/>
    <n v="90.289999999999964"/>
    <n v="2.3151282051282043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d v="2012-10-15T18:04:46"/>
    <b v="0"/>
    <n v="26"/>
    <b v="1"/>
    <x v="1"/>
    <n v="0"/>
    <n v="0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d v="2012-12-31T18:38:30"/>
    <b v="0"/>
    <n v="35"/>
    <b v="1"/>
    <x v="1"/>
    <n v="0"/>
    <n v="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d v="2010-11-23T03:08:53"/>
    <b v="0"/>
    <n v="65"/>
    <b v="1"/>
    <x v="1"/>
    <n v="1665"/>
    <n v="25.615384615384617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d v="2014-02-12T19:20:30"/>
    <b v="0"/>
    <n v="49"/>
    <b v="1"/>
    <x v="1"/>
    <n v="67"/>
    <n v="1.3673469387755102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d v="2011-03-10T16:41:06"/>
    <b v="0"/>
    <n v="10"/>
    <b v="1"/>
    <x v="1"/>
    <n v="100"/>
    <n v="1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d v="2016-04-25T17:23:40"/>
    <b v="0"/>
    <n v="60"/>
    <b v="1"/>
    <x v="1"/>
    <n v="163"/>
    <n v="2.7166666666666668"/>
    <s v="film &amp; video"/>
    <x v="1"/>
  </r>
  <r>
    <n v="106"/>
    <s v="LOST WEEKEND"/>
    <s v="A Boy. A Girl. A Car. A Serial Killer."/>
    <n v="5000"/>
    <n v="5025"/>
    <x v="0"/>
    <s v="US"/>
    <s v="USD"/>
    <n v="1333391901"/>
    <x v="106"/>
    <n v="1332182301"/>
    <d v="2012-03-19T18:38:21"/>
    <b v="0"/>
    <n v="27"/>
    <b v="1"/>
    <x v="1"/>
    <n v="25"/>
    <n v="0.92592592592592593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d v="2011-04-02T23:34:47"/>
    <b v="0"/>
    <n v="69"/>
    <b v="1"/>
    <x v="1"/>
    <n v="185"/>
    <n v="2.681159420289855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d v="2013-04-01T14:42:50"/>
    <b v="0"/>
    <n v="47"/>
    <b v="1"/>
    <x v="1"/>
    <n v="2200"/>
    <n v="46.808510638297875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d v="2011-01-27T00:37:10"/>
    <b v="0"/>
    <n v="47"/>
    <b v="1"/>
    <x v="1"/>
    <n v="1195"/>
    <n v="25.425531914893618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d v="2013-10-10T22:47:33"/>
    <b v="0"/>
    <n v="26"/>
    <b v="1"/>
    <x v="1"/>
    <n v="400"/>
    <n v="15.384615384615385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d v="2015-05-01T07:59:47"/>
    <b v="0"/>
    <n v="53"/>
    <b v="1"/>
    <x v="1"/>
    <n v="1910"/>
    <n v="36.03773584905660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d v="2014-03-20T01:01:58"/>
    <b v="0"/>
    <n v="81"/>
    <b v="1"/>
    <x v="1"/>
    <n v="200"/>
    <n v="2.4691358024691357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d v="2011-07-29T18:12:08"/>
    <b v="0"/>
    <n v="78"/>
    <b v="1"/>
    <x v="1"/>
    <n v="2050"/>
    <n v="26.282051282051281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d v="2011-11-14T06:34:48"/>
    <b v="0"/>
    <n v="35"/>
    <b v="1"/>
    <x v="1"/>
    <n v="100"/>
    <n v="2.8571428571428572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d v="2012-01-10T17:44:04"/>
    <b v="0"/>
    <n v="22"/>
    <b v="1"/>
    <x v="1"/>
    <n v="182"/>
    <n v="8.2727272727272734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d v="2011-02-21T11:55:55"/>
    <b v="0"/>
    <n v="57"/>
    <b v="1"/>
    <x v="1"/>
    <n v="478"/>
    <n v="8.3859649122807021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d v="2010-03-11T20:02:24"/>
    <b v="0"/>
    <n v="27"/>
    <b v="1"/>
    <x v="1"/>
    <n v="22.220000000000255"/>
    <n v="0.82296296296297244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d v="2011-06-29T01:17:16"/>
    <b v="0"/>
    <n v="39"/>
    <b v="1"/>
    <x v="1"/>
    <n v="651.57999999999993"/>
    <n v="16.707179487179484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d v="2011-07-15T01:39:46"/>
    <b v="0"/>
    <n v="37"/>
    <b v="1"/>
    <x v="1"/>
    <n v="148.09999999999991"/>
    <n v="4.0027027027027007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d v="2016-09-03T01:11:47"/>
    <b v="0"/>
    <n v="1"/>
    <b v="0"/>
    <x v="2"/>
    <n v="-69990"/>
    <n v="-6999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d v="2015-04-02T16:55:10"/>
    <b v="0"/>
    <n v="1"/>
    <b v="0"/>
    <x v="2"/>
    <n v="-2999"/>
    <n v="-2999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d v="2016-08-11T10:21:47"/>
    <b v="0"/>
    <n v="0"/>
    <b v="0"/>
    <x v="2"/>
    <n v="-10000000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d v="2014-09-22T18:46:04"/>
    <b v="0"/>
    <n v="6"/>
    <b v="0"/>
    <x v="2"/>
    <n v="-54849"/>
    <n v="-9141.5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d v="2015-04-20T22:17:22"/>
    <b v="0"/>
    <n v="0"/>
    <b v="0"/>
    <x v="2"/>
    <n v="-400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d v="2016-12-05T23:51:20"/>
    <b v="0"/>
    <n v="6"/>
    <b v="0"/>
    <x v="2"/>
    <n v="-430"/>
    <n v="-71.666666666666671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d v="2015-05-11T14:08:57"/>
    <b v="0"/>
    <n v="13"/>
    <b v="0"/>
    <x v="2"/>
    <n v="-23613"/>
    <n v="-1816.3846153846155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d v="2015-03-04T14:59:01"/>
    <b v="0"/>
    <n v="4"/>
    <b v="0"/>
    <x v="2"/>
    <n v="-7810"/>
    <n v="-1952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d v="2016-09-15T05:28:13"/>
    <b v="0"/>
    <n v="6"/>
    <b v="0"/>
    <x v="2"/>
    <n v="-98133"/>
    <n v="-16355.5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d v="2014-08-31T22:29:43"/>
    <b v="0"/>
    <n v="0"/>
    <b v="0"/>
    <x v="2"/>
    <n v="-2000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d v="2014-05-19T21:58:12"/>
    <b v="0"/>
    <n v="0"/>
    <b v="0"/>
    <x v="2"/>
    <n v="-600"/>
    <e v="#DIV/0!"/>
    <s v="film &amp; video"/>
    <x v="2"/>
  </r>
  <r>
    <n v="131"/>
    <s v="I (Canceled)"/>
    <s v="I"/>
    <n v="1200"/>
    <n v="0"/>
    <x v="1"/>
    <s v="US"/>
    <s v="USD"/>
    <n v="1467763200"/>
    <x v="131"/>
    <n v="1466453161"/>
    <d v="2016-06-20T20:06:01"/>
    <b v="0"/>
    <n v="0"/>
    <b v="0"/>
    <x v="2"/>
    <n v="-120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d v="2014-09-23T19:30:07"/>
    <b v="0"/>
    <n v="81"/>
    <b v="0"/>
    <x v="2"/>
    <n v="-72345"/>
    <n v="-893.14814814814815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d v="2016-05-01T19:23:04"/>
    <b v="0"/>
    <n v="0"/>
    <b v="0"/>
    <x v="2"/>
    <n v="-71764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d v="2015-08-05T21:50:18"/>
    <b v="0"/>
    <n v="0"/>
    <b v="0"/>
    <x v="2"/>
    <n v="-500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d v="2014-05-29T09:09:57"/>
    <b v="0"/>
    <n v="5"/>
    <b v="0"/>
    <x v="2"/>
    <n v="-2597"/>
    <n v="-519.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d v="2015-04-02T09:50:34"/>
    <b v="0"/>
    <n v="0"/>
    <b v="0"/>
    <x v="2"/>
    <n v="-300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d v="2015-08-23T13:46:33"/>
    <b v="0"/>
    <n v="0"/>
    <b v="0"/>
    <x v="2"/>
    <n v="-5500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d v="2015-07-01T06:10:41"/>
    <b v="0"/>
    <n v="58"/>
    <b v="0"/>
    <x v="2"/>
    <n v="-145288"/>
    <n v="-2504.96551724137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d v="2015-07-02T22:06:12"/>
    <b v="0"/>
    <n v="1"/>
    <b v="0"/>
    <x v="2"/>
    <n v="0"/>
    <n v="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d v="2015-02-18T04:45:32"/>
    <b v="0"/>
    <n v="0"/>
    <b v="0"/>
    <x v="2"/>
    <n v="-20000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d v="2015-04-16T03:40:23"/>
    <b v="0"/>
    <n v="28"/>
    <b v="0"/>
    <x v="2"/>
    <n v="-10707"/>
    <n v="-382.39285714285717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d v="2014-10-26T21:26:18"/>
    <b v="0"/>
    <n v="1"/>
    <b v="0"/>
    <x v="2"/>
    <n v="-2990"/>
    <n v="-299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d v="2016-07-08T01:32:22"/>
    <b v="0"/>
    <n v="0"/>
    <b v="0"/>
    <x v="2"/>
    <n v="-550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d v="2015-02-12T18:17:52"/>
    <b v="0"/>
    <n v="37"/>
    <b v="0"/>
    <x v="2"/>
    <n v="-5430"/>
    <n v="-146.7567567567567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d v="2015-07-15T13:00:52"/>
    <b v="0"/>
    <n v="9"/>
    <b v="0"/>
    <x v="2"/>
    <n v="-4162"/>
    <n v="-462.4444444444444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d v="2016-11-19T00:23:18"/>
    <b v="0"/>
    <n v="3"/>
    <b v="0"/>
    <x v="2"/>
    <n v="-19885"/>
    <n v="-6628.333333333333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d v="2014-11-26T18:25:40"/>
    <b v="0"/>
    <n v="0"/>
    <b v="0"/>
    <x v="2"/>
    <n v="-700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d v="2016-01-28T06:45:36"/>
    <b v="0"/>
    <n v="2"/>
    <b v="0"/>
    <x v="2"/>
    <n v="-49960"/>
    <n v="-2498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d v="2014-11-25T04:07:50"/>
    <b v="0"/>
    <n v="6"/>
    <b v="0"/>
    <x v="2"/>
    <n v="-9908"/>
    <n v="-1651.33333333333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d v="2015-03-27T03:53:02"/>
    <b v="0"/>
    <n v="67"/>
    <b v="0"/>
    <x v="2"/>
    <n v="-99888"/>
    <n v="-1490.8656716417911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d v="2015-04-19T13:13:11"/>
    <b v="0"/>
    <n v="5"/>
    <b v="0"/>
    <x v="2"/>
    <n v="-249860"/>
    <n v="-49972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d v="2014-08-24T01:51:40"/>
    <b v="0"/>
    <n v="2"/>
    <b v="0"/>
    <x v="2"/>
    <n v="-379970"/>
    <n v="-18998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d v="2014-10-21T14:04:04"/>
    <b v="0"/>
    <n v="10"/>
    <b v="0"/>
    <x v="2"/>
    <n v="-49641"/>
    <n v="-4964.1000000000004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d v="2015-04-21T13:08:15"/>
    <b v="0"/>
    <n v="3"/>
    <b v="0"/>
    <x v="2"/>
    <n v="-1460"/>
    <n v="-486.66666666666669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d v="2015-06-13T13:25:35"/>
    <b v="0"/>
    <n v="4"/>
    <b v="0"/>
    <x v="2"/>
    <n v="-1349919"/>
    <n v="-337479.7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d v="2014-06-04T02:59:56"/>
    <b v="0"/>
    <n v="15"/>
    <b v="0"/>
    <x v="2"/>
    <n v="-33215"/>
    <n v="-2214.3333333333335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d v="2016-01-27T21:52:52"/>
    <b v="0"/>
    <n v="2"/>
    <b v="0"/>
    <x v="2"/>
    <n v="-2987"/>
    <n v="-1493.5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d v="2014-09-22T01:50:28"/>
    <b v="0"/>
    <n v="0"/>
    <b v="0"/>
    <x v="2"/>
    <n v="-500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d v="2016-05-24T10:25:45"/>
    <b v="0"/>
    <n v="1"/>
    <b v="0"/>
    <x v="2"/>
    <n v="-499990"/>
    <n v="-49999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d v="2015-06-16T21:54:51"/>
    <b v="0"/>
    <n v="0"/>
    <b v="0"/>
    <x v="3"/>
    <n v="-500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d v="2014-06-02T16:29:55"/>
    <b v="0"/>
    <n v="1"/>
    <b v="0"/>
    <x v="3"/>
    <n v="-49995"/>
    <n v="-4999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d v="2014-07-15T03:02:36"/>
    <b v="0"/>
    <n v="10"/>
    <b v="0"/>
    <x v="3"/>
    <n v="-2365"/>
    <n v="-236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d v="2015-08-27T23:04:14"/>
    <b v="0"/>
    <n v="0"/>
    <b v="0"/>
    <x v="3"/>
    <n v="-200000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d v="2014-07-21T18:18:21"/>
    <b v="0"/>
    <n v="7"/>
    <b v="0"/>
    <x v="3"/>
    <n v="-119360"/>
    <n v="-17051.428571428572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d v="2015-12-13T15:48:44"/>
    <b v="0"/>
    <n v="0"/>
    <b v="0"/>
    <x v="3"/>
    <n v="-1700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d v="2016-12-17T01:49:22"/>
    <b v="0"/>
    <n v="1"/>
    <b v="0"/>
    <x v="3"/>
    <n v="-2000"/>
    <n v="-2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d v="2015-06-05T22:15:35"/>
    <b v="0"/>
    <n v="2"/>
    <b v="0"/>
    <x v="3"/>
    <n v="-109989"/>
    <n v="-54994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d v="2015-02-17T20:02:50"/>
    <b v="0"/>
    <n v="3"/>
    <b v="0"/>
    <x v="3"/>
    <n v="-7675"/>
    <n v="-2558.3333333333335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d v="2014-09-18T12:07:39"/>
    <b v="0"/>
    <n v="10"/>
    <b v="0"/>
    <x v="3"/>
    <n v="-1940"/>
    <n v="-194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d v="2015-07-31T23:28:03"/>
    <b v="0"/>
    <n v="10"/>
    <b v="0"/>
    <x v="3"/>
    <n v="-9675"/>
    <n v="-967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d v="2016-06-13T04:20:14"/>
    <b v="0"/>
    <n v="1"/>
    <b v="0"/>
    <x v="3"/>
    <n v="-49999"/>
    <n v="-49999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d v="2015-02-12T09:28:43"/>
    <b v="0"/>
    <n v="0"/>
    <b v="0"/>
    <x v="3"/>
    <n v="-9500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d v="2015-01-29T13:45:08"/>
    <b v="0"/>
    <n v="0"/>
    <b v="0"/>
    <x v="3"/>
    <n v="-111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d v="2015-03-09T18:12:56"/>
    <b v="0"/>
    <n v="0"/>
    <b v="0"/>
    <x v="3"/>
    <n v="-600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d v="2014-08-04T18:40:11"/>
    <b v="0"/>
    <n v="26"/>
    <b v="0"/>
    <x v="3"/>
    <n v="-18703"/>
    <n v="-719.34615384615381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d v="2015-07-06T19:46:39"/>
    <b v="0"/>
    <n v="0"/>
    <b v="0"/>
    <x v="3"/>
    <n v="-150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d v="2015-03-07T01:08:46"/>
    <b v="0"/>
    <n v="7"/>
    <b v="0"/>
    <x v="3"/>
    <n v="-270"/>
    <n v="-38.571428571428569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d v="2015-10-27T22:55:45"/>
    <b v="0"/>
    <n v="0"/>
    <b v="0"/>
    <x v="3"/>
    <n v="-50000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d v="2016-02-03T01:55:55"/>
    <b v="0"/>
    <n v="2"/>
    <b v="0"/>
    <x v="3"/>
    <n v="-800"/>
    <n v="-4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d v="2015-03-04T23:47:23"/>
    <b v="0"/>
    <n v="13"/>
    <b v="0"/>
    <x v="3"/>
    <n v="-799"/>
    <n v="-61.46153846153846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d v="2015-05-23T17:48:15"/>
    <b v="0"/>
    <n v="4"/>
    <b v="0"/>
    <x v="3"/>
    <n v="-2701"/>
    <n v="-675.2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d v="2016-12-08T00:17:12"/>
    <b v="0"/>
    <n v="0"/>
    <b v="0"/>
    <x v="3"/>
    <n v="-100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x v="183"/>
    <n v="1414438010"/>
    <d v="2014-10-27T19:26:50"/>
    <b v="0"/>
    <n v="12"/>
    <b v="0"/>
    <x v="3"/>
    <n v="-8018"/>
    <n v="-668.16666666666663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d v="2014-07-05T18:59:22"/>
    <b v="0"/>
    <n v="2"/>
    <b v="0"/>
    <x v="3"/>
    <n v="-1449"/>
    <n v="-724.5"/>
    <s v="film &amp; video"/>
    <x v="3"/>
  </r>
  <r>
    <n v="185"/>
    <s v="BLANK Short Movie"/>
    <s v="Love has no boundaries!"/>
    <n v="40000"/>
    <n v="2200"/>
    <x v="2"/>
    <s v="NO"/>
    <s v="NOK"/>
    <n v="1471557139"/>
    <x v="185"/>
    <n v="1468965139"/>
    <d v="2016-07-19T21:52:19"/>
    <b v="0"/>
    <n v="10"/>
    <b v="0"/>
    <x v="3"/>
    <n v="-37800"/>
    <n v="-378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d v="2017-02-01T19:30:34"/>
    <b v="0"/>
    <n v="0"/>
    <b v="0"/>
    <x v="3"/>
    <n v="-500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d v="2015-06-27T05:37:37"/>
    <b v="0"/>
    <n v="5"/>
    <b v="0"/>
    <x v="3"/>
    <n v="-4200"/>
    <n v="-84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d v="2014-08-06T04:23:35"/>
    <b v="0"/>
    <n v="0"/>
    <b v="0"/>
    <x v="3"/>
    <n v="-150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d v="2016-07-05T16:34:37"/>
    <b v="0"/>
    <n v="5"/>
    <b v="0"/>
    <x v="3"/>
    <n v="-499655"/>
    <n v="-99931"/>
    <s v="film &amp; video"/>
    <x v="3"/>
  </r>
  <r>
    <n v="190"/>
    <s v="REGIONRAT, the movie"/>
    <s v="Because hope can be a 4 letter word"/>
    <n v="12000"/>
    <n v="50"/>
    <x v="2"/>
    <s v="US"/>
    <s v="USD"/>
    <n v="1466091446"/>
    <x v="190"/>
    <n v="1465227446"/>
    <d v="2016-06-06T15:37:26"/>
    <b v="0"/>
    <n v="1"/>
    <b v="0"/>
    <x v="3"/>
    <n v="-11950"/>
    <n v="-119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d v="2015-08-23T10:35:38"/>
    <b v="0"/>
    <n v="3"/>
    <b v="0"/>
    <x v="3"/>
    <n v="-4750"/>
    <n v="-1583.33333333333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d v="2014-09-17T19:00:32"/>
    <b v="0"/>
    <n v="3"/>
    <b v="0"/>
    <x v="3"/>
    <n v="-999983"/>
    <n v="-333327.66666666669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d v="2014-09-29T22:26:06"/>
    <b v="0"/>
    <n v="0"/>
    <b v="0"/>
    <x v="3"/>
    <n v="-100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d v="2016-01-06T23:55:31"/>
    <b v="0"/>
    <n v="3"/>
    <b v="0"/>
    <x v="3"/>
    <n v="-2497"/>
    <n v="-832.33333333333337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d v="2015-05-11T16:05:32"/>
    <b v="0"/>
    <n v="0"/>
    <b v="0"/>
    <x v="3"/>
    <n v="-200000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d v="2015-09-12T13:01:38"/>
    <b v="0"/>
    <n v="19"/>
    <b v="0"/>
    <x v="3"/>
    <n v="-2035"/>
    <n v="-10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d v="2017-01-06T20:21:40"/>
    <b v="0"/>
    <n v="8"/>
    <b v="0"/>
    <x v="3"/>
    <n v="-2238"/>
    <n v="-279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d v="2014-09-05T09:12:02"/>
    <b v="0"/>
    <n v="6"/>
    <b v="0"/>
    <x v="3"/>
    <n v="-24721"/>
    <n v="-4120.166666666667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d v="2016-08-02T02:58:22"/>
    <b v="0"/>
    <n v="0"/>
    <b v="0"/>
    <x v="3"/>
    <n v="-1000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d v="2014-08-16T02:00:03"/>
    <b v="0"/>
    <n v="18"/>
    <b v="0"/>
    <x v="3"/>
    <n v="-4428.45"/>
    <n v="-246.02499999999998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d v="2015-01-19T19:38:49"/>
    <b v="0"/>
    <n v="7"/>
    <b v="0"/>
    <x v="3"/>
    <n v="-270"/>
    <n v="-38.571428571428569"/>
    <s v="film &amp; video"/>
    <x v="3"/>
  </r>
  <r>
    <n v="202"/>
    <s v="Modern Gangsters"/>
    <s v="new web series created by jonney terry"/>
    <n v="6000"/>
    <n v="0"/>
    <x v="2"/>
    <s v="US"/>
    <s v="USD"/>
    <n v="1444337940"/>
    <x v="202"/>
    <n v="1441750564"/>
    <d v="2015-09-08T22:16:04"/>
    <b v="0"/>
    <n v="0"/>
    <b v="0"/>
    <x v="3"/>
    <n v="-600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d v="2014-11-30T20:21:04"/>
    <b v="0"/>
    <n v="8"/>
    <b v="0"/>
    <x v="3"/>
    <n v="-1754"/>
    <n v="-219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d v="2016-07-05T14:00:03"/>
    <b v="0"/>
    <n v="1293"/>
    <b v="0"/>
    <x v="3"/>
    <n v="-147835"/>
    <n v="-114.33488012374323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d v="2015-09-01T15:10:22"/>
    <b v="0"/>
    <n v="17"/>
    <b v="0"/>
    <x v="3"/>
    <n v="-6700"/>
    <n v="-394.11764705882354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d v="2016-07-16T00:06:23"/>
    <b v="0"/>
    <n v="0"/>
    <b v="0"/>
    <x v="3"/>
    <n v="-1270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d v="2014-12-05T04:43:58"/>
    <b v="0"/>
    <n v="13"/>
    <b v="0"/>
    <x v="3"/>
    <n v="-11870"/>
    <n v="-913.07692307692309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d v="2014-11-16T08:52:47"/>
    <b v="0"/>
    <n v="0"/>
    <b v="0"/>
    <x v="3"/>
    <n v="-5000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d v="2015-06-10T22:08:55"/>
    <b v="0"/>
    <n v="0"/>
    <b v="0"/>
    <x v="3"/>
    <n v="-2500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d v="2015-09-02T01:33:12"/>
    <b v="0"/>
    <n v="33"/>
    <b v="0"/>
    <x v="3"/>
    <n v="-8970"/>
    <n v="-271.81818181818181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d v="2015-08-20T03:50:17"/>
    <b v="0"/>
    <n v="12"/>
    <b v="0"/>
    <x v="3"/>
    <n v="-2770"/>
    <n v="-230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d v="2016-02-16T21:08:40"/>
    <b v="0"/>
    <n v="1"/>
    <b v="0"/>
    <x v="3"/>
    <n v="-6299"/>
    <n v="-6299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d v="2015-07-17T14:15:47"/>
    <b v="0"/>
    <n v="1"/>
    <b v="0"/>
    <x v="3"/>
    <n v="-49980"/>
    <n v="-4998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d v="2015-01-05T15:22:29"/>
    <b v="0"/>
    <n v="1"/>
    <b v="0"/>
    <x v="3"/>
    <n v="-12499"/>
    <n v="-12499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d v="2016-01-06T05:31:22"/>
    <b v="0"/>
    <n v="1"/>
    <b v="0"/>
    <x v="3"/>
    <n v="-4390"/>
    <n v="-439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d v="2015-03-03T23:00:37"/>
    <b v="0"/>
    <n v="84"/>
    <b v="0"/>
    <x v="3"/>
    <n v="-22150.78"/>
    <n v="-263.69976190476189"/>
    <s v="film &amp; video"/>
    <x v="3"/>
  </r>
  <r>
    <n v="217"/>
    <s v="Bitch"/>
    <s v="A roadmovie by paw"/>
    <n v="100000"/>
    <n v="11943"/>
    <x v="2"/>
    <s v="SE"/>
    <s v="SEK"/>
    <n v="1419780149"/>
    <x v="217"/>
    <n v="1417101749"/>
    <d v="2014-11-27T15:22:29"/>
    <b v="0"/>
    <n v="38"/>
    <b v="0"/>
    <x v="3"/>
    <n v="-88057"/>
    <n v="-2317.2894736842104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d v="2015-03-16T15:04:49"/>
    <b v="0"/>
    <n v="1"/>
    <b v="0"/>
    <x v="3"/>
    <n v="-4900"/>
    <n v="-49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d v="2016-02-29T07:50:25"/>
    <b v="0"/>
    <n v="76"/>
    <b v="0"/>
    <x v="3"/>
    <n v="-41185"/>
    <n v="-541.90789473684208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d v="2015-07-10T15:27:10"/>
    <b v="0"/>
    <n v="3"/>
    <b v="0"/>
    <x v="3"/>
    <n v="-49640"/>
    <n v="-16546.666666666668"/>
    <s v="film &amp; video"/>
    <x v="3"/>
  </r>
  <r>
    <n v="221"/>
    <s v="Archetypes"/>
    <s v="Film about Schizophrenia with Surreal Twists!"/>
    <n v="50000"/>
    <n v="0"/>
    <x v="2"/>
    <s v="US"/>
    <s v="USD"/>
    <n v="1427569564"/>
    <x v="221"/>
    <n v="1422389164"/>
    <d v="2015-01-27T20:06:04"/>
    <b v="0"/>
    <n v="0"/>
    <b v="0"/>
    <x v="3"/>
    <n v="-5000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d v="2015-01-27T18:28:38"/>
    <b v="0"/>
    <n v="2"/>
    <b v="0"/>
    <x v="3"/>
    <n v="-870"/>
    <n v="-43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d v="2016-04-22T01:09:10"/>
    <b v="0"/>
    <n v="0"/>
    <b v="0"/>
    <x v="3"/>
    <n v="-150000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d v="2015-05-11T05:38:46"/>
    <b v="0"/>
    <n v="0"/>
    <b v="0"/>
    <x v="3"/>
    <n v="-600000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d v="2016-03-09T23:04:14"/>
    <b v="0"/>
    <n v="0"/>
    <b v="0"/>
    <x v="3"/>
    <n v="-20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d v="2015-04-12T15:59:04"/>
    <b v="0"/>
    <n v="2"/>
    <b v="0"/>
    <x v="3"/>
    <n v="-28750"/>
    <n v="-1437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d v="2015-06-09T21:27:21"/>
    <b v="0"/>
    <n v="0"/>
    <b v="0"/>
    <x v="3"/>
    <n v="-2800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d v="2015-04-02T16:28:25"/>
    <b v="0"/>
    <n v="0"/>
    <b v="0"/>
    <x v="3"/>
    <n v="-800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d v="2016-01-14T22:24:57"/>
    <b v="0"/>
    <n v="0"/>
    <b v="0"/>
    <x v="3"/>
    <n v="-300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d v="2015-05-05T18:39:11"/>
    <b v="0"/>
    <n v="2"/>
    <b v="0"/>
    <x v="3"/>
    <n v="-14940"/>
    <n v="-747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d v="2015-12-03T23:00:51"/>
    <b v="0"/>
    <n v="0"/>
    <b v="0"/>
    <x v="3"/>
    <n v="-150000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d v="2015-01-28T19:49:06"/>
    <b v="0"/>
    <n v="7"/>
    <b v="0"/>
    <x v="3"/>
    <n v="-3890"/>
    <n v="-555.71428571428567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d v="2016-08-30T21:52:52"/>
    <b v="0"/>
    <n v="0"/>
    <b v="0"/>
    <x v="3"/>
    <n v="-35000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d v="2015-05-12T00:50:59"/>
    <b v="0"/>
    <n v="5"/>
    <b v="0"/>
    <x v="3"/>
    <n v="-599"/>
    <n v="-119.8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d v="2015-06-09T21:48:17"/>
    <b v="0"/>
    <n v="0"/>
    <b v="0"/>
    <x v="3"/>
    <n v="-1000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d v="2015-11-13T02:01:39"/>
    <b v="0"/>
    <n v="0"/>
    <b v="0"/>
    <x v="3"/>
    <n v="-15000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d v="2016-01-08T13:51:09"/>
    <b v="0"/>
    <n v="1"/>
    <b v="0"/>
    <x v="3"/>
    <n v="-14950"/>
    <n v="-149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d v="2016-12-09T23:06:00"/>
    <b v="0"/>
    <n v="0"/>
    <b v="0"/>
    <x v="3"/>
    <n v="-2600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d v="2015-10-20T02:38:50"/>
    <b v="0"/>
    <n v="5"/>
    <b v="0"/>
    <x v="3"/>
    <n v="-750"/>
    <n v="-1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d v="2013-03-21T17:00:11"/>
    <b v="1"/>
    <n v="137"/>
    <b v="1"/>
    <x v="4"/>
    <n v="1145.1200000000008"/>
    <n v="8.358540145985406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d v="2014-11-06T16:45:04"/>
    <b v="1"/>
    <n v="376"/>
    <b v="1"/>
    <x v="4"/>
    <n v="4600"/>
    <n v="12.23404255319149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d v="2011-11-15T11:49:50"/>
    <b v="1"/>
    <n v="202"/>
    <b v="1"/>
    <x v="4"/>
    <n v="1750"/>
    <n v="8.6633663366336631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d v="2014-01-23T01:08:24"/>
    <b v="1"/>
    <n v="328"/>
    <b v="1"/>
    <x v="4"/>
    <n v="648"/>
    <n v="1.975609756097561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d v="2010-02-04T07:45:59"/>
    <b v="1"/>
    <n v="84"/>
    <b v="1"/>
    <x v="4"/>
    <n v="481.5"/>
    <n v="5.7321428571428568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d v="2012-07-17T01:16:25"/>
    <b v="1"/>
    <n v="96"/>
    <b v="1"/>
    <x v="4"/>
    <n v="186"/>
    <n v="1.9375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d v="2010-10-29T08:43:25"/>
    <b v="1"/>
    <n v="223"/>
    <b v="1"/>
    <x v="4"/>
    <n v="10273"/>
    <n v="46.067264573991032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d v="2010-09-09T14:30:14"/>
    <b v="1"/>
    <n v="62"/>
    <b v="1"/>
    <x v="4"/>
    <n v="1705"/>
    <n v="27.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d v="2011-11-23T18:35:09"/>
    <b v="1"/>
    <n v="146"/>
    <b v="1"/>
    <x v="4"/>
    <n v="1133"/>
    <n v="7.7602739726027394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d v="2010-06-03T22:10:20"/>
    <b v="1"/>
    <n v="235"/>
    <b v="1"/>
    <x v="4"/>
    <n v="1292"/>
    <n v="5.4978723404255323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d v="2013-05-07T13:34:51"/>
    <b v="1"/>
    <n v="437"/>
    <b v="1"/>
    <x v="4"/>
    <n v="1675"/>
    <n v="3.8329519450800915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d v="2012-04-14T18:54:06"/>
    <b v="1"/>
    <n v="77"/>
    <b v="1"/>
    <x v="4"/>
    <n v="895"/>
    <n v="11.623376623376624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d v="2010-03-29T15:54:18"/>
    <b v="1"/>
    <n v="108"/>
    <b v="1"/>
    <x v="4"/>
    <n v="4228"/>
    <n v="39.148148148148145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d v="2012-01-16T15:37:15"/>
    <b v="1"/>
    <n v="7"/>
    <b v="1"/>
    <x v="4"/>
    <n v="11"/>
    <n v="1.5714285714285714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d v="2015-09-16T22:51:50"/>
    <b v="1"/>
    <n v="314"/>
    <b v="1"/>
    <x v="4"/>
    <n v="4067.34"/>
    <n v="12.95331210191082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d v="2011-02-14T12:38:02"/>
    <b v="1"/>
    <n v="188"/>
    <b v="1"/>
    <x v="4"/>
    <n v="538.65999999999985"/>
    <n v="2.8652127659574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d v="2013-02-14T18:27:47"/>
    <b v="1"/>
    <n v="275"/>
    <b v="1"/>
    <x v="4"/>
    <n v="5083"/>
    <n v="18.483636363636364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d v="2016-04-19T15:02:42"/>
    <b v="1"/>
    <n v="560"/>
    <b v="1"/>
    <x v="4"/>
    <n v="2354.2699999999968"/>
    <n v="4.2040535714285658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d v="2011-05-19T01:14:26"/>
    <b v="1"/>
    <n v="688"/>
    <b v="1"/>
    <x v="4"/>
    <n v="27342"/>
    <n v="39.741279069767444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d v="2015-03-09T17:42:49"/>
    <b v="1"/>
    <n v="942"/>
    <b v="1"/>
    <x v="4"/>
    <n v="23953.42"/>
    <n v="25.428259023354563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d v="2010-06-01T18:07:59"/>
    <b v="1"/>
    <n v="88"/>
    <b v="1"/>
    <x v="4"/>
    <n v="640"/>
    <n v="7.2727272727272725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d v="2012-04-18T21:15:04"/>
    <b v="1"/>
    <n v="220"/>
    <b v="1"/>
    <x v="4"/>
    <n v="1480"/>
    <n v="6.7272727272727275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d v="2011-01-12T05:57:08"/>
    <b v="1"/>
    <n v="145"/>
    <b v="1"/>
    <x v="4"/>
    <n v="3500"/>
    <n v="24.13793103448275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d v="2012-08-28T22:54:54"/>
    <b v="1"/>
    <n v="963"/>
    <b v="1"/>
    <x v="4"/>
    <n v="4520.2700000000004"/>
    <n v="4.693946002076844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d v="2012-04-11T14:53:15"/>
    <b v="1"/>
    <n v="91"/>
    <b v="1"/>
    <x v="4"/>
    <n v="910"/>
    <n v="10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d v="2010-03-30T05:53:50"/>
    <b v="1"/>
    <n v="58"/>
    <b v="1"/>
    <x v="4"/>
    <n v="555"/>
    <n v="9.568965517241379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d v="2010-01-27T04:11:47"/>
    <b v="1"/>
    <n v="36"/>
    <b v="1"/>
    <x v="4"/>
    <n v="455"/>
    <n v="12.638888888888889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d v="2014-05-26T10:51:39"/>
    <b v="1"/>
    <n v="165"/>
    <b v="1"/>
    <x v="4"/>
    <n v="3115.4400000000005"/>
    <n v="18.881454545454549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d v="2011-09-23T03:39:38"/>
    <b v="1"/>
    <n v="111"/>
    <b v="1"/>
    <x v="4"/>
    <n v="570"/>
    <n v="5.1351351351351351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d v="2017-01-23T04:43:42"/>
    <b v="1"/>
    <n v="1596"/>
    <b v="1"/>
    <x v="4"/>
    <n v="47233.76999999999"/>
    <n v="29.5950939849624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d v="2011-04-04T20:47:50"/>
    <b v="1"/>
    <n v="61"/>
    <b v="1"/>
    <x v="4"/>
    <n v="1210"/>
    <n v="19.83606557377049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d v="2013-12-04T02:24:21"/>
    <b v="1"/>
    <n v="287"/>
    <b v="1"/>
    <x v="4"/>
    <n v="1404"/>
    <n v="4.8919860627177698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d v="2010-02-26T21:36:31"/>
    <b v="1"/>
    <n v="65"/>
    <b v="1"/>
    <x v="4"/>
    <n v="2323.0100000000002"/>
    <n v="35.73861538461538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d v="2011-06-03T11:57:46"/>
    <b v="1"/>
    <n v="118"/>
    <b v="1"/>
    <x v="4"/>
    <n v="388.78999999999996"/>
    <n v="3.2948305084745759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d v="2012-03-01T21:53:49"/>
    <b v="1"/>
    <n v="113"/>
    <b v="1"/>
    <x v="4"/>
    <n v="2240"/>
    <n v="19.823008849557521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d v="2012-10-11T00:46:06"/>
    <b v="1"/>
    <n v="332"/>
    <b v="1"/>
    <x v="4"/>
    <n v="1679"/>
    <n v="5.0572289156626509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d v="2012-02-28T01:57:54"/>
    <b v="1"/>
    <n v="62"/>
    <b v="1"/>
    <x v="4"/>
    <n v="1904"/>
    <n v="30.70967741935484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d v="2015-04-23T21:23:39"/>
    <b v="1"/>
    <n v="951"/>
    <b v="1"/>
    <x v="4"/>
    <n v="6748"/>
    <n v="7.09568874868559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d v="2012-09-12T00:58:59"/>
    <b v="1"/>
    <n v="415"/>
    <b v="1"/>
    <x v="4"/>
    <n v="13594"/>
    <n v="32.756626506024098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d v="2017-01-24T05:51:36"/>
    <b v="1"/>
    <n v="305"/>
    <b v="1"/>
    <x v="4"/>
    <n v="9744.11"/>
    <n v="31.947901639344263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d v="2014-04-15T14:10:35"/>
    <b v="1"/>
    <n v="2139"/>
    <b v="1"/>
    <x v="4"/>
    <n v="42108"/>
    <n v="19.68583450210378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d v="2009-05-17T03:55:13"/>
    <b v="1"/>
    <n v="79"/>
    <b v="1"/>
    <x v="4"/>
    <n v="1132.3199999999997"/>
    <n v="14.333164556962021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d v="2010-01-16T22:04:52"/>
    <b v="1"/>
    <n v="179"/>
    <b v="1"/>
    <x v="4"/>
    <n v="535"/>
    <n v="2.988826815642458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d v="2011-05-12T17:02:24"/>
    <b v="1"/>
    <n v="202"/>
    <b v="1"/>
    <x v="4"/>
    <n v="2569.0499999999993"/>
    <n v="12.718069306930689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d v="2011-12-27T17:43:00"/>
    <b v="1"/>
    <n v="760"/>
    <b v="1"/>
    <x v="4"/>
    <n v="1850.4599999999991"/>
    <n v="2.4348157894736833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d v="2013-08-20T18:08:48"/>
    <b v="1"/>
    <n v="563"/>
    <b v="1"/>
    <x v="4"/>
    <n v="18035.509999999998"/>
    <n v="32.034653641207811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d v="2013-02-08T19:35:24"/>
    <b v="1"/>
    <n v="135"/>
    <b v="1"/>
    <x v="4"/>
    <n v="1373"/>
    <n v="10.170370370370371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d v="2012-10-02T06:40:18"/>
    <b v="1"/>
    <n v="290"/>
    <b v="1"/>
    <x v="4"/>
    <n v="11445"/>
    <n v="39.46551724137931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d v="2012-05-22T04:03:13"/>
    <b v="1"/>
    <n v="447"/>
    <b v="1"/>
    <x v="4"/>
    <n v="1605.3099999999977"/>
    <n v="3.5912975391498829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d v="2013-10-03T10:57:14"/>
    <b v="1"/>
    <n v="232"/>
    <b v="1"/>
    <x v="4"/>
    <n v="723"/>
    <n v="3.1163793103448274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d v="2010-12-14T08:51:37"/>
    <b v="1"/>
    <n v="168"/>
    <b v="1"/>
    <x v="4"/>
    <n v="300.80000000000018"/>
    <n v="1.7904761904761917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d v="2013-04-12T18:27:26"/>
    <b v="1"/>
    <n v="128"/>
    <b v="1"/>
    <x v="4"/>
    <n v="1001"/>
    <n v="7.8203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d v="2011-09-26T19:16:39"/>
    <b v="1"/>
    <n v="493"/>
    <b v="1"/>
    <x v="4"/>
    <n v="1130.1999999999971"/>
    <n v="2.2924949290060792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d v="2014-03-21T16:01:54"/>
    <b v="1"/>
    <n v="131"/>
    <b v="1"/>
    <x v="4"/>
    <n v="360"/>
    <n v="2.74809160305343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d v="2010-06-14T02:01:34"/>
    <b v="1"/>
    <n v="50"/>
    <b v="1"/>
    <x v="4"/>
    <n v="0"/>
    <n v="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d v="2013-09-02T00:06:49"/>
    <b v="1"/>
    <n v="665"/>
    <b v="1"/>
    <x v="4"/>
    <n v="16554.559999999998"/>
    <n v="24.894075187969921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d v="2012-08-13T11:24:43"/>
    <b v="1"/>
    <n v="129"/>
    <b v="1"/>
    <x v="4"/>
    <n v="4681.5499999999993"/>
    <n v="36.291085271317826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d v="2015-03-26T17:28:21"/>
    <b v="1"/>
    <n v="142"/>
    <b v="1"/>
    <x v="4"/>
    <n v="128"/>
    <n v="0.90140845070422537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d v="2014-03-11T11:07:28"/>
    <b v="1"/>
    <n v="2436"/>
    <b v="1"/>
    <x v="4"/>
    <n v="11254.839999999997"/>
    <n v="4.6202134646962216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d v="2010-10-18T05:24:20"/>
    <b v="1"/>
    <n v="244"/>
    <b v="1"/>
    <x v="4"/>
    <n v="7895.25"/>
    <n v="32.357581967213115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d v="2011-03-24T23:02:18"/>
    <b v="1"/>
    <n v="298"/>
    <b v="1"/>
    <x v="4"/>
    <n v="430.65999999999985"/>
    <n v="1.4451677852348987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d v="2013-02-07T17:42:15"/>
    <b v="1"/>
    <n v="251"/>
    <b v="1"/>
    <x v="4"/>
    <n v="2435.5499999999993"/>
    <n v="9.703386454183263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d v="2012-01-25T20:33:58"/>
    <b v="1"/>
    <n v="108"/>
    <b v="1"/>
    <x v="4"/>
    <n v="46"/>
    <n v="0.42592592592592593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d v="2012-05-03T01:42:26"/>
    <b v="1"/>
    <n v="82"/>
    <b v="1"/>
    <x v="4"/>
    <n v="1124"/>
    <n v="13.707317073170731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d v="2012-07-24T02:16:37"/>
    <b v="1"/>
    <n v="74"/>
    <b v="1"/>
    <x v="4"/>
    <n v="4476"/>
    <n v="60.48648648648648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d v="2012-02-09T15:07:29"/>
    <b v="1"/>
    <n v="189"/>
    <b v="1"/>
    <x v="4"/>
    <n v="2275"/>
    <n v="12.037037037037036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d v="2013-02-28T20:05:33"/>
    <b v="1"/>
    <n v="80"/>
    <b v="1"/>
    <x v="4"/>
    <n v="1929"/>
    <n v="24.112500000000001"/>
    <s v="film &amp; video"/>
    <x v="4"/>
  </r>
  <r>
    <n v="307"/>
    <s v="Grammar Revolution"/>
    <s v="Why is grammar important?"/>
    <n v="22000"/>
    <n v="24490"/>
    <x v="0"/>
    <s v="US"/>
    <s v="USD"/>
    <n v="1360276801"/>
    <x v="307"/>
    <n v="1357684801"/>
    <d v="2013-01-08T22:40:01"/>
    <b v="1"/>
    <n v="576"/>
    <b v="1"/>
    <x v="4"/>
    <n v="2490"/>
    <n v="4.322916666666667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d v="2011-01-24T16:40:10"/>
    <b v="1"/>
    <n v="202"/>
    <b v="1"/>
    <x v="4"/>
    <n v="668"/>
    <n v="3.3069306930693068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d v="2012-08-13T18:02:14"/>
    <b v="1"/>
    <n v="238"/>
    <b v="1"/>
    <x v="4"/>
    <n v="3410"/>
    <n v="14.32773109243697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d v="2011-10-05T04:23:43"/>
    <b v="1"/>
    <n v="36"/>
    <b v="1"/>
    <x v="4"/>
    <n v="41.289999999999964"/>
    <n v="1.1469444444444434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d v="2011-11-21T05:16:32"/>
    <b v="1"/>
    <n v="150"/>
    <b v="1"/>
    <x v="4"/>
    <n v="820.33000000000175"/>
    <n v="5.4688666666666785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d v="2013-03-15T21:03:52"/>
    <b v="1"/>
    <n v="146"/>
    <b v="1"/>
    <x v="4"/>
    <n v="950"/>
    <n v="6.50684931506849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d v="2010-06-28T05:28:14"/>
    <b v="1"/>
    <n v="222"/>
    <b v="1"/>
    <x v="4"/>
    <n v="805"/>
    <n v="3.626126126126126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d v="2013-01-30T19:59:48"/>
    <b v="1"/>
    <n v="120"/>
    <b v="1"/>
    <x v="4"/>
    <n v="2851.5"/>
    <n v="23.762499999999999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d v="2012-07-23T18:32:14"/>
    <b v="1"/>
    <n v="126"/>
    <b v="1"/>
    <x v="4"/>
    <n v="312"/>
    <n v="2.4761904761904763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d v="2014-11-07T22:09:57"/>
    <b v="1"/>
    <n v="158"/>
    <b v="1"/>
    <x v="4"/>
    <n v="2066"/>
    <n v="13.075949367088608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d v="2013-11-11T16:14:43"/>
    <b v="1"/>
    <n v="316"/>
    <b v="1"/>
    <x v="4"/>
    <n v="241"/>
    <n v="0.7626582278481012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d v="2013-02-25T00:55:51"/>
    <b v="1"/>
    <n v="284"/>
    <b v="1"/>
    <x v="4"/>
    <n v="9166"/>
    <n v="32.274647887323944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d v="2009-11-06T20:07:09"/>
    <b v="1"/>
    <n v="51"/>
    <b v="1"/>
    <x v="4"/>
    <n v="634"/>
    <n v="12.431372549019608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d v="2015-11-23T13:13:53"/>
    <b v="1"/>
    <n v="158"/>
    <b v="1"/>
    <x v="4"/>
    <n v="1316"/>
    <n v="8.3291139240506329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d v="2016-10-04T10:43:06"/>
    <b v="1"/>
    <n v="337"/>
    <b v="1"/>
    <x v="4"/>
    <n v="932"/>
    <n v="2.7655786350148368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d v="2016-04-13T13:40:48"/>
    <b v="1"/>
    <n v="186"/>
    <b v="1"/>
    <x v="4"/>
    <n v="1978"/>
    <n v="10.634408602150538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d v="2016-11-23T07:42:46"/>
    <b v="1"/>
    <n v="58"/>
    <b v="1"/>
    <x v="4"/>
    <n v="1246"/>
    <n v="21.482758620689655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d v="2015-06-29T15:01:48"/>
    <b v="1"/>
    <n v="82"/>
    <b v="1"/>
    <x v="4"/>
    <n v="136"/>
    <n v="1.6585365853658536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d v="2016-11-15T04:30:33"/>
    <b v="1"/>
    <n v="736"/>
    <b v="1"/>
    <x v="4"/>
    <n v="2198"/>
    <n v="2.9864130434782608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d v="2017-02-09T07:33:26"/>
    <b v="1"/>
    <n v="1151"/>
    <b v="1"/>
    <x v="4"/>
    <n v="19394.600000000006"/>
    <n v="16.850217202432674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d v="2015-02-23T05:38:49"/>
    <b v="1"/>
    <n v="34"/>
    <b v="1"/>
    <x v="4"/>
    <n v="1456"/>
    <n v="42.823529411764703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d v="2015-10-01T22:43:08"/>
    <b v="1"/>
    <n v="498"/>
    <b v="1"/>
    <x v="4"/>
    <n v="2710.8000000000029"/>
    <n v="5.4433734939759093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d v="2015-10-14T11:12:07"/>
    <b v="1"/>
    <n v="167"/>
    <b v="1"/>
    <x v="4"/>
    <n v="550"/>
    <n v="3.2934131736526946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d v="2013-04-15T12:22:43"/>
    <b v="1"/>
    <n v="340"/>
    <b v="1"/>
    <x v="4"/>
    <n v="640"/>
    <n v="1.8823529411764706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d v="2016-05-17T13:57:14"/>
    <b v="1"/>
    <n v="438"/>
    <b v="1"/>
    <x v="4"/>
    <n v="2642"/>
    <n v="6.031963470319635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d v="2015-09-16T16:19:37"/>
    <b v="1"/>
    <n v="555"/>
    <b v="1"/>
    <x v="4"/>
    <n v="13015"/>
    <n v="23.45045045045045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d v="2016-03-08T15:16:31"/>
    <b v="1"/>
    <n v="266"/>
    <b v="1"/>
    <x v="4"/>
    <n v="10091"/>
    <n v="37.936090225563909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d v="2015-04-07T16:22:37"/>
    <b v="1"/>
    <n v="69"/>
    <b v="1"/>
    <x v="4"/>
    <n v="119"/>
    <n v="1.7246376811594204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d v="2015-04-07T17:41:55"/>
    <b v="1"/>
    <n v="80"/>
    <b v="1"/>
    <x v="4"/>
    <n v="235"/>
    <n v="2.93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d v="2015-10-14T14:18:38"/>
    <b v="1"/>
    <n v="493"/>
    <b v="1"/>
    <x v="4"/>
    <n v="4209.7799999999988"/>
    <n v="8.5391075050709908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d v="2015-02-12T03:05:08"/>
    <b v="1"/>
    <n v="31"/>
    <b v="1"/>
    <x v="4"/>
    <n v="35.050000000000182"/>
    <n v="1.1306451612903285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d v="2016-07-08T18:08:10"/>
    <b v="1"/>
    <n v="236"/>
    <b v="1"/>
    <x v="4"/>
    <n v="1520.0400000000009"/>
    <n v="6.44084745762712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d v="2015-03-30T18:14:28"/>
    <b v="1"/>
    <n v="89"/>
    <b v="1"/>
    <x v="4"/>
    <n v="485"/>
    <n v="5.4494382022471912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d v="2017-02-06T16:03:27"/>
    <b v="1"/>
    <n v="299"/>
    <b v="1"/>
    <x v="4"/>
    <n v="8758"/>
    <n v="29.290969899665551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d v="2014-09-12T21:06:38"/>
    <b v="1"/>
    <n v="55"/>
    <b v="1"/>
    <x v="4"/>
    <n v="235"/>
    <n v="4.2727272727272725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d v="2016-03-30T18:44:25"/>
    <b v="1"/>
    <n v="325"/>
    <b v="1"/>
    <x v="4"/>
    <n v="201.5199999999968"/>
    <n v="0.62006153846152856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d v="2014-10-14T17:42:25"/>
    <b v="1"/>
    <n v="524"/>
    <b v="1"/>
    <x v="4"/>
    <n v="608.59000000000015"/>
    <n v="1.1614312977099239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d v="2015-04-17T23:18:14"/>
    <b v="1"/>
    <n v="285"/>
    <b v="1"/>
    <x v="4"/>
    <n v="698"/>
    <n v="2.449122807017543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d v="2015-04-20T22:39:50"/>
    <b v="1"/>
    <n v="179"/>
    <b v="1"/>
    <x v="4"/>
    <n v="3375"/>
    <n v="18.854748603351954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d v="2015-09-14T12:00:21"/>
    <b v="1"/>
    <n v="188"/>
    <b v="1"/>
    <x v="4"/>
    <n v="7028.880000000001"/>
    <n v="37.38765957446808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d v="2015-10-15T11:53:29"/>
    <b v="1"/>
    <n v="379"/>
    <b v="1"/>
    <x v="4"/>
    <n v="4636.1999999999971"/>
    <n v="12.232717678100256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d v="2015-07-22T14:05:16"/>
    <b v="1"/>
    <n v="119"/>
    <b v="1"/>
    <x v="4"/>
    <n v="300"/>
    <n v="2.521008403361344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d v="2017-01-25T11:58:28"/>
    <b v="1"/>
    <n v="167"/>
    <b v="1"/>
    <x v="4"/>
    <n v="747.18000000000029"/>
    <n v="4.4741317365269477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d v="2016-08-04T01:35:09"/>
    <b v="1"/>
    <n v="221"/>
    <b v="1"/>
    <x v="4"/>
    <n v="3690"/>
    <n v="16.696832579185521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d v="2016-02-27T23:09:14"/>
    <b v="1"/>
    <n v="964"/>
    <b v="1"/>
    <x v="4"/>
    <n v="9296"/>
    <n v="9.6431535269709538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d v="2014-09-08T04:01:08"/>
    <b v="1"/>
    <n v="286"/>
    <b v="1"/>
    <x v="4"/>
    <n v="1656"/>
    <n v="5.79020979020979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d v="2015-10-20T19:00:19"/>
    <b v="1"/>
    <n v="613"/>
    <b v="1"/>
    <x v="4"/>
    <n v="5035.18"/>
    <n v="8.213996737357259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d v="2016-03-09T19:52:01"/>
    <b v="1"/>
    <n v="29"/>
    <b v="1"/>
    <x v="4"/>
    <n v="138"/>
    <n v="4.7586206896551726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d v="2014-10-31T07:03:14"/>
    <b v="1"/>
    <n v="165"/>
    <b v="1"/>
    <x v="4"/>
    <n v="5690"/>
    <n v="34.484848484848484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d v="2016-02-15T19:16:33"/>
    <b v="1"/>
    <n v="97"/>
    <b v="1"/>
    <x v="4"/>
    <n v="201.93000000000029"/>
    <n v="2.08175257731959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d v="2015-03-15T05:19:57"/>
    <b v="1"/>
    <n v="303"/>
    <b v="1"/>
    <x v="4"/>
    <n v="11100"/>
    <n v="36.63366336633663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d v="2016-05-17T20:38:41"/>
    <b v="1"/>
    <n v="267"/>
    <b v="1"/>
    <x v="4"/>
    <n v="1544"/>
    <n v="5.7827715355805243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d v="2014-10-23T01:41:30"/>
    <b v="1"/>
    <n v="302"/>
    <b v="1"/>
    <x v="4"/>
    <n v="1175"/>
    <n v="3.8907284768211921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d v="2015-06-08T21:33:00"/>
    <b v="0"/>
    <n v="87"/>
    <b v="1"/>
    <x v="4"/>
    <n v="165"/>
    <n v="1.89655172413793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d v="2014-10-24T00:01:46"/>
    <b v="0"/>
    <n v="354"/>
    <b v="1"/>
    <x v="4"/>
    <n v="3876.9499999999971"/>
    <n v="10.9518361581920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d v="2014-07-17T05:03:11"/>
    <b v="0"/>
    <n v="86"/>
    <b v="1"/>
    <x v="4"/>
    <n v="2335"/>
    <n v="27.151162790697676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d v="2010-03-18T17:52:16"/>
    <b v="0"/>
    <n v="26"/>
    <b v="1"/>
    <x v="4"/>
    <n v="119"/>
    <n v="4.5769230769230766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d v="2014-05-21T20:37:52"/>
    <b v="0"/>
    <n v="113"/>
    <b v="1"/>
    <x v="4"/>
    <n v="711.30000000000018"/>
    <n v="6.2946902654867269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d v="2014-01-29T14:33:19"/>
    <b v="0"/>
    <n v="65"/>
    <b v="1"/>
    <x v="4"/>
    <n v="596"/>
    <n v="9.1692307692307686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d v="2012-04-20T19:01:58"/>
    <b v="0"/>
    <n v="134"/>
    <b v="1"/>
    <x v="4"/>
    <n v="500"/>
    <n v="3.7313432835820897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d v="2013-03-22T13:51:18"/>
    <b v="0"/>
    <n v="119"/>
    <b v="1"/>
    <x v="4"/>
    <n v="335.01000000000022"/>
    <n v="2.8152100840336152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d v="2015-02-08T14:32:02"/>
    <b v="0"/>
    <n v="159"/>
    <b v="1"/>
    <x v="4"/>
    <n v="514"/>
    <n v="3.232704402515723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d v="2011-12-16T13:14:29"/>
    <b v="0"/>
    <n v="167"/>
    <b v="1"/>
    <x v="4"/>
    <n v="660.11999999999989"/>
    <n v="3.9528143712574844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d v="2016-12-07T19:05:00"/>
    <b v="0"/>
    <n v="43"/>
    <b v="1"/>
    <x v="4"/>
    <n v="5505"/>
    <n v="128.02325581395348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d v="2012-12-18T18:25:39"/>
    <b v="0"/>
    <n v="1062"/>
    <b v="1"/>
    <x v="4"/>
    <n v="21253"/>
    <n v="20.012241054613934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d v="2016-02-25T13:50:44"/>
    <b v="0"/>
    <n v="9"/>
    <b v="1"/>
    <x v="4"/>
    <n v="76"/>
    <n v="8.4444444444444446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d v="2012-06-18T21:53:18"/>
    <b v="0"/>
    <n v="89"/>
    <b v="1"/>
    <x v="4"/>
    <n v="500"/>
    <n v="5.617977528089888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d v="2011-08-02T21:20:31"/>
    <b v="0"/>
    <n v="174"/>
    <b v="1"/>
    <x v="4"/>
    <n v="1839"/>
    <n v="10.568965517241379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d v="2014-01-18T23:38:31"/>
    <b v="0"/>
    <n v="14"/>
    <b v="1"/>
    <x v="4"/>
    <n v="100"/>
    <n v="7.1428571428571432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d v="2016-07-25T10:51:56"/>
    <b v="0"/>
    <n v="48"/>
    <b v="1"/>
    <x v="4"/>
    <n v="146"/>
    <n v="3.0416666666666665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d v="2015-10-15T06:01:08"/>
    <b v="0"/>
    <n v="133"/>
    <b v="1"/>
    <x v="4"/>
    <n v="1728"/>
    <n v="12.992481203007518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d v="2016-01-01T13:43:28"/>
    <b v="0"/>
    <n v="83"/>
    <b v="1"/>
    <x v="4"/>
    <n v="353"/>
    <n v="4.2530120481927707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d v="2012-03-19T16:31:12"/>
    <b v="0"/>
    <n v="149"/>
    <b v="1"/>
    <x v="4"/>
    <n v="2412"/>
    <n v="16.187919463087248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d v="2015-12-29T17:16:32"/>
    <b v="0"/>
    <n v="49"/>
    <b v="1"/>
    <x v="4"/>
    <n v="1660"/>
    <n v="33.877551020408163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d v="2012-06-25T16:45:17"/>
    <b v="0"/>
    <n v="251"/>
    <b v="1"/>
    <x v="4"/>
    <n v="1182.5"/>
    <n v="4.7111553784860556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d v="2012-08-23T17:01:40"/>
    <b v="0"/>
    <n v="22"/>
    <b v="1"/>
    <x v="4"/>
    <n v="935"/>
    <n v="42.5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d v="2014-04-26T02:49:19"/>
    <b v="0"/>
    <n v="48"/>
    <b v="1"/>
    <x v="4"/>
    <n v="1066"/>
    <n v="22.20833333333333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d v="2014-12-07T18:45:47"/>
    <b v="0"/>
    <n v="383"/>
    <b v="1"/>
    <x v="4"/>
    <n v="2421"/>
    <n v="6.32114882506527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d v="2014-10-22T14:01:41"/>
    <b v="0"/>
    <n v="237"/>
    <b v="1"/>
    <x v="4"/>
    <n v="1495.5"/>
    <n v="6.3101265822784809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d v="2015-07-26T22:49:51"/>
    <b v="0"/>
    <n v="13"/>
    <b v="1"/>
    <x v="4"/>
    <n v="1"/>
    <n v="7.6923076923076927E-2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d v="2015-07-15T16:14:18"/>
    <b v="0"/>
    <n v="562"/>
    <b v="1"/>
    <x v="4"/>
    <n v="43316"/>
    <n v="77.07473309608541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d v="2016-06-28T01:49:40"/>
    <b v="0"/>
    <n v="71"/>
    <b v="1"/>
    <x v="4"/>
    <n v="1308"/>
    <n v="18.422535211267604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d v="2014-02-04T01:30:50"/>
    <b v="0"/>
    <n v="1510"/>
    <b v="1"/>
    <x v="4"/>
    <n v="55444.119999999995"/>
    <n v="36.71796026490066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d v="2015-04-18T00:52:52"/>
    <b v="0"/>
    <n v="14"/>
    <b v="1"/>
    <x v="4"/>
    <n v="0"/>
    <n v="0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d v="2011-11-18T01:00:51"/>
    <b v="0"/>
    <n v="193"/>
    <b v="1"/>
    <x v="4"/>
    <n v="122"/>
    <n v="0.63212435233160624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d v="2011-08-08T17:12:51"/>
    <b v="0"/>
    <n v="206"/>
    <b v="1"/>
    <x v="4"/>
    <n v="167"/>
    <n v="0.81067961165048541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d v="2013-09-09T17:00:52"/>
    <b v="0"/>
    <n v="351"/>
    <b v="1"/>
    <x v="4"/>
    <n v="5223"/>
    <n v="14.88034188034188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d v="2016-02-17T19:38:02"/>
    <b v="0"/>
    <n v="50"/>
    <b v="1"/>
    <x v="4"/>
    <n v="559"/>
    <n v="11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d v="2012-03-22T21:49:20"/>
    <b v="0"/>
    <n v="184"/>
    <b v="1"/>
    <x v="4"/>
    <n v="804.45000000000073"/>
    <n v="4.3720108695652211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d v="2012-06-22T13:33:26"/>
    <b v="0"/>
    <n v="196"/>
    <b v="1"/>
    <x v="4"/>
    <n v="1000"/>
    <n v="5.1020408163265305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d v="2010-07-20T18:38:04"/>
    <b v="0"/>
    <n v="229"/>
    <b v="1"/>
    <x v="4"/>
    <n v="485.35000000000036"/>
    <n v="2.1194323144104819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d v="2015-03-15T19:02:06"/>
    <b v="0"/>
    <n v="67"/>
    <b v="1"/>
    <x v="4"/>
    <n v="1887"/>
    <n v="28.16417910447761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d v="2016-11-13T21:01:07"/>
    <b v="0"/>
    <n v="95"/>
    <b v="1"/>
    <x v="4"/>
    <n v="1361"/>
    <n v="14.326315789473684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d v="2014-04-16T15:15:47"/>
    <b v="0"/>
    <n v="62"/>
    <b v="1"/>
    <x v="4"/>
    <n v="1230.25"/>
    <n v="19.84274193548387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d v="2011-07-08T20:12:50"/>
    <b v="0"/>
    <n v="73"/>
    <b v="1"/>
    <x v="4"/>
    <n v="1906"/>
    <n v="26.109589041095891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d v="2015-10-15T12:56:57"/>
    <b v="0"/>
    <n v="43"/>
    <b v="1"/>
    <x v="4"/>
    <n v="833"/>
    <n v="19.372093023255815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d v="2011-06-24T07:27:21"/>
    <b v="0"/>
    <n v="70"/>
    <b v="1"/>
    <x v="4"/>
    <n v="263"/>
    <n v="3.7571428571428571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d v="2014-01-07T15:04:22"/>
    <b v="0"/>
    <n v="271"/>
    <b v="1"/>
    <x v="4"/>
    <n v="1082"/>
    <n v="3.9926199261992621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d v="2014-02-04T02:02:19"/>
    <b v="0"/>
    <n v="55"/>
    <b v="1"/>
    <x v="4"/>
    <n v="216"/>
    <n v="3.927272727272727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d v="2011-04-05T03:53:57"/>
    <b v="0"/>
    <n v="35"/>
    <b v="1"/>
    <x v="4"/>
    <n v="215.73000000000002"/>
    <n v="6.163714285714286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d v="2011-09-20T20:54:10"/>
    <b v="0"/>
    <n v="22"/>
    <b v="1"/>
    <x v="4"/>
    <n v="31"/>
    <n v="1.409090909090909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d v="2013-09-26T17:39:50"/>
    <b v="0"/>
    <n v="38"/>
    <b v="1"/>
    <x v="4"/>
    <n v="86.260000000000218"/>
    <n v="2.2700000000000058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d v="2016-06-22T20:42:24"/>
    <b v="0"/>
    <n v="15"/>
    <b v="1"/>
    <x v="4"/>
    <n v="184"/>
    <n v="12.266666666666667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d v="2015-04-19T23:33:17"/>
    <b v="0"/>
    <n v="7"/>
    <b v="1"/>
    <x v="4"/>
    <n v="283"/>
    <n v="40.428571428571431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d v="2013-11-20T04:13:24"/>
    <b v="0"/>
    <n v="241"/>
    <b v="1"/>
    <x v="4"/>
    <n v="315"/>
    <n v="1.3070539419087137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d v="2012-07-09T17:49:38"/>
    <b v="0"/>
    <n v="55"/>
    <b v="1"/>
    <x v="4"/>
    <n v="671"/>
    <n v="12.2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d v="2012-06-19T21:03:31"/>
    <b v="0"/>
    <n v="171"/>
    <b v="1"/>
    <x v="4"/>
    <n v="651"/>
    <n v="3.807017543859649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d v="2013-09-12T01:31:05"/>
    <b v="0"/>
    <n v="208"/>
    <b v="1"/>
    <x v="4"/>
    <n v="528"/>
    <n v="2.5384615384615383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d v="2014-09-22T20:26:42"/>
    <b v="0"/>
    <n v="21"/>
    <b v="1"/>
    <x v="4"/>
    <n v="30.059999999999945"/>
    <n v="1.4314285714285688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d v="2014-01-09T09:30:31"/>
    <b v="0"/>
    <n v="25"/>
    <b v="1"/>
    <x v="4"/>
    <n v="202.17000000000007"/>
    <n v="8.0868000000000038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d v="2013-03-27T23:17:40"/>
    <b v="0"/>
    <n v="52"/>
    <b v="1"/>
    <x v="4"/>
    <n v="26"/>
    <n v="0.5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d v="2015-06-23T06:46:37"/>
    <b v="0"/>
    <n v="104"/>
    <b v="1"/>
    <x v="4"/>
    <n v="142"/>
    <n v="1.3653846153846154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d v="2013-04-30T20:13:07"/>
    <b v="0"/>
    <n v="73"/>
    <b v="1"/>
    <x v="4"/>
    <n v="35"/>
    <n v="0.47945205479452052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d v="2014-02-12T05:40:31"/>
    <b v="0"/>
    <n v="3"/>
    <b v="0"/>
    <x v="5"/>
    <n v="-3285.5"/>
    <n v="-1095.1666666666667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d v="2015-06-22T11:47:36"/>
    <b v="0"/>
    <n v="6"/>
    <b v="0"/>
    <x v="5"/>
    <n v="-14699"/>
    <n v="-2449.8333333333335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d v="2014-08-12T06:14:57"/>
    <b v="0"/>
    <n v="12"/>
    <b v="0"/>
    <x v="5"/>
    <n v="-39570"/>
    <n v="-3297.5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d v="2013-05-06T22:13:50"/>
    <b v="0"/>
    <n v="13"/>
    <b v="0"/>
    <x v="5"/>
    <n v="-19847"/>
    <n v="-1526.6923076923076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d v="2012-01-26T09:01:39"/>
    <b v="0"/>
    <n v="5"/>
    <b v="0"/>
    <x v="5"/>
    <n v="-2796.1"/>
    <n v="-559.22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d v="2015-09-28T20:40:04"/>
    <b v="0"/>
    <n v="2"/>
    <b v="0"/>
    <x v="5"/>
    <n v="-49994"/>
    <n v="-24997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d v="2016-01-31T17:05:14"/>
    <b v="0"/>
    <n v="8"/>
    <b v="0"/>
    <x v="5"/>
    <n v="-9867"/>
    <n v="-1233.37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d v="2015-10-08T21:49:00"/>
    <b v="0"/>
    <n v="0"/>
    <b v="0"/>
    <x v="5"/>
    <n v="-650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d v="2014-05-19T18:24:05"/>
    <b v="0"/>
    <n v="13"/>
    <b v="0"/>
    <x v="5"/>
    <n v="-11324"/>
    <n v="-871.07692307692309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d v="2009-09-14T21:38:02"/>
    <b v="0"/>
    <n v="0"/>
    <b v="0"/>
    <x v="5"/>
    <n v="-500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d v="2013-08-27T02:34:27"/>
    <b v="0"/>
    <n v="5"/>
    <b v="0"/>
    <x v="5"/>
    <n v="-976"/>
    <n v="-195.2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d v="2016-06-05T20:54:43"/>
    <b v="0"/>
    <n v="8"/>
    <b v="0"/>
    <x v="5"/>
    <n v="-2585"/>
    <n v="-323.12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d v="2015-08-22T17:26:21"/>
    <b v="0"/>
    <n v="8"/>
    <b v="0"/>
    <x v="5"/>
    <n v="-5430"/>
    <n v="-678.7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d v="2015-08-12T15:07:02"/>
    <b v="0"/>
    <n v="0"/>
    <b v="0"/>
    <x v="5"/>
    <n v="-300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d v="2013-10-29T20:01:42"/>
    <b v="0"/>
    <n v="2"/>
    <b v="0"/>
    <x v="5"/>
    <n v="-2375"/>
    <n v="-1187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d v="2013-08-14T17:56:20"/>
    <b v="0"/>
    <n v="3"/>
    <b v="0"/>
    <x v="5"/>
    <n v="-109997"/>
    <n v="-36665.666666666664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d v="2013-07-01T08:41:53"/>
    <b v="0"/>
    <n v="0"/>
    <b v="0"/>
    <x v="5"/>
    <n v="-100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d v="2016-08-09T07:38:46"/>
    <b v="0"/>
    <n v="0"/>
    <b v="0"/>
    <x v="5"/>
    <n v="-700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d v="2015-10-19T06:15:58"/>
    <b v="0"/>
    <n v="11"/>
    <b v="0"/>
    <x v="5"/>
    <n v="-18124"/>
    <n v="-1647.6363636363637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d v="2014-10-07T18:16:58"/>
    <b v="0"/>
    <n v="0"/>
    <b v="0"/>
    <x v="5"/>
    <n v="-45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d v="2016-02-23T23:39:13"/>
    <b v="0"/>
    <n v="1"/>
    <b v="0"/>
    <x v="5"/>
    <n v="-4995"/>
    <n v="-499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d v="2013-10-03T19:03:16"/>
    <b v="0"/>
    <n v="0"/>
    <b v="0"/>
    <x v="5"/>
    <n v="-400"/>
    <e v="#DIV/0!"/>
    <s v="film &amp; video"/>
    <x v="5"/>
  </r>
  <r>
    <n v="442"/>
    <s v="The Paranormal Idiot"/>
    <s v="Doomsday is here"/>
    <n v="17000"/>
    <n v="6691"/>
    <x v="2"/>
    <s v="US"/>
    <s v="USD"/>
    <n v="1424380783"/>
    <x v="442"/>
    <n v="1421788783"/>
    <d v="2015-01-20T21:19:43"/>
    <b v="0"/>
    <n v="17"/>
    <b v="0"/>
    <x v="5"/>
    <n v="-10309"/>
    <n v="-606.4117647058823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d v="2014-01-11T00:21:41"/>
    <b v="0"/>
    <n v="2"/>
    <b v="0"/>
    <x v="5"/>
    <n v="-9990"/>
    <n v="-499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d v="2011-12-17T21:46:01"/>
    <b v="0"/>
    <n v="1"/>
    <b v="0"/>
    <x v="5"/>
    <n v="-950"/>
    <n v="-9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d v="2015-05-06T08:02:55"/>
    <b v="0"/>
    <n v="2"/>
    <b v="0"/>
    <x v="5"/>
    <n v="-59998"/>
    <n v="-29999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d v="2015-02-02T02:00:20"/>
    <b v="0"/>
    <n v="16"/>
    <b v="0"/>
    <x v="5"/>
    <n v="-9734"/>
    <n v="-608.3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d v="2013-02-26T13:19:23"/>
    <b v="0"/>
    <n v="1"/>
    <b v="0"/>
    <x v="5"/>
    <n v="-29995"/>
    <n v="-2999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d v="2014-04-24T18:11:35"/>
    <b v="0"/>
    <n v="4"/>
    <b v="0"/>
    <x v="5"/>
    <n v="-2417.9899999999998"/>
    <n v="-604.4974999999999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d v="2013-09-17T13:38:05"/>
    <b v="0"/>
    <n v="5"/>
    <b v="0"/>
    <x v="5"/>
    <n v="-1955"/>
    <n v="-391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d v="2014-01-15T22:43:20"/>
    <b v="0"/>
    <n v="7"/>
    <b v="0"/>
    <x v="5"/>
    <n v="-49604"/>
    <n v="-7086.285714285714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d v="2013-12-26T17:09:51"/>
    <b v="0"/>
    <n v="0"/>
    <b v="0"/>
    <x v="5"/>
    <n v="-2000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d v="2015-04-13T16:53:35"/>
    <b v="0"/>
    <n v="12"/>
    <b v="0"/>
    <x v="5"/>
    <n v="-270"/>
    <n v="-22.5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d v="2015-02-03T19:47:59"/>
    <b v="0"/>
    <n v="2"/>
    <b v="0"/>
    <x v="5"/>
    <n v="-94849"/>
    <n v="-47424.5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d v="2014-10-26T17:12:51"/>
    <b v="0"/>
    <n v="5"/>
    <b v="0"/>
    <x v="5"/>
    <n v="-9918"/>
    <n v="-1983.6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d v="2012-03-03T00:03:42"/>
    <b v="0"/>
    <n v="2"/>
    <b v="0"/>
    <x v="5"/>
    <n v="-64955"/>
    <n v="-32477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d v="2013-09-30T16:40:01"/>
    <b v="0"/>
    <n v="3"/>
    <b v="0"/>
    <x v="5"/>
    <n v="-8827"/>
    <n v="-2942.3333333333335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d v="2014-07-17T18:25:12"/>
    <b v="0"/>
    <n v="0"/>
    <b v="0"/>
    <x v="5"/>
    <n v="-2000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d v="2013-04-14T16:47:40"/>
    <b v="0"/>
    <n v="49"/>
    <b v="0"/>
    <x v="5"/>
    <n v="-9179"/>
    <n v="-187.32653061224491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d v="2011-09-14T15:22:07"/>
    <b v="0"/>
    <n v="1"/>
    <b v="0"/>
    <x v="5"/>
    <n v="-38975"/>
    <n v="-3897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d v="2014-04-30T13:01:15"/>
    <b v="0"/>
    <n v="2"/>
    <b v="0"/>
    <x v="5"/>
    <n v="-8475"/>
    <n v="-4237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d v="2013-05-13T20:19:27"/>
    <b v="0"/>
    <n v="0"/>
    <b v="0"/>
    <x v="5"/>
    <n v="-55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d v="2011-06-11T03:02:21"/>
    <b v="0"/>
    <n v="0"/>
    <b v="0"/>
    <x v="5"/>
    <n v="-10000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d v="2011-07-26T17:02:33"/>
    <b v="0"/>
    <n v="11"/>
    <b v="0"/>
    <x v="5"/>
    <n v="-53750"/>
    <n v="-4886.363636363636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d v="2016-04-28T20:22:15"/>
    <b v="0"/>
    <n v="1"/>
    <b v="0"/>
    <x v="5"/>
    <n v="-1009"/>
    <n v="-1009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d v="2014-06-11T02:52:54"/>
    <b v="0"/>
    <n v="8"/>
    <b v="0"/>
    <x v="5"/>
    <n v="-374"/>
    <n v="-46.7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d v="2012-08-08T22:37:44"/>
    <b v="0"/>
    <n v="5"/>
    <b v="0"/>
    <x v="5"/>
    <n v="-9924"/>
    <n v="-1984.8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d v="2012-08-14T16:18:54"/>
    <b v="0"/>
    <n v="39"/>
    <b v="0"/>
    <x v="5"/>
    <n v="-15685"/>
    <n v="-402.17948717948718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d v="2012-05-12T04:01:23"/>
    <b v="0"/>
    <n v="0"/>
    <b v="0"/>
    <x v="5"/>
    <n v="-750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d v="2014-07-07T23:45:24"/>
    <b v="0"/>
    <n v="0"/>
    <b v="0"/>
    <x v="5"/>
    <n v="-600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d v="2013-11-27T04:01:29"/>
    <b v="0"/>
    <n v="2"/>
    <b v="0"/>
    <x v="5"/>
    <n v="-4949"/>
    <n v="-2474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d v="2014-03-05T17:19:39"/>
    <b v="0"/>
    <n v="170"/>
    <b v="0"/>
    <x v="5"/>
    <n v="-48459"/>
    <n v="-285.0529411764706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d v="2014-07-24T22:08:38"/>
    <b v="0"/>
    <n v="5"/>
    <b v="0"/>
    <x v="5"/>
    <n v="-659"/>
    <n v="-131.80000000000001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d v="2014-08-18T16:45:19"/>
    <b v="0"/>
    <n v="14"/>
    <b v="0"/>
    <x v="5"/>
    <n v="-29139"/>
    <n v="-2081.3571428571427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d v="2017-01-18T07:53:49"/>
    <b v="0"/>
    <n v="1"/>
    <b v="0"/>
    <x v="5"/>
    <n v="-3299"/>
    <n v="-3299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d v="2015-04-06T02:04:03"/>
    <b v="0"/>
    <n v="0"/>
    <b v="0"/>
    <x v="5"/>
    <n v="-200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d v="2014-04-28T23:24:01"/>
    <b v="0"/>
    <n v="124"/>
    <b v="0"/>
    <x v="5"/>
    <n v="-215093.41"/>
    <n v="-1734.6242741935484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d v="2012-03-19T20:02:14"/>
    <b v="0"/>
    <n v="0"/>
    <b v="0"/>
    <x v="5"/>
    <n v="-150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d v="2015-03-02T21:51:49"/>
    <b v="0"/>
    <n v="0"/>
    <b v="0"/>
    <x v="5"/>
    <n v="-1000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d v="2014-09-22T09:47:15"/>
    <b v="0"/>
    <n v="55"/>
    <b v="0"/>
    <x v="5"/>
    <n v="-10116"/>
    <n v="-183.92727272727274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d v="2013-07-10T12:00:15"/>
    <b v="0"/>
    <n v="140"/>
    <b v="0"/>
    <x v="5"/>
    <n v="-32236"/>
    <n v="-230.25714285714287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d v="2012-09-10T16:08:09"/>
    <b v="0"/>
    <n v="21"/>
    <b v="0"/>
    <x v="5"/>
    <n v="-28170"/>
    <n v="-1341.4285714285713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d v="2016-03-18T21:31:30"/>
    <b v="0"/>
    <n v="1"/>
    <b v="0"/>
    <x v="5"/>
    <n v="-9990"/>
    <n v="-999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d v="2012-11-30T04:44:32"/>
    <b v="0"/>
    <n v="147"/>
    <b v="0"/>
    <x v="5"/>
    <n v="-7470"/>
    <n v="-50.816326530612244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d v="2015-09-25T22:32:52"/>
    <b v="0"/>
    <n v="11"/>
    <b v="0"/>
    <x v="5"/>
    <n v="-79851"/>
    <n v="-7259.181818181818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d v="2013-04-17T12:08:19"/>
    <b v="0"/>
    <n v="125"/>
    <b v="0"/>
    <x v="5"/>
    <n v="-29640.989999999998"/>
    <n v="-237.12791999999999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d v="2014-05-02T22:37:19"/>
    <b v="0"/>
    <n v="1"/>
    <b v="0"/>
    <x v="5"/>
    <n v="-549950"/>
    <n v="-5499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d v="2016-10-26T14:16:34"/>
    <b v="0"/>
    <n v="0"/>
    <b v="0"/>
    <x v="5"/>
    <n v="-5000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d v="2016-12-10T01:18:20"/>
    <b v="0"/>
    <n v="0"/>
    <b v="0"/>
    <x v="5"/>
    <n v="-1200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d v="2011-12-05T11:33:36"/>
    <b v="0"/>
    <n v="3"/>
    <b v="0"/>
    <x v="5"/>
    <n v="-74782"/>
    <n v="-24927.333333333332"/>
    <s v="film &amp; video"/>
    <x v="5"/>
  </r>
  <r>
    <n v="490"/>
    <s v="PROJECT IS CANCELLED"/>
    <s v="Cancelled"/>
    <n v="1000"/>
    <n v="0"/>
    <x v="2"/>
    <s v="US"/>
    <s v="USD"/>
    <n v="1345677285"/>
    <x v="490"/>
    <n v="1343085285"/>
    <d v="2012-07-23T23:14:45"/>
    <b v="0"/>
    <n v="0"/>
    <b v="0"/>
    <x v="5"/>
    <n v="-100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d v="2015-12-28T23:34:59"/>
    <b v="0"/>
    <n v="0"/>
    <b v="0"/>
    <x v="5"/>
    <n v="-1000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d v="2016-08-14T00:50:30"/>
    <b v="0"/>
    <n v="0"/>
    <b v="0"/>
    <x v="5"/>
    <n v="-1000000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d v="2015-04-20T17:25:38"/>
    <b v="0"/>
    <n v="0"/>
    <b v="0"/>
    <x v="5"/>
    <n v="-3000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d v="2014-06-09T19:56:05"/>
    <b v="0"/>
    <n v="3"/>
    <b v="0"/>
    <x v="5"/>
    <n v="-19969"/>
    <n v="-6656.3333333333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d v="2015-06-16T19:51:45"/>
    <b v="0"/>
    <n v="0"/>
    <b v="0"/>
    <x v="5"/>
    <n v="-700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d v="2013-12-12T22:21:14"/>
    <b v="0"/>
    <n v="1"/>
    <b v="0"/>
    <x v="5"/>
    <n v="-59999"/>
    <n v="-59999"/>
    <s v="film &amp; video"/>
    <x v="5"/>
  </r>
  <r>
    <n v="497"/>
    <s v="Galaxy Probe Kids"/>
    <s v="live-action/animated series pilot."/>
    <n v="4480"/>
    <n v="30"/>
    <x v="2"/>
    <s v="US"/>
    <s v="USD"/>
    <n v="1419483600"/>
    <x v="497"/>
    <n v="1414889665"/>
    <d v="2014-11-02T00:54:25"/>
    <b v="0"/>
    <n v="3"/>
    <b v="0"/>
    <x v="5"/>
    <n v="-4450"/>
    <n v="-1483.3333333333333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d v="2011-11-11T18:17:29"/>
    <b v="0"/>
    <n v="22"/>
    <b v="0"/>
    <x v="5"/>
    <n v="-62114"/>
    <n v="-2823.3636363636365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d v="2009-08-18T21:29:28"/>
    <b v="0"/>
    <n v="26"/>
    <b v="0"/>
    <x v="5"/>
    <n v="-18090"/>
    <n v="-695.76923076923072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d v="2010-03-10T21:15:51"/>
    <b v="0"/>
    <n v="4"/>
    <b v="0"/>
    <x v="5"/>
    <n v="-6285"/>
    <n v="-1571.2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d v="2011-06-09T05:37:31"/>
    <b v="0"/>
    <n v="0"/>
    <b v="0"/>
    <x v="5"/>
    <n v="-1000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d v="2012-02-17T13:17:05"/>
    <b v="0"/>
    <n v="4"/>
    <b v="0"/>
    <x v="5"/>
    <n v="-19770"/>
    <n v="-4942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d v="2014-12-18T12:38:23"/>
    <b v="0"/>
    <n v="9"/>
    <b v="0"/>
    <x v="5"/>
    <n v="-6386"/>
    <n v="-709.55555555555554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d v="2012-02-10T23:36:27"/>
    <b v="0"/>
    <n v="5"/>
    <b v="0"/>
    <x v="5"/>
    <n v="-24165"/>
    <n v="-4833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d v="2015-11-10T02:21:26"/>
    <b v="0"/>
    <n v="14"/>
    <b v="0"/>
    <x v="5"/>
    <n v="-11948"/>
    <n v="-853.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d v="2013-07-11T13:15:20"/>
    <b v="0"/>
    <n v="1"/>
    <b v="0"/>
    <x v="5"/>
    <n v="-199750"/>
    <n v="-1997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d v="2012-09-04T23:00:57"/>
    <b v="0"/>
    <n v="10"/>
    <b v="0"/>
    <x v="5"/>
    <n v="-19360"/>
    <n v="-1936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d v="2012-03-27T00:35:01"/>
    <b v="0"/>
    <n v="3"/>
    <b v="0"/>
    <x v="5"/>
    <n v="-49600"/>
    <n v="-16533.333333333332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d v="2015-05-29T15:09:30"/>
    <b v="0"/>
    <n v="1"/>
    <b v="0"/>
    <x v="5"/>
    <n v="-4990"/>
    <n v="-499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d v="2016-01-31T04:13:59"/>
    <b v="0"/>
    <n v="0"/>
    <b v="0"/>
    <x v="5"/>
    <n v="-1400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d v="2013-03-07T07:16:22"/>
    <b v="0"/>
    <n v="5"/>
    <b v="0"/>
    <x v="5"/>
    <n v="-4850"/>
    <n v="-97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d v="2016-10-06T17:48:47"/>
    <b v="0"/>
    <n v="2"/>
    <b v="0"/>
    <x v="5"/>
    <n v="-7989"/>
    <n v="-3994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d v="2016-07-01T15:41:45"/>
    <b v="0"/>
    <n v="68"/>
    <b v="0"/>
    <x v="5"/>
    <n v="-43038"/>
    <n v="-632.91176470588232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d v="2014-07-10T14:44:07"/>
    <b v="0"/>
    <n v="3"/>
    <b v="0"/>
    <x v="5"/>
    <n v="-1450"/>
    <n v="-483.33333333333331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d v="2015-11-19T11:46:41"/>
    <b v="0"/>
    <n v="34"/>
    <b v="0"/>
    <x v="5"/>
    <n v="-72349"/>
    <n v="-2127.9117647058824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d v="2015-03-28T18:41:20"/>
    <b v="0"/>
    <n v="0"/>
    <b v="0"/>
    <x v="5"/>
    <n v="-500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d v="2017-01-03T14:46:01"/>
    <b v="0"/>
    <n v="3"/>
    <b v="0"/>
    <x v="5"/>
    <n v="-14795"/>
    <n v="-4931.666666666667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d v="2015-08-07T14:47:04"/>
    <b v="0"/>
    <n v="0"/>
    <b v="0"/>
    <x v="5"/>
    <n v="-7175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d v="2012-11-05T09:23:41"/>
    <b v="0"/>
    <n v="70"/>
    <b v="0"/>
    <x v="5"/>
    <n v="-9255"/>
    <n v="-132.21428571428572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d v="2015-11-10T16:51:01"/>
    <b v="0"/>
    <n v="34"/>
    <b v="1"/>
    <x v="6"/>
    <n v="105"/>
    <n v="3.088235294117647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d v="2016-10-03T02:13:39"/>
    <b v="0"/>
    <n v="56"/>
    <b v="1"/>
    <x v="6"/>
    <n v="232"/>
    <n v="4.1428571428571432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d v="2016-03-01T00:58:45"/>
    <b v="0"/>
    <n v="31"/>
    <b v="1"/>
    <x v="6"/>
    <n v="440"/>
    <n v="14.193548387096774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d v="2015-08-22T03:11:16"/>
    <b v="0"/>
    <n v="84"/>
    <b v="1"/>
    <x v="6"/>
    <n v="1030"/>
    <n v="12.261904761904763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d v="2016-05-02T17:12:49"/>
    <b v="0"/>
    <n v="130"/>
    <b v="1"/>
    <x v="6"/>
    <n v="303.55000000000018"/>
    <n v="2.3350000000000013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d v="2014-07-30T09:37:21"/>
    <b v="0"/>
    <n v="12"/>
    <b v="1"/>
    <x v="6"/>
    <n v="0"/>
    <n v="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d v="2015-07-07T14:12:24"/>
    <b v="0"/>
    <n v="23"/>
    <b v="1"/>
    <x v="6"/>
    <n v="210"/>
    <n v="9.1304347826086953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d v="2017-01-18T04:56:06"/>
    <b v="0"/>
    <n v="158"/>
    <b v="1"/>
    <x v="6"/>
    <n v="85"/>
    <n v="0.53797468354430378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d v="2015-05-31T22:05:07"/>
    <b v="0"/>
    <n v="30"/>
    <b v="1"/>
    <x v="6"/>
    <n v="180"/>
    <n v="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d v="2016-12-21T00:44:54"/>
    <b v="0"/>
    <n v="18"/>
    <b v="1"/>
    <x v="6"/>
    <n v="365"/>
    <n v="20.277777777777779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d v="2015-06-02T14:11:08"/>
    <b v="0"/>
    <n v="29"/>
    <b v="1"/>
    <x v="6"/>
    <n v="265"/>
    <n v="9.137931034482758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d v="2016-11-02T01:33:49"/>
    <b v="0"/>
    <n v="31"/>
    <b v="1"/>
    <x v="6"/>
    <n v="0"/>
    <n v="0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d v="2016-04-13T00:10:08"/>
    <b v="0"/>
    <n v="173"/>
    <b v="1"/>
    <x v="6"/>
    <n v="2325"/>
    <n v="13.439306358381502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d v="2016-04-22T10:26:05"/>
    <b v="0"/>
    <n v="17"/>
    <b v="1"/>
    <x v="6"/>
    <n v="4"/>
    <n v="0.23529411764705882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d v="2015-09-23T19:27:50"/>
    <b v="0"/>
    <n v="48"/>
    <b v="1"/>
    <x v="6"/>
    <n v="700"/>
    <n v="14.583333333333334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d v="2016-12-07T13:05:05"/>
    <b v="0"/>
    <n v="59"/>
    <b v="1"/>
    <x v="6"/>
    <n v="50"/>
    <n v="0.84745762711864403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d v="2015-06-24T08:16:47"/>
    <b v="0"/>
    <n v="39"/>
    <b v="1"/>
    <x v="6"/>
    <n v="602.5"/>
    <n v="15.448717948717949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d v="2015-10-05T18:26:31"/>
    <b v="0"/>
    <n v="59"/>
    <b v="1"/>
    <x v="6"/>
    <n v="410"/>
    <n v="6.949152542372881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d v="2016-04-13T19:04:23"/>
    <b v="0"/>
    <n v="60"/>
    <b v="1"/>
    <x v="6"/>
    <n v="10121"/>
    <n v="168.68333333333334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d v="2016-06-14T01:11:47"/>
    <b v="0"/>
    <n v="20"/>
    <b v="1"/>
    <x v="6"/>
    <n v="3.2200000000000273"/>
    <n v="0.1610000000000013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d v="2015-01-05T19:36:46"/>
    <b v="0"/>
    <n v="1"/>
    <b v="0"/>
    <x v="7"/>
    <n v="-14999"/>
    <n v="-14999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d v="2015-09-29T01:07:14"/>
    <b v="0"/>
    <n v="1"/>
    <b v="0"/>
    <x v="7"/>
    <n v="-4475"/>
    <n v="-447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d v="2016-03-04T17:41:56"/>
    <b v="0"/>
    <n v="1"/>
    <b v="0"/>
    <x v="7"/>
    <n v="-249999"/>
    <n v="-249999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d v="2014-10-02T02:12:42"/>
    <b v="0"/>
    <n v="2"/>
    <b v="0"/>
    <x v="7"/>
    <n v="-21930"/>
    <n v="-1096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d v="2016-06-04T15:46:00"/>
    <b v="0"/>
    <n v="2"/>
    <b v="0"/>
    <x v="7"/>
    <n v="-494"/>
    <n v="-247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d v="2015-10-06T14:13:09"/>
    <b v="0"/>
    <n v="34"/>
    <b v="0"/>
    <x v="7"/>
    <n v="-36308"/>
    <n v="-1067.882352941176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d v="2015-09-02T16:01:55"/>
    <b v="0"/>
    <n v="2"/>
    <b v="0"/>
    <x v="7"/>
    <n v="-59948"/>
    <n v="-29974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d v="2016-01-11T16:42:44"/>
    <b v="0"/>
    <n v="0"/>
    <b v="0"/>
    <x v="7"/>
    <n v="-750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d v="2015-09-29T21:40:48"/>
    <b v="0"/>
    <n v="1"/>
    <b v="0"/>
    <x v="7"/>
    <n v="-9991"/>
    <n v="-9991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d v="2015-06-08T15:17:02"/>
    <b v="0"/>
    <n v="8"/>
    <b v="0"/>
    <x v="7"/>
    <n v="-2432"/>
    <n v="-304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d v="2017-01-18T16:17:25"/>
    <b v="0"/>
    <n v="4"/>
    <b v="0"/>
    <x v="7"/>
    <n v="-4965"/>
    <n v="-1241.2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d v="2015-06-18T06:37:04"/>
    <b v="0"/>
    <n v="28"/>
    <b v="0"/>
    <x v="7"/>
    <n v="-71219"/>
    <n v="-2543.5357142857142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d v="2015-11-10T14:48:16"/>
    <b v="0"/>
    <n v="0"/>
    <b v="0"/>
    <x v="7"/>
    <n v="-4500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d v="2014-10-15T17:16:31"/>
    <b v="0"/>
    <n v="6"/>
    <b v="0"/>
    <x v="7"/>
    <n v="-24877"/>
    <n v="-4146.166666666667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d v="2014-09-19T16:26:12"/>
    <b v="0"/>
    <n v="22"/>
    <b v="0"/>
    <x v="7"/>
    <n v="-2454"/>
    <n v="-111.54545454545455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d v="2016-05-13T08:29:03"/>
    <b v="0"/>
    <n v="0"/>
    <b v="0"/>
    <x v="7"/>
    <n v="-750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d v="2015-12-07T20:38:37"/>
    <b v="0"/>
    <n v="1"/>
    <b v="0"/>
    <x v="7"/>
    <n v="-7800"/>
    <n v="-78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d v="2016-11-02T22:36:43"/>
    <b v="0"/>
    <n v="20"/>
    <b v="0"/>
    <x v="7"/>
    <n v="-148634"/>
    <n v="-7431.7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d v="2015-02-22T21:11:45"/>
    <b v="0"/>
    <n v="0"/>
    <b v="0"/>
    <x v="7"/>
    <n v="-75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d v="2015-11-13T06:47:40"/>
    <b v="0"/>
    <n v="1"/>
    <b v="0"/>
    <x v="7"/>
    <n v="-239950"/>
    <n v="-2399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d v="2014-11-17T18:30:45"/>
    <b v="0"/>
    <n v="3"/>
    <b v="0"/>
    <x v="7"/>
    <n v="-99988"/>
    <n v="-33329.333333333336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d v="2015-09-21T15:48:33"/>
    <b v="0"/>
    <n v="2"/>
    <b v="0"/>
    <x v="7"/>
    <n v="-14945"/>
    <n v="-7472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d v="2016-11-18T09:20:15"/>
    <b v="0"/>
    <n v="0"/>
    <b v="0"/>
    <x v="7"/>
    <n v="-5000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d v="2015-01-18T01:40:47"/>
    <b v="0"/>
    <n v="2"/>
    <b v="0"/>
    <x v="7"/>
    <n v="-74932"/>
    <n v="-37466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d v="2016-02-11T22:37:55"/>
    <b v="0"/>
    <n v="1"/>
    <b v="0"/>
    <x v="7"/>
    <n v="-17999"/>
    <n v="-17999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d v="2015-06-10T18:50:49"/>
    <b v="0"/>
    <n v="0"/>
    <b v="0"/>
    <x v="7"/>
    <n v="-2500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d v="2016-06-14T16:25:33"/>
    <b v="0"/>
    <n v="1"/>
    <b v="0"/>
    <x v="7"/>
    <n v="-4999"/>
    <n v="-4999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d v="2014-12-02T20:13:14"/>
    <b v="0"/>
    <n v="0"/>
    <b v="0"/>
    <x v="7"/>
    <n v="-1000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d v="2015-12-10T22:07:03"/>
    <b v="0"/>
    <n v="5"/>
    <b v="0"/>
    <x v="7"/>
    <n v="-24255"/>
    <n v="-4851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d v="2015-12-02T20:20:12"/>
    <b v="0"/>
    <n v="1"/>
    <b v="0"/>
    <x v="7"/>
    <n v="-2480"/>
    <n v="-248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d v="2016-01-19T19:09:29"/>
    <b v="0"/>
    <n v="1"/>
    <b v="0"/>
    <x v="7"/>
    <n v="-84858"/>
    <n v="-84858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d v="2015-07-07T19:35:23"/>
    <b v="0"/>
    <n v="2"/>
    <b v="0"/>
    <x v="7"/>
    <n v="-24894"/>
    <n v="-12447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d v="2015-10-05T17:11:28"/>
    <b v="0"/>
    <n v="0"/>
    <b v="0"/>
    <x v="7"/>
    <n v="-250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d v="2014-11-20T01:12:11"/>
    <b v="0"/>
    <n v="9"/>
    <b v="0"/>
    <x v="7"/>
    <n v="-88542"/>
    <n v="-9838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d v="2016-09-19T10:38:27"/>
    <b v="0"/>
    <n v="4"/>
    <b v="0"/>
    <x v="7"/>
    <n v="-11100"/>
    <n v="-2775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d v="2015-05-14T16:37:23"/>
    <b v="0"/>
    <n v="4"/>
    <b v="0"/>
    <x v="7"/>
    <n v="-59741"/>
    <n v="-14935.2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d v="2015-01-27T11:19:12"/>
    <b v="0"/>
    <n v="1"/>
    <b v="0"/>
    <x v="7"/>
    <n v="-79999"/>
    <n v="-79999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d v="2016-03-21T14:08:22"/>
    <b v="0"/>
    <n v="1"/>
    <b v="0"/>
    <x v="7"/>
    <n v="-4990"/>
    <n v="-499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d v="2015-08-14T13:53:13"/>
    <b v="0"/>
    <n v="7"/>
    <b v="0"/>
    <x v="7"/>
    <n v="-124986"/>
    <n v="-17855.142857142859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d v="2014-11-25T20:27:03"/>
    <b v="0"/>
    <n v="5"/>
    <b v="0"/>
    <x v="7"/>
    <n v="-11825"/>
    <n v="-236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d v="2016-08-23T21:47:47"/>
    <b v="0"/>
    <n v="1"/>
    <b v="0"/>
    <x v="7"/>
    <n v="-2999"/>
    <n v="-2999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d v="2015-07-03T00:18:24"/>
    <b v="0"/>
    <n v="0"/>
    <b v="0"/>
    <x v="7"/>
    <n v="-40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d v="2015-02-20T17:45:19"/>
    <b v="0"/>
    <n v="0"/>
    <b v="0"/>
    <x v="7"/>
    <n v="-10000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d v="2015-02-17T22:31:27"/>
    <b v="0"/>
    <n v="1"/>
    <b v="0"/>
    <x v="7"/>
    <n v="-8999"/>
    <n v="-8999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d v="2015-02-14T17:11:56"/>
    <b v="0"/>
    <n v="2"/>
    <b v="0"/>
    <x v="7"/>
    <n v="-990"/>
    <n v="-49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d v="2015-10-06T09:22:57"/>
    <b v="0"/>
    <n v="0"/>
    <b v="0"/>
    <x v="7"/>
    <n v="-900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d v="2015-01-16T20:30:07"/>
    <b v="0"/>
    <n v="4"/>
    <b v="0"/>
    <x v="7"/>
    <n v="-9944"/>
    <n v="-2486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d v="2015-03-17T18:10:33"/>
    <b v="0"/>
    <n v="7"/>
    <b v="0"/>
    <x v="7"/>
    <n v="-27275"/>
    <n v="-3896.4285714285716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d v="2016-09-18T18:28:06"/>
    <b v="0"/>
    <n v="2"/>
    <b v="0"/>
    <x v="7"/>
    <n v="-8699"/>
    <n v="-4349.5"/>
    <s v="technology"/>
    <x v="7"/>
  </r>
  <r>
    <n v="589"/>
    <s v="Get Neighborly"/>
    <s v="Services closer than you think..."/>
    <n v="7500"/>
    <n v="1"/>
    <x v="2"/>
    <s v="US"/>
    <s v="USD"/>
    <n v="1436366699"/>
    <x v="589"/>
    <n v="1435070699"/>
    <d v="2015-06-23T14:44:59"/>
    <b v="0"/>
    <n v="1"/>
    <b v="0"/>
    <x v="7"/>
    <n v="-7499"/>
    <n v="-7499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d v="2016-01-08T13:18:51"/>
    <b v="0"/>
    <n v="9"/>
    <b v="0"/>
    <x v="7"/>
    <n v="-4777"/>
    <n v="-530.77777777777783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d v="2015-06-22T13:02:10"/>
    <b v="0"/>
    <n v="2"/>
    <b v="0"/>
    <x v="7"/>
    <n v="-99939"/>
    <n v="-49969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d v="2014-11-03T05:34:20"/>
    <b v="0"/>
    <n v="1"/>
    <b v="0"/>
    <x v="7"/>
    <n v="-7250"/>
    <n v="-7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d v="2015-03-07T16:15:45"/>
    <b v="0"/>
    <n v="7"/>
    <b v="0"/>
    <x v="7"/>
    <n v="-385"/>
    <n v="-55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d v="2016-03-17T18:43:26"/>
    <b v="0"/>
    <n v="2"/>
    <b v="0"/>
    <x v="7"/>
    <n v="-24974"/>
    <n v="-12487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d v="2015-03-20T01:40:38"/>
    <b v="0"/>
    <n v="8"/>
    <b v="0"/>
    <x v="7"/>
    <n v="-99574"/>
    <n v="-12446.7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d v="2016-10-03T21:31:32"/>
    <b v="0"/>
    <n v="2"/>
    <b v="0"/>
    <x v="7"/>
    <n v="-19994"/>
    <n v="-9997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d v="2016-06-24T16:55:35"/>
    <b v="0"/>
    <n v="2"/>
    <b v="0"/>
    <x v="7"/>
    <n v="-7480"/>
    <n v="-374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d v="2014-11-05T00:03:01"/>
    <b v="0"/>
    <n v="7"/>
    <b v="0"/>
    <x v="7"/>
    <n v="-1650"/>
    <n v="-235.71428571428572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d v="2015-02-12T19:30:02"/>
    <b v="0"/>
    <n v="2"/>
    <b v="0"/>
    <x v="7"/>
    <n v="-49969"/>
    <n v="-24984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d v="2015-03-10T19:09:22"/>
    <b v="0"/>
    <n v="1"/>
    <b v="0"/>
    <x v="7"/>
    <n v="-4900"/>
    <n v="-49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d v="2014-11-26T20:35:39"/>
    <b v="0"/>
    <n v="6"/>
    <b v="0"/>
    <x v="7"/>
    <n v="-9860"/>
    <n v="-1643.33333333333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d v="2015-05-19T19:03:35"/>
    <b v="0"/>
    <n v="0"/>
    <b v="0"/>
    <x v="7"/>
    <n v="-7000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d v="2014-07-15T15:20:23"/>
    <b v="0"/>
    <n v="13"/>
    <b v="0"/>
    <x v="7"/>
    <n v="-14409.98"/>
    <n v="-1108.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d v="2014-07-29T00:50:56"/>
    <b v="0"/>
    <n v="0"/>
    <b v="0"/>
    <x v="7"/>
    <n v="-150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d v="2015-07-09T08:35:08"/>
    <b v="0"/>
    <n v="8"/>
    <b v="0"/>
    <x v="7"/>
    <n v="-4869"/>
    <n v="-608.62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d v="2015-04-08T15:36:49"/>
    <b v="0"/>
    <n v="1"/>
    <b v="0"/>
    <x v="7"/>
    <n v="-4990"/>
    <n v="-499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d v="2015-10-23T19:48:56"/>
    <b v="0"/>
    <n v="0"/>
    <b v="0"/>
    <x v="7"/>
    <n v="-25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d v="2015-05-16T22:06:20"/>
    <b v="0"/>
    <n v="5"/>
    <b v="0"/>
    <x v="7"/>
    <n v="-148539"/>
    <n v="-29707.8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d v="2015-10-30T00:49:04"/>
    <b v="0"/>
    <n v="1"/>
    <b v="0"/>
    <x v="7"/>
    <n v="-775"/>
    <n v="-77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d v="2015-03-23T19:56:26"/>
    <b v="0"/>
    <n v="0"/>
    <b v="0"/>
    <x v="7"/>
    <n v="-13803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d v="2015-11-20T13:27:17"/>
    <b v="0"/>
    <n v="0"/>
    <b v="0"/>
    <x v="7"/>
    <n v="-8000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d v="2016-08-03T00:45:46"/>
    <b v="0"/>
    <n v="0"/>
    <b v="0"/>
    <x v="7"/>
    <n v="-1000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d v="2015-08-31T11:55:20"/>
    <b v="0"/>
    <n v="121"/>
    <b v="0"/>
    <x v="7"/>
    <n v="-47182"/>
    <n v="-389.93388429752065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d v="2016-05-25T01:29:00"/>
    <b v="0"/>
    <n v="0"/>
    <b v="0"/>
    <x v="7"/>
    <n v="-1000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d v="2015-08-26T02:55:59"/>
    <b v="0"/>
    <n v="0"/>
    <b v="0"/>
    <x v="7"/>
    <n v="-515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d v="2017-01-26T09:01:47"/>
    <b v="0"/>
    <n v="0"/>
    <b v="0"/>
    <x v="7"/>
    <n v="-500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d v="2015-03-24T08:14:03"/>
    <b v="0"/>
    <n v="3"/>
    <b v="0"/>
    <x v="7"/>
    <n v="-1940"/>
    <n v="-646.66666666666663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d v="2015-11-09T19:26:43"/>
    <b v="0"/>
    <n v="0"/>
    <b v="0"/>
    <x v="7"/>
    <n v="-40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d v="2014-09-26T15:36:30"/>
    <b v="0"/>
    <n v="1"/>
    <b v="0"/>
    <x v="7"/>
    <n v="-2499999"/>
    <n v="-2499999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d v="2014-07-11T17:12:18"/>
    <b v="0"/>
    <n v="1"/>
    <b v="0"/>
    <x v="7"/>
    <n v="-29700"/>
    <n v="-297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d v="2016-06-07T23:42:17"/>
    <b v="0"/>
    <n v="3"/>
    <b v="0"/>
    <x v="7"/>
    <n v="-24739"/>
    <n v="-8246.3333333333339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d v="2016-06-11T18:35:38"/>
    <b v="0"/>
    <n v="9"/>
    <b v="0"/>
    <x v="7"/>
    <n v="-5659"/>
    <n v="-628.77777777777783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d v="2015-04-28T00:13:17"/>
    <b v="0"/>
    <n v="0"/>
    <b v="0"/>
    <x v="7"/>
    <n v="-7500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d v="2015-04-14T23:44:01"/>
    <b v="0"/>
    <n v="0"/>
    <b v="0"/>
    <x v="7"/>
    <n v="-500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d v="2017-02-24T21:29:37"/>
    <b v="0"/>
    <n v="0"/>
    <b v="0"/>
    <x v="7"/>
    <n v="-2500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d v="2015-07-13T13:25:39"/>
    <b v="0"/>
    <n v="39"/>
    <b v="0"/>
    <x v="7"/>
    <n v="-20655"/>
    <n v="-529.61538461538464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d v="2016-01-15T07:21:51"/>
    <b v="0"/>
    <n v="1"/>
    <b v="0"/>
    <x v="7"/>
    <n v="-449910"/>
    <n v="-44991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d v="2014-06-13T16:37:37"/>
    <b v="0"/>
    <n v="0"/>
    <b v="0"/>
    <x v="7"/>
    <n v="-500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d v="2016-04-14T15:18:28"/>
    <b v="0"/>
    <n v="3"/>
    <b v="0"/>
    <x v="7"/>
    <n v="-199650"/>
    <n v="-66550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d v="2015-08-07T14:52:01"/>
    <b v="0"/>
    <n v="1"/>
    <b v="0"/>
    <x v="7"/>
    <n v="-11989"/>
    <n v="-11989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d v="2016-04-29T18:32:09"/>
    <b v="0"/>
    <n v="9"/>
    <b v="0"/>
    <x v="7"/>
    <n v="-49310"/>
    <n v="-5478.888888888888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d v="2015-10-26T15:49:25"/>
    <b v="0"/>
    <n v="0"/>
    <b v="0"/>
    <x v="7"/>
    <n v="-2000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d v="2016-05-17T07:11:02"/>
    <b v="0"/>
    <n v="25"/>
    <b v="0"/>
    <x v="7"/>
    <n v="-8755"/>
    <n v="-350.2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d v="2015-01-27T22:17:09"/>
    <b v="0"/>
    <n v="1"/>
    <b v="0"/>
    <x v="7"/>
    <n v="-4999"/>
    <n v="-4999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d v="2015-03-13T02:12:42"/>
    <b v="0"/>
    <n v="1"/>
    <b v="0"/>
    <x v="7"/>
    <n v="-24998"/>
    <n v="-24998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d v="2015-05-07T10:55:50"/>
    <b v="0"/>
    <n v="1"/>
    <b v="0"/>
    <x v="7"/>
    <n v="-1996"/>
    <n v="-1996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d v="2017-01-27T23:05:18"/>
    <b v="0"/>
    <n v="0"/>
    <b v="0"/>
    <x v="7"/>
    <n v="-100000"/>
    <e v="#DIV/0!"/>
    <s v="technology"/>
    <x v="7"/>
  </r>
  <r>
    <n v="638"/>
    <s v="W (Canceled)"/>
    <s v="O0"/>
    <n v="200000"/>
    <n v="18"/>
    <x v="1"/>
    <s v="DE"/>
    <s v="EUR"/>
    <n v="1490447662"/>
    <x v="638"/>
    <n v="1485267262"/>
    <d v="2017-01-24T14:14:22"/>
    <b v="0"/>
    <n v="6"/>
    <b v="0"/>
    <x v="7"/>
    <n v="-199982"/>
    <n v="-33330.333333333336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d v="2014-08-14T13:59:55"/>
    <b v="0"/>
    <n v="1"/>
    <b v="0"/>
    <x v="7"/>
    <n v="-999999"/>
    <n v="-999999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d v="2016-11-09T10:05:15"/>
    <b v="0"/>
    <n v="2"/>
    <b v="1"/>
    <x v="8"/>
    <n v="31"/>
    <n v="15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d v="2015-07-14T13:40:48"/>
    <b v="0"/>
    <n v="315"/>
    <b v="1"/>
    <x v="8"/>
    <n v="7665"/>
    <n v="24.3333333333333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d v="2015-07-14T15:37:54"/>
    <b v="0"/>
    <n v="2174"/>
    <b v="1"/>
    <x v="8"/>
    <n v="272097"/>
    <n v="125.1596136154553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d v="2015-04-06T15:24:35"/>
    <b v="0"/>
    <n v="152"/>
    <b v="1"/>
    <x v="8"/>
    <n v="1452"/>
    <n v="9.5526315789473681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d v="2014-09-16T15:58:59"/>
    <b v="0"/>
    <n v="1021"/>
    <b v="1"/>
    <x v="8"/>
    <n v="50029.479999999996"/>
    <n v="49.000470127326146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d v="2016-07-13T00:37:54"/>
    <b v="0"/>
    <n v="237"/>
    <b v="1"/>
    <x v="8"/>
    <n v="3574"/>
    <n v="15.080168776371307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d v="2014-07-12T20:27:47"/>
    <b v="0"/>
    <n v="27"/>
    <b v="1"/>
    <x v="8"/>
    <n v="255.01"/>
    <n v="9.4448148148148139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d v="2016-02-16T18:25:49"/>
    <b v="0"/>
    <n v="17"/>
    <b v="1"/>
    <x v="8"/>
    <n v="141"/>
    <n v="8.294117647058824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d v="2014-09-09T16:38:28"/>
    <b v="0"/>
    <n v="27"/>
    <b v="1"/>
    <x v="8"/>
    <n v="9388"/>
    <n v="347.7037037037037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d v="2014-08-26T21:53:33"/>
    <b v="0"/>
    <n v="82"/>
    <b v="1"/>
    <x v="8"/>
    <n v="999"/>
    <n v="12.182926829268293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d v="2014-10-20T00:53:04"/>
    <b v="0"/>
    <n v="48"/>
    <b v="1"/>
    <x v="8"/>
    <n v="186"/>
    <n v="3.87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d v="2014-11-13T00:25:11"/>
    <b v="0"/>
    <n v="105"/>
    <b v="1"/>
    <x v="8"/>
    <n v="132"/>
    <n v="1.2571428571428571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d v="2016-11-01T16:34:10"/>
    <b v="0"/>
    <n v="28"/>
    <b v="1"/>
    <x v="8"/>
    <n v="14"/>
    <n v="0.5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d v="2015-07-14T14:50:40"/>
    <b v="0"/>
    <n v="1107"/>
    <b v="1"/>
    <x v="8"/>
    <n v="31084.5"/>
    <n v="28.07994579945799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d v="2015-06-08T22:58:33"/>
    <b v="0"/>
    <n v="1013"/>
    <b v="1"/>
    <x v="8"/>
    <n v="20075"/>
    <n v="19.81737413622902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d v="2015-02-10T22:58:32"/>
    <b v="0"/>
    <n v="274"/>
    <b v="1"/>
    <x v="8"/>
    <n v="3751"/>
    <n v="13.68978102189781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d v="2016-02-17T19:18:39"/>
    <b v="0"/>
    <n v="87"/>
    <b v="1"/>
    <x v="8"/>
    <n v="5678"/>
    <n v="65.264367816091948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d v="2015-11-23T20:17:52"/>
    <b v="0"/>
    <n v="99"/>
    <b v="1"/>
    <x v="8"/>
    <n v="3855"/>
    <n v="38.939393939393938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d v="2015-06-24T03:51:29"/>
    <b v="0"/>
    <n v="276"/>
    <b v="1"/>
    <x v="8"/>
    <n v="1289"/>
    <n v="4.6702898550724639"/>
    <s v="technology"/>
    <x v="8"/>
  </r>
  <r>
    <n v="659"/>
    <s v="Lulu Watch Designs - Apple Watch"/>
    <s v="Sync up your lifestyle"/>
    <n v="3000"/>
    <n v="3017"/>
    <x v="0"/>
    <s v="US"/>
    <s v="USD"/>
    <n v="1440339295"/>
    <x v="659"/>
    <n v="1437747295"/>
    <d v="2015-07-24T14:14:55"/>
    <b v="0"/>
    <n v="21"/>
    <b v="1"/>
    <x v="8"/>
    <n v="17"/>
    <n v="0.80952380952380953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d v="2014-10-10T17:47:59"/>
    <b v="0"/>
    <n v="18"/>
    <b v="0"/>
    <x v="8"/>
    <n v="-48471"/>
    <n v="-2692.8333333333335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d v="2016-09-23T15:29:19"/>
    <b v="0"/>
    <n v="9"/>
    <b v="0"/>
    <x v="8"/>
    <n v="-9905"/>
    <n v="-1100.5555555555557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d v="2014-12-17T10:30:47"/>
    <b v="0"/>
    <n v="4"/>
    <b v="0"/>
    <x v="8"/>
    <n v="-38844"/>
    <n v="-9711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d v="2015-06-18T20:14:16"/>
    <b v="0"/>
    <n v="7"/>
    <b v="0"/>
    <x v="8"/>
    <n v="-199300"/>
    <n v="-28471.428571428572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d v="2015-03-14T15:59:35"/>
    <b v="0"/>
    <n v="29"/>
    <b v="0"/>
    <x v="8"/>
    <n v="-11096"/>
    <n v="-382.62068965517244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d v="2016-11-14T17:04:21"/>
    <b v="0"/>
    <n v="12"/>
    <b v="0"/>
    <x v="8"/>
    <n v="-8136"/>
    <n v="-678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d v="2014-07-18T19:58:18"/>
    <b v="0"/>
    <n v="4"/>
    <b v="0"/>
    <x v="8"/>
    <n v="-199992"/>
    <n v="-49998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d v="2016-09-19T08:57:43"/>
    <b v="0"/>
    <n v="28"/>
    <b v="0"/>
    <x v="8"/>
    <n v="-44990"/>
    <n v="-1606.7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d v="2015-03-27T19:57:02"/>
    <b v="0"/>
    <n v="25"/>
    <b v="0"/>
    <x v="8"/>
    <n v="-14316"/>
    <n v="-572.64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d v="2016-06-06T15:00:58"/>
    <b v="0"/>
    <n v="28"/>
    <b v="0"/>
    <x v="8"/>
    <n v="-156985"/>
    <n v="-5606.6071428571431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d v="2016-05-16T17:02:00"/>
    <b v="0"/>
    <n v="310"/>
    <b v="0"/>
    <x v="8"/>
    <n v="-63651"/>
    <n v="-205.3258064516128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d v="2014-12-11T16:37:32"/>
    <b v="0"/>
    <n v="15"/>
    <b v="0"/>
    <x v="8"/>
    <n v="-18172"/>
    <n v="-1211.4666666666667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d v="2014-12-01T05:16:04"/>
    <b v="0"/>
    <n v="215"/>
    <b v="0"/>
    <x v="8"/>
    <n v="-39186"/>
    <n v="-182.26046511627908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d v="2014-07-18T20:10:17"/>
    <b v="0"/>
    <n v="3"/>
    <b v="0"/>
    <x v="8"/>
    <n v="-99795"/>
    <n v="-33265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d v="2014-06-13T02:47:07"/>
    <b v="0"/>
    <n v="2"/>
    <b v="0"/>
    <x v="8"/>
    <n v="-49985"/>
    <n v="-24992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d v="2014-12-02T22:20:04"/>
    <b v="0"/>
    <n v="26"/>
    <b v="0"/>
    <x v="8"/>
    <n v="-5109"/>
    <n v="-196.5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d v="2015-01-08T18:26:21"/>
    <b v="0"/>
    <n v="24"/>
    <b v="0"/>
    <x v="8"/>
    <n v="-98529"/>
    <n v="-4105.375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d v="2016-05-14T09:41:35"/>
    <b v="0"/>
    <n v="96"/>
    <b v="0"/>
    <x v="8"/>
    <n v="-37208"/>
    <n v="-387.58333333333331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d v="2016-04-21T09:02:18"/>
    <b v="0"/>
    <n v="17"/>
    <b v="0"/>
    <x v="8"/>
    <n v="-27892"/>
    <n v="-1640.7058823529412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d v="2016-07-05T16:41:49"/>
    <b v="0"/>
    <n v="94"/>
    <b v="0"/>
    <x v="8"/>
    <n v="-48173"/>
    <n v="-512.4787234042553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d v="2014-08-13T12:02:11"/>
    <b v="0"/>
    <n v="129"/>
    <b v="0"/>
    <x v="8"/>
    <n v="-55566"/>
    <n v="-430.74418604651163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d v="2016-09-26T19:20:04"/>
    <b v="0"/>
    <n v="1"/>
    <b v="0"/>
    <x v="8"/>
    <n v="-2499"/>
    <n v="-2499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d v="2017-02-12T18:22:02"/>
    <b v="0"/>
    <n v="4"/>
    <b v="0"/>
    <x v="8"/>
    <n v="-49947"/>
    <n v="-12486.7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d v="2016-09-21T21:36:04"/>
    <b v="0"/>
    <n v="3"/>
    <b v="0"/>
    <x v="8"/>
    <n v="-34702"/>
    <n v="-11567.333333333334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d v="2014-06-19T11:21:31"/>
    <b v="0"/>
    <n v="135"/>
    <b v="0"/>
    <x v="8"/>
    <n v="-296052"/>
    <n v="-2192.9777777777776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d v="2014-11-28T20:47:52"/>
    <b v="0"/>
    <n v="10"/>
    <b v="0"/>
    <x v="8"/>
    <n v="-1447"/>
    <n v="-144.69999999999999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d v="2015-07-04T16:09:30"/>
    <b v="0"/>
    <n v="0"/>
    <b v="0"/>
    <x v="8"/>
    <n v="-50000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d v="2016-12-07T18:00:53"/>
    <b v="0"/>
    <n v="6"/>
    <b v="0"/>
    <x v="8"/>
    <n v="-96450"/>
    <n v="-16075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d v="2015-09-15T02:30:53"/>
    <b v="0"/>
    <n v="36"/>
    <b v="0"/>
    <x v="8"/>
    <n v="-5402"/>
    <n v="-150.05555555555554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d v="2016-11-01T16:01:37"/>
    <b v="0"/>
    <n v="336"/>
    <b v="0"/>
    <x v="8"/>
    <n v="-84702.5"/>
    <n v="-252.0907738095238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d v="2016-07-28T15:14:01"/>
    <b v="0"/>
    <n v="34"/>
    <b v="0"/>
    <x v="8"/>
    <n v="-17532"/>
    <n v="-515.6470588235293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d v="2015-06-03T00:40:46"/>
    <b v="0"/>
    <n v="10"/>
    <b v="0"/>
    <x v="8"/>
    <n v="-49740"/>
    <n v="-4974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d v="2016-11-22T09:01:03"/>
    <b v="0"/>
    <n v="201"/>
    <b v="0"/>
    <x v="8"/>
    <n v="-18694"/>
    <n v="-93.004975124378106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d v="2015-03-31T19:23:47"/>
    <b v="0"/>
    <n v="296"/>
    <b v="0"/>
    <x v="8"/>
    <n v="-64662"/>
    <n v="-218.45270270270271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d v="2017-01-02T15:55:59"/>
    <b v="0"/>
    <n v="7"/>
    <b v="0"/>
    <x v="8"/>
    <n v="-149410"/>
    <n v="-21344.285714285714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d v="2014-10-01T12:30:20"/>
    <b v="0"/>
    <n v="7"/>
    <b v="0"/>
    <x v="8"/>
    <n v="-59364"/>
    <n v="-8480.5714285714294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d v="2014-06-25T22:15:02"/>
    <b v="0"/>
    <n v="1"/>
    <b v="0"/>
    <x v="8"/>
    <n v="-174999"/>
    <n v="-174999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d v="2016-01-19T12:33:09"/>
    <b v="0"/>
    <n v="114"/>
    <b v="0"/>
    <x v="8"/>
    <n v="-2681"/>
    <n v="-23.517543859649123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d v="2014-08-15T22:20:45"/>
    <b v="0"/>
    <n v="29"/>
    <b v="0"/>
    <x v="8"/>
    <n v="-84610"/>
    <n v="-2917.5862068965516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d v="2013-10-16T11:39:08"/>
    <b v="0"/>
    <n v="890"/>
    <b v="0"/>
    <x v="8"/>
    <n v="-22851.259999999995"/>
    <n v="-25.67557303370786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d v="2016-12-11T16:31:21"/>
    <b v="0"/>
    <n v="31"/>
    <b v="0"/>
    <x v="8"/>
    <n v="-14597"/>
    <n v="-470.87096774193549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d v="2014-06-23T15:54:40"/>
    <b v="0"/>
    <n v="21"/>
    <b v="0"/>
    <x v="8"/>
    <n v="-16882"/>
    <n v="-803.9047619047619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d v="2016-10-25T17:26:27"/>
    <b v="0"/>
    <n v="37"/>
    <b v="0"/>
    <x v="8"/>
    <n v="-10377.99"/>
    <n v="-280.48621621621623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d v="2016-12-07T22:49:09"/>
    <b v="0"/>
    <n v="7"/>
    <b v="0"/>
    <x v="8"/>
    <n v="-14163"/>
    <n v="-2023.2857142857142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d v="2016-12-22T04:37:48"/>
    <b v="0"/>
    <n v="4"/>
    <b v="0"/>
    <x v="8"/>
    <n v="-54519"/>
    <n v="-13629.7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d v="2016-12-22T11:47:58"/>
    <b v="0"/>
    <n v="5"/>
    <b v="0"/>
    <x v="8"/>
    <n v="-99023"/>
    <n v="-19804.599999999999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d v="2016-11-02T23:53:03"/>
    <b v="0"/>
    <n v="0"/>
    <b v="0"/>
    <x v="8"/>
    <n v="-10000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d v="2016-11-22T15:55:27"/>
    <b v="0"/>
    <n v="456"/>
    <b v="0"/>
    <x v="8"/>
    <n v="-14329.400000000001"/>
    <n v="-31.42412280701754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d v="2014-07-15T13:56:40"/>
    <b v="0"/>
    <n v="369"/>
    <b v="0"/>
    <x v="8"/>
    <n v="-31163"/>
    <n v="-84.452574525745263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d v="2014-11-05T00:59:19"/>
    <b v="0"/>
    <n v="2"/>
    <b v="0"/>
    <x v="8"/>
    <n v="-14939"/>
    <n v="-7469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d v="2014-07-17T23:38:22"/>
    <b v="0"/>
    <n v="0"/>
    <b v="0"/>
    <x v="8"/>
    <n v="-120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d v="2016-11-04T11:01:08"/>
    <b v="0"/>
    <n v="338"/>
    <b v="0"/>
    <x v="8"/>
    <n v="-66209"/>
    <n v="-195.88461538461539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d v="2016-01-15T16:20:32"/>
    <b v="0"/>
    <n v="4"/>
    <b v="0"/>
    <x v="8"/>
    <n v="-48395"/>
    <n v="-12098.7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d v="2016-05-06T12:42:12"/>
    <b v="0"/>
    <n v="1"/>
    <b v="0"/>
    <x v="8"/>
    <n v="-24801"/>
    <n v="-24801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d v="2016-12-30T18:54:42"/>
    <b v="0"/>
    <n v="28"/>
    <b v="0"/>
    <x v="8"/>
    <n v="-12751"/>
    <n v="-455.39285714285717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d v="2015-09-26T02:10:40"/>
    <b v="0"/>
    <n v="12"/>
    <b v="0"/>
    <x v="8"/>
    <n v="-26111"/>
    <n v="-2175.916666666666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d v="2014-10-28T15:48:27"/>
    <b v="0"/>
    <n v="16"/>
    <b v="0"/>
    <x v="8"/>
    <n v="-6285"/>
    <n v="-392.8125"/>
    <s v="technology"/>
    <x v="8"/>
  </r>
  <r>
    <n v="717"/>
    <s v="cool air belt"/>
    <s v="Cool air flowing under clothing keeps you cool."/>
    <n v="100000"/>
    <n v="305"/>
    <x v="2"/>
    <s v="US"/>
    <s v="USD"/>
    <n v="1409949002"/>
    <x v="717"/>
    <n v="1407357002"/>
    <d v="2014-08-06T20:30:02"/>
    <b v="0"/>
    <n v="4"/>
    <b v="0"/>
    <x v="8"/>
    <n v="-99695"/>
    <n v="-24923.7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d v="2017-01-17T20:17:27"/>
    <b v="0"/>
    <n v="4"/>
    <b v="0"/>
    <x v="8"/>
    <n v="-11910"/>
    <n v="-2977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d v="2016-02-09T00:57:56"/>
    <b v="0"/>
    <n v="10"/>
    <b v="0"/>
    <x v="8"/>
    <n v="-14806"/>
    <n v="-1480.6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d v="2012-01-01T15:34:51"/>
    <b v="0"/>
    <n v="41"/>
    <b v="1"/>
    <x v="9"/>
    <n v="835"/>
    <n v="20.365853658536587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d v="2014-06-17T13:43:27"/>
    <b v="0"/>
    <n v="119"/>
    <b v="1"/>
    <x v="9"/>
    <n v="1813"/>
    <n v="15.235294117647058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d v="2012-03-09T19:19:38"/>
    <b v="0"/>
    <n v="153"/>
    <b v="1"/>
    <x v="9"/>
    <n v="8006"/>
    <n v="52.326797385620914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d v="2015-06-29T19:35:49"/>
    <b v="0"/>
    <n v="100"/>
    <b v="1"/>
    <x v="9"/>
    <n v="469"/>
    <n v="4.6900000000000004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d v="2011-05-31T15:19:23"/>
    <b v="0"/>
    <n v="143"/>
    <b v="1"/>
    <x v="9"/>
    <n v="383.01000000000022"/>
    <n v="2.6783916083916099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d v="2015-11-13T15:01:52"/>
    <b v="0"/>
    <n v="140"/>
    <b v="1"/>
    <x v="9"/>
    <n v="70"/>
    <n v="0.5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d v="2013-03-13T01:01:27"/>
    <b v="0"/>
    <n v="35"/>
    <b v="1"/>
    <x v="9"/>
    <n v="35"/>
    <n v="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d v="2012-12-04T00:29:09"/>
    <b v="0"/>
    <n v="149"/>
    <b v="1"/>
    <x v="9"/>
    <n v="1943"/>
    <n v="13.04026845637584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d v="2011-07-07T20:05:57"/>
    <b v="0"/>
    <n v="130"/>
    <b v="1"/>
    <x v="9"/>
    <n v="417.44999999999982"/>
    <n v="3.2111538461538447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d v="2012-07-21T04:27:41"/>
    <b v="0"/>
    <n v="120"/>
    <b v="1"/>
    <x v="9"/>
    <n v="1226"/>
    <n v="10.216666666666667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d v="2011-11-07T17:53:11"/>
    <b v="0"/>
    <n v="265"/>
    <b v="1"/>
    <x v="9"/>
    <n v="6438"/>
    <n v="24.294339622641509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d v="2011-12-02T19:05:47"/>
    <b v="0"/>
    <n v="71"/>
    <b v="1"/>
    <x v="9"/>
    <n v="1300"/>
    <n v="18.309859154929576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d v="2013-07-31T10:11:01"/>
    <b v="0"/>
    <n v="13"/>
    <b v="1"/>
    <x v="9"/>
    <n v="24"/>
    <n v="1.8461538461538463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d v="2013-11-20T10:04:52"/>
    <b v="0"/>
    <n v="169"/>
    <b v="1"/>
    <x v="9"/>
    <n v="512"/>
    <n v="3.029585798816568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d v="2015-04-08T03:57:00"/>
    <b v="0"/>
    <n v="57"/>
    <b v="1"/>
    <x v="9"/>
    <n v="2170"/>
    <n v="38.070175438596493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d v="2014-11-03T00:42:26"/>
    <b v="0"/>
    <n v="229"/>
    <b v="1"/>
    <x v="9"/>
    <n v="6771"/>
    <n v="29.567685589519652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d v="2013-11-01T17:37:20"/>
    <b v="0"/>
    <n v="108"/>
    <b v="1"/>
    <x v="9"/>
    <n v="7745"/>
    <n v="71.712962962962962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d v="2014-01-28T06:36:27"/>
    <b v="0"/>
    <n v="108"/>
    <b v="1"/>
    <x v="9"/>
    <n v="1120"/>
    <n v="10.3703703703703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d v="2014-10-31T14:29:54"/>
    <b v="0"/>
    <n v="41"/>
    <b v="1"/>
    <x v="9"/>
    <n v="101"/>
    <n v="2.4634146341463414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d v="2014-07-09T12:03:49"/>
    <b v="0"/>
    <n v="139"/>
    <b v="1"/>
    <x v="9"/>
    <n v="3500"/>
    <n v="25.179856115107913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d v="2015-06-07T03:31:22"/>
    <b v="0"/>
    <n v="19"/>
    <b v="1"/>
    <x v="9"/>
    <n v="222"/>
    <n v="11.684210526315789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d v="2013-05-07T15:33:26"/>
    <b v="0"/>
    <n v="94"/>
    <b v="1"/>
    <x v="9"/>
    <n v="293.79999999999927"/>
    <n v="3.1255319148936094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d v="2014-02-19T22:01:52"/>
    <b v="0"/>
    <n v="23"/>
    <b v="1"/>
    <x v="9"/>
    <n v="150"/>
    <n v="6.521739130434782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d v="2012-03-22T17:01:25"/>
    <b v="0"/>
    <n v="15"/>
    <b v="1"/>
    <x v="9"/>
    <n v="264"/>
    <n v="17.600000000000001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d v="2012-11-13T22:58:23"/>
    <b v="0"/>
    <n v="62"/>
    <b v="1"/>
    <x v="9"/>
    <n v="116"/>
    <n v="1.8709677419354838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d v="2013-04-03T13:44:05"/>
    <b v="0"/>
    <n v="74"/>
    <b v="1"/>
    <x v="9"/>
    <n v="1756"/>
    <n v="23.72972972972973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d v="2012-09-05T01:01:49"/>
    <b v="0"/>
    <n v="97"/>
    <b v="1"/>
    <x v="9"/>
    <n v="331"/>
    <n v="3.4123711340206184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d v="2014-12-15T13:10:19"/>
    <b v="0"/>
    <n v="55"/>
    <b v="1"/>
    <x v="9"/>
    <n v="3"/>
    <n v="5.4545454545454543E-2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d v="2014-07-11T20:19:26"/>
    <b v="0"/>
    <n v="44"/>
    <b v="1"/>
    <x v="9"/>
    <n v="5"/>
    <n v="0.11363636363636363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d v="2016-12-29T22:35:30"/>
    <b v="0"/>
    <n v="110"/>
    <b v="1"/>
    <x v="9"/>
    <n v="556"/>
    <n v="5.0545454545454547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d v="2013-01-25T21:04:32"/>
    <b v="0"/>
    <n v="59"/>
    <b v="1"/>
    <x v="9"/>
    <n v="115"/>
    <n v="1.9491525423728813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d v="2011-06-19T15:07:55"/>
    <b v="0"/>
    <n v="62"/>
    <b v="1"/>
    <x v="9"/>
    <n v="555"/>
    <n v="8.9516129032258061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d v="2016-09-26T10:06:57"/>
    <b v="0"/>
    <n v="105"/>
    <b v="1"/>
    <x v="9"/>
    <n v="585"/>
    <n v="5.5714285714285712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d v="2015-01-15T14:09:51"/>
    <b v="0"/>
    <n v="26"/>
    <b v="1"/>
    <x v="9"/>
    <n v="2800"/>
    <n v="107.69230769230769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d v="2012-12-06T17:58:41"/>
    <b v="0"/>
    <n v="49"/>
    <b v="1"/>
    <x v="9"/>
    <n v="75"/>
    <n v="1.5306122448979591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d v="2013-04-19T14:31:17"/>
    <b v="0"/>
    <n v="68"/>
    <b v="1"/>
    <x v="9"/>
    <n v="47.690000000000055"/>
    <n v="0.70132352941176546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d v="2011-02-16T18:24:19"/>
    <b v="0"/>
    <n v="22"/>
    <b v="1"/>
    <x v="9"/>
    <n v="124"/>
    <n v="5.6363636363636367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d v="2012-11-22T01:18:34"/>
    <b v="0"/>
    <n v="18"/>
    <b v="1"/>
    <x v="9"/>
    <n v="345"/>
    <n v="19.166666666666668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d v="2010-09-08T20:04:28"/>
    <b v="0"/>
    <n v="19"/>
    <b v="1"/>
    <x v="9"/>
    <n v="50"/>
    <n v="2.6315789473684212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d v="2014-05-30T07:55:39"/>
    <b v="0"/>
    <n v="99"/>
    <b v="1"/>
    <x v="9"/>
    <n v="96"/>
    <n v="0.96969696969696972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d v="2016-10-27T18:20:13"/>
    <b v="0"/>
    <n v="0"/>
    <b v="0"/>
    <x v="10"/>
    <n v="-220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d v="2014-01-03T18:02:06"/>
    <b v="0"/>
    <n v="6"/>
    <b v="0"/>
    <x v="10"/>
    <n v="-4765"/>
    <n v="-794.16666666666663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d v="2016-11-16T20:36:10"/>
    <b v="0"/>
    <n v="0"/>
    <b v="0"/>
    <x v="10"/>
    <n v="-350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d v="2013-07-16T10:43:28"/>
    <b v="0"/>
    <n v="1"/>
    <b v="0"/>
    <x v="10"/>
    <n v="-4285"/>
    <n v="-428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d v="2015-08-11T04:09:21"/>
    <b v="0"/>
    <n v="0"/>
    <b v="0"/>
    <x v="10"/>
    <n v="-500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d v="2014-09-19T13:01:24"/>
    <b v="0"/>
    <n v="44"/>
    <b v="0"/>
    <x v="10"/>
    <n v="-4479"/>
    <n v="-101.79545454545455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d v="2015-01-17T18:48:03"/>
    <b v="0"/>
    <n v="0"/>
    <b v="0"/>
    <x v="10"/>
    <n v="-400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d v="2015-04-21T03:26:50"/>
    <b v="0"/>
    <n v="3"/>
    <b v="0"/>
    <x v="10"/>
    <n v="-4823"/>
    <n v="-1607.6666666666667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d v="2013-11-16T04:58:10"/>
    <b v="0"/>
    <n v="0"/>
    <b v="0"/>
    <x v="10"/>
    <n v="-250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d v="2013-11-26T23:54:54"/>
    <b v="0"/>
    <n v="52"/>
    <b v="0"/>
    <x v="10"/>
    <n v="-2344"/>
    <n v="-45.07692307692308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d v="2013-01-15T23:59:29"/>
    <b v="0"/>
    <n v="0"/>
    <b v="0"/>
    <x v="10"/>
    <n v="-1750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d v="2015-12-11T19:46:42"/>
    <b v="0"/>
    <n v="1"/>
    <b v="0"/>
    <x v="10"/>
    <n v="-37990"/>
    <n v="-3799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d v="2009-09-12T01:21:59"/>
    <b v="0"/>
    <n v="1"/>
    <b v="0"/>
    <x v="10"/>
    <n v="-1450"/>
    <n v="-14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d v="2015-04-06T17:39:45"/>
    <b v="0"/>
    <n v="2"/>
    <b v="0"/>
    <x v="10"/>
    <n v="-3727"/>
    <n v="-1863.5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d v="2014-01-24T18:43:38"/>
    <b v="0"/>
    <n v="9"/>
    <b v="0"/>
    <x v="10"/>
    <n v="-149"/>
    <n v="-16.555555555555557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d v="2011-11-16T01:26:35"/>
    <b v="0"/>
    <n v="5"/>
    <b v="0"/>
    <x v="10"/>
    <n v="-9830"/>
    <n v="-1966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d v="2015-09-03T16:27:25"/>
    <b v="0"/>
    <n v="57"/>
    <b v="0"/>
    <x v="10"/>
    <n v="-3402"/>
    <n v="-59.684210526315788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d v="2013-07-01T23:32:57"/>
    <b v="0"/>
    <n v="3"/>
    <b v="0"/>
    <x v="10"/>
    <n v="-2979"/>
    <n v="-993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d v="2014-03-31T16:51:20"/>
    <b v="0"/>
    <n v="1"/>
    <b v="0"/>
    <x v="10"/>
    <n v="-498"/>
    <n v="-498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d v="2010-09-15T16:25:05"/>
    <b v="0"/>
    <n v="6"/>
    <b v="0"/>
    <x v="10"/>
    <n v="-14600"/>
    <n v="-2433.3333333333335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d v="2011-04-03T16:10:25"/>
    <b v="0"/>
    <n v="27"/>
    <b v="1"/>
    <x v="11"/>
    <n v="40"/>
    <n v="1.4814814814814814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d v="2013-05-09T00:01:14"/>
    <b v="0"/>
    <n v="25"/>
    <b v="1"/>
    <x v="11"/>
    <n v="265.23"/>
    <n v="10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d v="2012-07-26T18:11:42"/>
    <b v="0"/>
    <n v="14"/>
    <b v="1"/>
    <x v="11"/>
    <n v="0"/>
    <n v="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d v="2012-03-19T18:34:09"/>
    <b v="0"/>
    <n v="35"/>
    <b v="1"/>
    <x v="11"/>
    <n v="722"/>
    <n v="20.62857142857143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d v="2014-02-05T03:35:19"/>
    <b v="0"/>
    <n v="10"/>
    <b v="1"/>
    <x v="11"/>
    <n v="25"/>
    <n v="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d v="2013-01-29T14:15:15"/>
    <b v="0"/>
    <n v="29"/>
    <b v="1"/>
    <x v="11"/>
    <n v="403.14"/>
    <n v="13.901379310344828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d v="2012-03-15T01:20:34"/>
    <b v="0"/>
    <n v="44"/>
    <b v="1"/>
    <x v="11"/>
    <n v="2140"/>
    <n v="48.636363636363633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d v="2013-10-02T15:03:46"/>
    <b v="0"/>
    <n v="17"/>
    <b v="1"/>
    <x v="11"/>
    <n v="170"/>
    <n v="10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d v="2012-05-30T00:09:48"/>
    <b v="0"/>
    <n v="34"/>
    <b v="1"/>
    <x v="11"/>
    <n v="1035.05"/>
    <n v="30.44264705882352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d v="2013-01-03T04:28:00"/>
    <b v="0"/>
    <n v="14"/>
    <b v="1"/>
    <x v="11"/>
    <n v="160"/>
    <n v="11.428571428571429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d v="2013-01-02T01:08:59"/>
    <b v="0"/>
    <n v="156"/>
    <b v="1"/>
    <x v="11"/>
    <n v="4437.4599999999991"/>
    <n v="28.44525641025640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d v="2013-10-10T18:44:06"/>
    <b v="0"/>
    <n v="128"/>
    <b v="1"/>
    <x v="11"/>
    <n v="290"/>
    <n v="2.26562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d v="2013-10-08T20:58:03"/>
    <b v="0"/>
    <n v="60"/>
    <b v="1"/>
    <x v="11"/>
    <n v="11.110000000000127"/>
    <n v="0.18516666666666878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d v="2013-06-17T17:47:24"/>
    <b v="0"/>
    <n v="32"/>
    <b v="1"/>
    <x v="11"/>
    <n v="76.429999999999836"/>
    <n v="2.3884374999999949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d v="2011-07-12T02:45:37"/>
    <b v="0"/>
    <n v="53"/>
    <b v="1"/>
    <x v="11"/>
    <n v="425"/>
    <n v="8.0188679245283012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d v="2012-02-24T14:42:46"/>
    <b v="0"/>
    <n v="184"/>
    <b v="1"/>
    <x v="11"/>
    <n v="1650"/>
    <n v="8.9673913043478262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d v="2013-08-16T21:11:25"/>
    <b v="0"/>
    <n v="90"/>
    <b v="1"/>
    <x v="11"/>
    <n v="135"/>
    <n v="1.5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d v="2012-03-28T23:51:28"/>
    <b v="0"/>
    <n v="71"/>
    <b v="1"/>
    <x v="11"/>
    <n v="226"/>
    <n v="3.18309859154929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d v="2014-08-31T14:09:47"/>
    <b v="0"/>
    <n v="87"/>
    <b v="1"/>
    <x v="11"/>
    <n v="521"/>
    <n v="5.9885057471264371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d v="2012-03-28T16:00:46"/>
    <b v="0"/>
    <n v="28"/>
    <b v="1"/>
    <x v="11"/>
    <n v="1"/>
    <n v="3.5714285714285712E-2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d v="2014-08-12T10:24:14"/>
    <b v="0"/>
    <n v="56"/>
    <b v="1"/>
    <x v="11"/>
    <n v="782"/>
    <n v="13.964285714285714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d v="2011-06-01T19:05:20"/>
    <b v="0"/>
    <n v="51"/>
    <b v="1"/>
    <x v="11"/>
    <n v="230.42999999999984"/>
    <n v="4.5182352941176438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d v="2012-08-02T00:32:04"/>
    <b v="0"/>
    <n v="75"/>
    <b v="1"/>
    <x v="11"/>
    <n v="80"/>
    <n v="1.0666666666666667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d v="2011-05-02T22:47:58"/>
    <b v="0"/>
    <n v="38"/>
    <b v="1"/>
    <x v="11"/>
    <n v="535"/>
    <n v="14.078947368421053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d v="2011-07-06T02:32:06"/>
    <b v="0"/>
    <n v="18"/>
    <b v="1"/>
    <x v="11"/>
    <n v="0"/>
    <n v="0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d v="2011-05-27T19:45:12"/>
    <b v="0"/>
    <n v="54"/>
    <b v="1"/>
    <x v="11"/>
    <n v="150"/>
    <n v="2.7777777777777777"/>
    <s v="music"/>
    <x v="11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d v="2011-08-08T16:35:39"/>
    <b v="0"/>
    <n v="71"/>
    <b v="1"/>
    <x v="11"/>
    <n v="355"/>
    <n v="5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d v="2017-01-24T15:05:11"/>
    <b v="0"/>
    <n v="57"/>
    <b v="1"/>
    <x v="11"/>
    <n v="205"/>
    <n v="3.5964912280701755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d v="2014-11-19T02:24:46"/>
    <b v="0"/>
    <n v="43"/>
    <b v="1"/>
    <x v="11"/>
    <n v="0"/>
    <n v="0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d v="2013-12-20T20:00:30"/>
    <b v="0"/>
    <n v="52"/>
    <b v="1"/>
    <x v="11"/>
    <n v="151"/>
    <n v="2.9038461538461537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d v="2012-08-02T01:21:02"/>
    <b v="0"/>
    <n v="27"/>
    <b v="1"/>
    <x v="11"/>
    <n v="75"/>
    <n v="2.7777777777777777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d v="2013-06-18T15:26:42"/>
    <b v="0"/>
    <n v="12"/>
    <b v="1"/>
    <x v="11"/>
    <n v="40"/>
    <n v="3.3333333333333335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d v="2013-01-08T00:25:52"/>
    <b v="0"/>
    <n v="33"/>
    <b v="1"/>
    <x v="11"/>
    <n v="311"/>
    <n v="9.4242424242424239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d v="2012-06-20T23:02:45"/>
    <b v="0"/>
    <n v="96"/>
    <b v="1"/>
    <x v="11"/>
    <n v="899.94"/>
    <n v="9.3743750000000006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d v="2011-05-16T17:50:01"/>
    <b v="0"/>
    <n v="28"/>
    <b v="1"/>
    <x v="11"/>
    <n v="273"/>
    <n v="9.7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d v="2014-10-02T22:01:43"/>
    <b v="0"/>
    <n v="43"/>
    <b v="1"/>
    <x v="11"/>
    <n v="280"/>
    <n v="6.5116279069767442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d v="2013-03-08T20:54:03"/>
    <b v="0"/>
    <n v="205"/>
    <b v="1"/>
    <x v="11"/>
    <n v="1058.5500000000002"/>
    <n v="5.163658536585367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d v="2012-01-17T14:23:31"/>
    <b v="0"/>
    <n v="23"/>
    <b v="1"/>
    <x v="11"/>
    <n v="556.65999999999985"/>
    <n v="24.20260869565216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d v="2012-07-30T21:11:21"/>
    <b v="0"/>
    <n v="19"/>
    <b v="1"/>
    <x v="11"/>
    <n v="195"/>
    <n v="10.263157894736842"/>
    <s v="music"/>
    <x v="11"/>
  </r>
  <r>
    <n v="819"/>
    <s v="Winter Tour"/>
    <s v="We are touring the Southeast in support of our new EP"/>
    <n v="400"/>
    <n v="435"/>
    <x v="0"/>
    <s v="US"/>
    <s v="USD"/>
    <n v="1387601040"/>
    <x v="819"/>
    <n v="1386806254"/>
    <d v="2013-12-11T23:57:34"/>
    <b v="0"/>
    <n v="14"/>
    <b v="1"/>
    <x v="11"/>
    <n v="35"/>
    <n v="2.5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d v="2014-05-09T20:12:22"/>
    <b v="0"/>
    <n v="38"/>
    <b v="1"/>
    <x v="11"/>
    <n v="681"/>
    <n v="17.921052631578949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d v="2015-03-30T22:07:45"/>
    <b v="0"/>
    <n v="78"/>
    <b v="1"/>
    <x v="11"/>
    <n v="0"/>
    <n v="0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d v="2012-09-05T22:44:10"/>
    <b v="0"/>
    <n v="69"/>
    <b v="1"/>
    <x v="11"/>
    <n v="575"/>
    <n v="8.3333333333333339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d v="2015-02-20T23:20:52"/>
    <b v="0"/>
    <n v="33"/>
    <b v="1"/>
    <x v="11"/>
    <n v="636"/>
    <n v="19.272727272727273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d v="2010-03-13T05:48:38"/>
    <b v="0"/>
    <n v="54"/>
    <b v="1"/>
    <x v="11"/>
    <n v="550.09999999999991"/>
    <n v="10.187037037037035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d v="2012-10-04T07:21:24"/>
    <b v="0"/>
    <n v="99"/>
    <b v="1"/>
    <x v="11"/>
    <n v="54"/>
    <n v="0.5454545454545454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d v="2012-03-05T00:55:30"/>
    <b v="0"/>
    <n v="49"/>
    <b v="1"/>
    <x v="11"/>
    <n v="80"/>
    <n v="1.632653061224489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d v="2012-01-19T11:21:47"/>
    <b v="0"/>
    <n v="11"/>
    <b v="1"/>
    <x v="11"/>
    <n v="10"/>
    <n v="0.90909090909090906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d v="2012-06-13T01:13:02"/>
    <b v="0"/>
    <n v="38"/>
    <b v="1"/>
    <x v="11"/>
    <n v="91"/>
    <n v="2.3947368421052633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d v="2016-05-14T19:14:00"/>
    <b v="0"/>
    <n v="16"/>
    <b v="1"/>
    <x v="11"/>
    <n v="20"/>
    <n v="1.2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d v="2013-02-20T12:37:05"/>
    <b v="0"/>
    <n v="32"/>
    <b v="1"/>
    <x v="11"/>
    <n v="141"/>
    <n v="4.40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d v="2012-03-28T15:31:34"/>
    <b v="0"/>
    <n v="20"/>
    <b v="1"/>
    <x v="11"/>
    <n v="2000"/>
    <n v="100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d v="2011-11-22T16:12:15"/>
    <b v="0"/>
    <n v="154"/>
    <b v="1"/>
    <x v="11"/>
    <n v="91.059999999999491"/>
    <n v="0.59129870129869799"/>
    <s v="music"/>
    <x v="11"/>
  </r>
  <r>
    <n v="833"/>
    <s v="Ragman Rolls"/>
    <s v="This is an American rock album."/>
    <n v="6000"/>
    <n v="6100"/>
    <x v="0"/>
    <s v="US"/>
    <s v="USD"/>
    <n v="1397941475"/>
    <x v="833"/>
    <n v="1395349475"/>
    <d v="2014-03-20T21:04:35"/>
    <b v="0"/>
    <n v="41"/>
    <b v="1"/>
    <x v="11"/>
    <n v="100"/>
    <n v="2.4390243902439024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d v="2013-05-28T19:44:52"/>
    <b v="0"/>
    <n v="75"/>
    <b v="1"/>
    <x v="11"/>
    <n v="1706"/>
    <n v="22.746666666666666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d v="2012-04-06T10:59:18"/>
    <b v="0"/>
    <n v="40"/>
    <b v="1"/>
    <x v="11"/>
    <n v="345"/>
    <n v="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d v="2013-09-07T01:21:58"/>
    <b v="0"/>
    <n v="46"/>
    <b v="1"/>
    <x v="11"/>
    <n v="46.520000000000437"/>
    <n v="1.011304347826096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d v="2014-04-01T23:57:42"/>
    <b v="0"/>
    <n v="62"/>
    <b v="1"/>
    <x v="11"/>
    <n v="545"/>
    <n v="8.7903225806451619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d v="2011-12-18T21:33:05"/>
    <b v="0"/>
    <n v="61"/>
    <b v="1"/>
    <x v="11"/>
    <n v="908"/>
    <n v="14.885245901639344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d v="2012-08-23T18:19:16"/>
    <b v="0"/>
    <n v="96"/>
    <b v="1"/>
    <x v="11"/>
    <n v="830.82999999999993"/>
    <n v="8.6544791666666665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d v="2016-08-25T05:26:27"/>
    <b v="0"/>
    <n v="190"/>
    <b v="1"/>
    <x v="12"/>
    <n v="2041.6599999999999"/>
    <n v="10.74557894736842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d v="2014-10-11T20:07:43"/>
    <b v="1"/>
    <n v="94"/>
    <b v="1"/>
    <x v="12"/>
    <n v="66"/>
    <n v="0.7021276595744681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d v="2013-09-09T14:13:03"/>
    <b v="1"/>
    <n v="39"/>
    <b v="1"/>
    <x v="12"/>
    <n v="108"/>
    <n v="2.7692307692307692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d v="2016-11-21T06:11:20"/>
    <b v="0"/>
    <n v="127"/>
    <b v="1"/>
    <x v="12"/>
    <n v="5014"/>
    <n v="39.480314960629919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d v="2014-09-23T16:25:52"/>
    <b v="1"/>
    <n v="159"/>
    <b v="1"/>
    <x v="12"/>
    <n v="2824"/>
    <n v="17.761006289308177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d v="2016-07-27T04:56:36"/>
    <b v="0"/>
    <n v="177"/>
    <b v="1"/>
    <x v="12"/>
    <n v="1019.0100000000002"/>
    <n v="5.7571186440677975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d v="2014-02-24T09:24:15"/>
    <b v="0"/>
    <n v="47"/>
    <b v="1"/>
    <x v="12"/>
    <n v="242.01"/>
    <n v="5.1491489361702127"/>
    <s v="music"/>
    <x v="12"/>
  </r>
  <r>
    <n v="847"/>
    <s v="CENTROPYMUSIC"/>
    <s v="MUSIC WITH MEANING!  MUSIC THAT MATTERS!!!"/>
    <n v="10"/>
    <n v="10"/>
    <x v="0"/>
    <s v="US"/>
    <s v="USD"/>
    <n v="1436555376"/>
    <x v="847"/>
    <n v="1433963376"/>
    <d v="2015-06-10T19:09:36"/>
    <b v="0"/>
    <n v="1"/>
    <b v="1"/>
    <x v="12"/>
    <n v="0"/>
    <n v="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d v="2015-03-15T19:00:33"/>
    <b v="0"/>
    <n v="16"/>
    <b v="1"/>
    <x v="12"/>
    <n v="0"/>
    <n v="0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d v="2015-02-16T03:34:24"/>
    <b v="0"/>
    <n v="115"/>
    <b v="1"/>
    <x v="12"/>
    <n v="796"/>
    <n v="6.9217391304347826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d v="2016-03-23T19:51:57"/>
    <b v="0"/>
    <n v="133"/>
    <b v="1"/>
    <x v="12"/>
    <n v="2207"/>
    <n v="16.593984962406015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d v="2016-06-01T21:07:33"/>
    <b v="0"/>
    <n v="70"/>
    <b v="1"/>
    <x v="12"/>
    <n v="609"/>
    <n v="8.699999999999999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d v="2016-10-13T19:19:55"/>
    <b v="0"/>
    <n v="62"/>
    <b v="1"/>
    <x v="12"/>
    <n v="174"/>
    <n v="2.8064516129032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d v="2015-01-17T19:58:29"/>
    <b v="0"/>
    <n v="10"/>
    <b v="1"/>
    <x v="12"/>
    <n v="0"/>
    <n v="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d v="2016-11-28T05:05:46"/>
    <b v="0"/>
    <n v="499"/>
    <b v="1"/>
    <x v="12"/>
    <n v="5065.3000000000029"/>
    <n v="10.150901803607221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d v="2016-06-24T03:00:17"/>
    <b v="0"/>
    <n v="47"/>
    <b v="1"/>
    <x v="12"/>
    <n v="50"/>
    <n v="1.0638297872340425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d v="2016-08-27T07:29:16"/>
    <b v="0"/>
    <n v="28"/>
    <b v="1"/>
    <x v="12"/>
    <n v="295"/>
    <n v="10.535714285714286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d v="2015-10-14T13:57:11"/>
    <b v="0"/>
    <n v="24"/>
    <b v="1"/>
    <x v="12"/>
    <n v="0"/>
    <n v="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d v="2015-03-16T17:53:38"/>
    <b v="0"/>
    <n v="76"/>
    <b v="1"/>
    <x v="12"/>
    <n v="528.06999999999994"/>
    <n v="6.94828947368421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d v="2015-05-04T19:41:08"/>
    <b v="0"/>
    <n v="98"/>
    <b v="1"/>
    <x v="12"/>
    <n v="187"/>
    <n v="1.9081632653061225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d v="2013-10-23T11:35:13"/>
    <b v="0"/>
    <n v="48"/>
    <b v="0"/>
    <x v="13"/>
    <n v="-11460"/>
    <n v="-238.75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d v="2016-08-17T23:10:04"/>
    <b v="0"/>
    <n v="2"/>
    <b v="0"/>
    <x v="13"/>
    <n v="-4399"/>
    <n v="-2199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d v="2013-10-12T13:19:08"/>
    <b v="0"/>
    <n v="4"/>
    <b v="0"/>
    <x v="13"/>
    <n v="-49830"/>
    <n v="-12457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d v="2012-01-13T02:49:26"/>
    <b v="0"/>
    <n v="5"/>
    <b v="0"/>
    <x v="13"/>
    <n v="-1910"/>
    <n v="-382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d v="2013-09-24T02:33:58"/>
    <b v="0"/>
    <n v="79"/>
    <b v="0"/>
    <x v="13"/>
    <n v="-3800"/>
    <n v="-48.101265822784811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d v="2012-11-17T18:33:17"/>
    <b v="0"/>
    <n v="2"/>
    <b v="0"/>
    <x v="13"/>
    <n v="-2155"/>
    <n v="-1077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d v="2015-01-21T15:18:38"/>
    <b v="0"/>
    <n v="11"/>
    <b v="0"/>
    <x v="13"/>
    <n v="-2860"/>
    <n v="-260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d v="2009-10-02T02:31:46"/>
    <b v="0"/>
    <n v="11"/>
    <b v="0"/>
    <x v="13"/>
    <n v="-3799"/>
    <n v="-345.36363636363637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d v="2013-12-08T00:39:58"/>
    <b v="0"/>
    <n v="1"/>
    <b v="0"/>
    <x v="13"/>
    <n v="-44950"/>
    <n v="-449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d v="2013-03-09T20:17:37"/>
    <b v="0"/>
    <n v="3"/>
    <b v="0"/>
    <x v="13"/>
    <n v="-7760"/>
    <n v="-2586.6666666666665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d v="2013-08-02T00:32:03"/>
    <b v="0"/>
    <n v="5"/>
    <b v="0"/>
    <x v="13"/>
    <n v="-19938"/>
    <n v="-3987.6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d v="2013-10-30T13:28:15"/>
    <b v="0"/>
    <n v="12"/>
    <b v="0"/>
    <x v="13"/>
    <n v="-5675"/>
    <n v="-472.91666666666669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d v="2011-01-24T19:48:47"/>
    <b v="0"/>
    <n v="2"/>
    <b v="0"/>
    <x v="13"/>
    <n v="-7935"/>
    <n v="-3967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d v="2012-10-02T04:00:40"/>
    <b v="0"/>
    <n v="5"/>
    <b v="0"/>
    <x v="13"/>
    <n v="-3455"/>
    <n v="-691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d v="2013-04-04T14:00:34"/>
    <b v="0"/>
    <n v="21"/>
    <b v="0"/>
    <x v="13"/>
    <n v="-2270"/>
    <n v="-108.0952380952381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d v="2015-09-01T17:22:11"/>
    <b v="0"/>
    <n v="0"/>
    <b v="0"/>
    <x v="13"/>
    <n v="-500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d v="2013-01-02T11:55:27"/>
    <b v="0"/>
    <n v="45"/>
    <b v="0"/>
    <x v="13"/>
    <n v="-1866"/>
    <n v="-41.46666666666666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d v="2013-11-19T18:56:00"/>
    <b v="0"/>
    <n v="29"/>
    <b v="0"/>
    <x v="13"/>
    <n v="-649"/>
    <n v="-22.379310344827587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d v="2010-11-23T05:35:24"/>
    <b v="0"/>
    <n v="2"/>
    <b v="0"/>
    <x v="13"/>
    <n v="-4935"/>
    <n v="-2467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d v="2012-05-08T19:55:05"/>
    <b v="0"/>
    <n v="30"/>
    <b v="0"/>
    <x v="13"/>
    <n v="-1456"/>
    <n v="-48.533333333333331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d v="2012-09-27T07:42:18"/>
    <b v="0"/>
    <n v="8"/>
    <b v="0"/>
    <x v="14"/>
    <n v="-3667"/>
    <n v="-458.37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d v="2011-11-30T06:01:26"/>
    <b v="0"/>
    <n v="1"/>
    <b v="0"/>
    <x v="14"/>
    <n v="-3720"/>
    <n v="-372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d v="2011-08-04T20:39:10"/>
    <b v="0"/>
    <n v="14"/>
    <b v="0"/>
    <x v="14"/>
    <n v="-1198"/>
    <n v="-85.571428571428569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d v="2016-01-02T22:27:15"/>
    <b v="0"/>
    <n v="24"/>
    <b v="0"/>
    <x v="14"/>
    <n v="-2999"/>
    <n v="-124.95833333333333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d v="2012-03-13T19:15:46"/>
    <b v="0"/>
    <n v="2"/>
    <b v="0"/>
    <x v="14"/>
    <n v="-1980"/>
    <n v="-99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d v="2016-12-09T22:35:11"/>
    <b v="0"/>
    <n v="21"/>
    <b v="0"/>
    <x v="14"/>
    <n v="-250"/>
    <n v="-11.90476190476190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d v="2016-08-21T20:53:33"/>
    <b v="0"/>
    <n v="7"/>
    <b v="0"/>
    <x v="14"/>
    <n v="-295"/>
    <n v="-42.142857142857146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d v="2012-04-27T23:00:55"/>
    <b v="0"/>
    <n v="0"/>
    <b v="0"/>
    <x v="14"/>
    <n v="-100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d v="2011-07-27T18:04:45"/>
    <b v="0"/>
    <n v="4"/>
    <b v="0"/>
    <x v="14"/>
    <n v="-928"/>
    <n v="-232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d v="2014-09-05T18:49:03"/>
    <b v="0"/>
    <n v="32"/>
    <b v="0"/>
    <x v="14"/>
    <n v="-22639.68"/>
    <n v="-707.49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d v="2013-10-22T16:46:19"/>
    <b v="0"/>
    <n v="4"/>
    <b v="0"/>
    <x v="14"/>
    <n v="-2875"/>
    <n v="-718.7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d v="2014-07-22T00:45:30"/>
    <b v="0"/>
    <n v="9"/>
    <b v="0"/>
    <x v="14"/>
    <n v="-7740"/>
    <n v="-860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d v="2010-05-06T04:48:03"/>
    <b v="0"/>
    <n v="17"/>
    <b v="0"/>
    <x v="14"/>
    <n v="-3555"/>
    <n v="-209.11764705882354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d v="2015-03-02T21:32:43"/>
    <b v="0"/>
    <n v="5"/>
    <b v="0"/>
    <x v="14"/>
    <n v="-1800"/>
    <n v="-36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d v="2016-05-06T23:33:30"/>
    <b v="0"/>
    <n v="53"/>
    <b v="0"/>
    <x v="14"/>
    <n v="-12166"/>
    <n v="-229.54716981132074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d v="2010-09-10T03:03:49"/>
    <b v="0"/>
    <n v="7"/>
    <b v="0"/>
    <x v="14"/>
    <n v="-7805"/>
    <n v="-1115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d v="2015-08-02T20:57:06"/>
    <b v="0"/>
    <n v="72"/>
    <b v="0"/>
    <x v="14"/>
    <n v="-4800"/>
    <n v="-66.666666666666671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d v="2012-10-29T16:31:48"/>
    <b v="0"/>
    <n v="0"/>
    <b v="0"/>
    <x v="14"/>
    <n v="-300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d v="2011-12-01T18:11:50"/>
    <b v="0"/>
    <n v="2"/>
    <b v="0"/>
    <x v="14"/>
    <n v="-2430"/>
    <n v="-121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d v="2011-04-13T02:22:42"/>
    <b v="0"/>
    <n v="8"/>
    <b v="0"/>
    <x v="14"/>
    <n v="-470"/>
    <n v="-58.7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d v="2016-02-29T20:23:22"/>
    <b v="0"/>
    <n v="2"/>
    <b v="0"/>
    <x v="13"/>
    <n v="-4979"/>
    <n v="-2489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d v="2010-04-23T19:28:34"/>
    <b v="0"/>
    <n v="0"/>
    <b v="0"/>
    <x v="13"/>
    <n v="-650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d v="2014-07-09T23:10:22"/>
    <b v="0"/>
    <n v="3"/>
    <b v="0"/>
    <x v="13"/>
    <n v="-29910"/>
    <n v="-997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d v="2012-08-28T19:06:20"/>
    <b v="0"/>
    <n v="4"/>
    <b v="0"/>
    <x v="13"/>
    <n v="-4840"/>
    <n v="-121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d v="2015-12-04T01:55:37"/>
    <b v="0"/>
    <n v="3"/>
    <b v="0"/>
    <x v="13"/>
    <n v="-49849"/>
    <n v="-16616.333333333332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d v="2010-11-25T05:45:26"/>
    <b v="0"/>
    <n v="6"/>
    <b v="0"/>
    <x v="13"/>
    <n v="-6304"/>
    <n v="-1050.6666666666667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d v="2014-02-11T04:33:10"/>
    <b v="0"/>
    <n v="0"/>
    <b v="0"/>
    <x v="13"/>
    <n v="-1500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d v="2011-08-12T04:37:03"/>
    <b v="0"/>
    <n v="0"/>
    <b v="0"/>
    <x v="13"/>
    <n v="-290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d v="2010-06-11T19:14:15"/>
    <b v="0"/>
    <n v="0"/>
    <b v="0"/>
    <x v="13"/>
    <n v="-250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d v="2012-06-21T16:34:00"/>
    <b v="0"/>
    <n v="8"/>
    <b v="0"/>
    <x v="13"/>
    <n v="-15480"/>
    <n v="-193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d v="2017-01-02T13:05:19"/>
    <b v="0"/>
    <n v="5"/>
    <b v="0"/>
    <x v="13"/>
    <n v="-427"/>
    <n v="-85.4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d v="2014-01-03T00:07:25"/>
    <b v="0"/>
    <n v="0"/>
    <b v="0"/>
    <x v="13"/>
    <n v="-10000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d v="2012-10-12T02:37:27"/>
    <b v="0"/>
    <n v="2"/>
    <b v="0"/>
    <x v="13"/>
    <n v="-3470"/>
    <n v="-173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d v="2012-04-05T03:20:19"/>
    <b v="0"/>
    <n v="24"/>
    <b v="0"/>
    <x v="13"/>
    <n v="-28018"/>
    <n v="-1167.4166666666667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d v="2012-07-26T18:19:07"/>
    <b v="0"/>
    <n v="0"/>
    <b v="0"/>
    <x v="13"/>
    <n v="-150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d v="2012-01-29T16:18:34"/>
    <b v="0"/>
    <n v="9"/>
    <b v="0"/>
    <x v="13"/>
    <n v="-6125"/>
    <n v="-680.5555555555555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d v="2010-09-13T20:28:54"/>
    <b v="0"/>
    <n v="0"/>
    <b v="0"/>
    <x v="13"/>
    <n v="-330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d v="2014-06-12T22:38:50"/>
    <b v="0"/>
    <n v="1"/>
    <b v="0"/>
    <x v="13"/>
    <n v="-4970"/>
    <n v="-497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d v="2014-11-01T21:59:21"/>
    <b v="0"/>
    <n v="10"/>
    <b v="0"/>
    <x v="13"/>
    <n v="-3704"/>
    <n v="-370.4"/>
    <s v="music"/>
    <x v="13"/>
  </r>
  <r>
    <n v="919"/>
    <s v="Jazz CD:  Out of The Blue"/>
    <s v="Cool jazz with a New Orleans flavor."/>
    <n v="20000"/>
    <n v="100"/>
    <x v="2"/>
    <s v="US"/>
    <s v="USD"/>
    <n v="1355930645"/>
    <x v="919"/>
    <n v="1352906645"/>
    <d v="2012-11-14T15:24:05"/>
    <b v="0"/>
    <n v="1"/>
    <b v="0"/>
    <x v="13"/>
    <n v="-19900"/>
    <n v="-199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d v="2013-10-15T16:07:02"/>
    <b v="0"/>
    <n v="0"/>
    <b v="0"/>
    <x v="13"/>
    <n v="-550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d v="2011-10-31T04:06:16"/>
    <b v="0"/>
    <n v="20"/>
    <b v="0"/>
    <x v="13"/>
    <n v="-10365"/>
    <n v="-518.2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d v="2014-08-27T12:43:13"/>
    <b v="0"/>
    <n v="30"/>
    <b v="0"/>
    <x v="13"/>
    <n v="-21320"/>
    <n v="-710.6666666666666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d v="2014-10-22T23:02:03"/>
    <b v="0"/>
    <n v="6"/>
    <b v="0"/>
    <x v="13"/>
    <n v="-14670"/>
    <n v="-244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d v="2013-01-14T22:37:49"/>
    <b v="0"/>
    <n v="15"/>
    <b v="0"/>
    <x v="13"/>
    <n v="-2673"/>
    <n v="-178.2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d v="2013-10-28T21:08:31"/>
    <b v="0"/>
    <n v="5"/>
    <b v="0"/>
    <x v="13"/>
    <n v="-5840"/>
    <n v="-1168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d v="2010-06-09T00:28:50"/>
    <b v="0"/>
    <n v="0"/>
    <b v="0"/>
    <x v="13"/>
    <n v="-700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d v="2012-04-14T19:44:55"/>
    <b v="0"/>
    <n v="0"/>
    <b v="0"/>
    <x v="13"/>
    <n v="-2000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d v="2012-09-28T20:41:53"/>
    <b v="0"/>
    <n v="28"/>
    <b v="0"/>
    <x v="13"/>
    <n v="-12925"/>
    <n v="-461.60714285714283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d v="2012-03-10T05:42:49"/>
    <b v="0"/>
    <n v="0"/>
    <b v="0"/>
    <x v="13"/>
    <n v="-50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d v="2010-05-14T21:58:26"/>
    <b v="0"/>
    <n v="5"/>
    <b v="0"/>
    <x v="13"/>
    <n v="-555"/>
    <n v="-111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d v="2014-02-10T08:38:22"/>
    <b v="0"/>
    <n v="7"/>
    <b v="0"/>
    <x v="13"/>
    <n v="-1869"/>
    <n v="-267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d v="2013-02-05T23:15:45"/>
    <b v="0"/>
    <n v="30"/>
    <b v="0"/>
    <x v="13"/>
    <n v="-8119"/>
    <n v="-270.6333333333333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d v="2014-03-13T04:03:29"/>
    <b v="0"/>
    <n v="2"/>
    <b v="0"/>
    <x v="13"/>
    <n v="-1880"/>
    <n v="-94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d v="2014-04-04T17:41:24"/>
    <b v="0"/>
    <n v="30"/>
    <b v="0"/>
    <x v="13"/>
    <n v="-3480"/>
    <n v="-116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d v="2015-12-30T08:00:29"/>
    <b v="0"/>
    <n v="2"/>
    <b v="0"/>
    <x v="13"/>
    <n v="-3450"/>
    <n v="-17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d v="2011-12-06T00:34:49"/>
    <b v="0"/>
    <n v="0"/>
    <b v="0"/>
    <x v="13"/>
    <n v="-140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d v="2013-10-04T19:09:17"/>
    <b v="0"/>
    <n v="2"/>
    <b v="0"/>
    <x v="13"/>
    <n v="-3460"/>
    <n v="-173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d v="2012-08-03T11:30:48"/>
    <b v="0"/>
    <n v="1"/>
    <b v="0"/>
    <x v="13"/>
    <n v="-6975"/>
    <n v="-697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d v="2013-05-22T18:18:58"/>
    <b v="0"/>
    <n v="2"/>
    <b v="0"/>
    <x v="13"/>
    <n v="-2710"/>
    <n v="-1355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d v="2015-06-27T00:12:06"/>
    <b v="0"/>
    <n v="14"/>
    <b v="0"/>
    <x v="8"/>
    <n v="-7456"/>
    <n v="-532.57142857142856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d v="2017-01-11T02:19:05"/>
    <b v="0"/>
    <n v="31"/>
    <b v="0"/>
    <x v="8"/>
    <n v="-48839"/>
    <n v="-1575.4516129032259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d v="2016-01-13T20:14:20"/>
    <b v="0"/>
    <n v="16"/>
    <b v="0"/>
    <x v="8"/>
    <n v="-6832"/>
    <n v="-427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d v="2016-10-30T16:01:45"/>
    <b v="0"/>
    <n v="12"/>
    <b v="0"/>
    <x v="8"/>
    <n v="-2711"/>
    <n v="-225.91666666666666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d v="2016-03-15T14:00:50"/>
    <b v="0"/>
    <n v="96"/>
    <b v="0"/>
    <x v="8"/>
    <n v="-43337"/>
    <n v="-451.4270833333333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d v="2016-12-28T20:57:06"/>
    <b v="0"/>
    <n v="16"/>
    <b v="0"/>
    <x v="8"/>
    <n v="-97516"/>
    <n v="-6094.7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d v="2016-08-10T18:00:48"/>
    <b v="0"/>
    <n v="5"/>
    <b v="0"/>
    <x v="8"/>
    <n v="-14714"/>
    <n v="-2942.8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d v="2016-05-01T18:45:06"/>
    <b v="0"/>
    <n v="0"/>
    <b v="0"/>
    <x v="8"/>
    <n v="-85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d v="2016-02-11T19:52:44"/>
    <b v="0"/>
    <n v="8"/>
    <b v="0"/>
    <x v="8"/>
    <n v="-3520"/>
    <n v="-44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d v="2015-12-23T01:02:56"/>
    <b v="0"/>
    <n v="7"/>
    <b v="0"/>
    <x v="8"/>
    <n v="-19727"/>
    <n v="-2818.1428571428573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d v="2015-12-18T18:01:01"/>
    <b v="0"/>
    <n v="24"/>
    <b v="0"/>
    <x v="8"/>
    <n v="-3598"/>
    <n v="-149.91666666666666"/>
    <s v="technology"/>
    <x v="8"/>
  </r>
  <r>
    <n v="951"/>
    <s v="Smart Harness"/>
    <s v="Revolutionizing the way we walk our dogs!"/>
    <n v="50000"/>
    <n v="19195"/>
    <x v="2"/>
    <s v="US"/>
    <s v="USD"/>
    <n v="1465054872"/>
    <x v="951"/>
    <n v="1461166872"/>
    <d v="2016-04-20T15:41:12"/>
    <b v="0"/>
    <n v="121"/>
    <b v="0"/>
    <x v="8"/>
    <n v="-30805"/>
    <n v="-254.58677685950414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d v="2016-10-19T14:43:32"/>
    <b v="0"/>
    <n v="196"/>
    <b v="0"/>
    <x v="8"/>
    <n v="-29428"/>
    <n v="-150.14285714285714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d v="2014-12-26T03:56:39"/>
    <b v="0"/>
    <n v="5"/>
    <b v="0"/>
    <x v="8"/>
    <n v="-14874"/>
    <n v="-2974.8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d v="2015-07-09T20:00:39"/>
    <b v="0"/>
    <n v="73"/>
    <b v="0"/>
    <x v="8"/>
    <n v="-8489"/>
    <n v="-116.28767123287672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d v="2016-08-04T07:05:00"/>
    <b v="0"/>
    <n v="93"/>
    <b v="0"/>
    <x v="8"/>
    <n v="-283016"/>
    <n v="-3043.1827956989246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d v="2015-02-25T21:55:59"/>
    <b v="0"/>
    <n v="17"/>
    <b v="0"/>
    <x v="8"/>
    <n v="-49139"/>
    <n v="-2890.5294117647059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d v="2016-10-17T13:15:33"/>
    <b v="0"/>
    <n v="7"/>
    <b v="0"/>
    <x v="8"/>
    <n v="-11767"/>
    <n v="-1681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d v="2015-03-19T19:16:03"/>
    <b v="0"/>
    <n v="17"/>
    <b v="0"/>
    <x v="8"/>
    <n v="-6896"/>
    <n v="-405.64705882352939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d v="2014-12-20T04:11:05"/>
    <b v="0"/>
    <n v="171"/>
    <b v="0"/>
    <x v="8"/>
    <n v="-30570"/>
    <n v="-178.7719298245614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d v="2017-01-31T15:02:35"/>
    <b v="0"/>
    <n v="188"/>
    <b v="0"/>
    <x v="8"/>
    <n v="-29995"/>
    <n v="-159.54787234042553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d v="2017-01-05T16:38:55"/>
    <b v="0"/>
    <n v="110"/>
    <b v="0"/>
    <x v="8"/>
    <n v="-54921"/>
    <n v="-499.28181818181821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d v="2016-01-04T17:05:53"/>
    <b v="0"/>
    <n v="37"/>
    <b v="0"/>
    <x v="8"/>
    <n v="-1788"/>
    <n v="-48.324324324324323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d v="2016-09-12T15:15:19"/>
    <b v="0"/>
    <n v="9"/>
    <b v="0"/>
    <x v="8"/>
    <n v="-34623"/>
    <n v="-3847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d v="2015-07-23T15:05:19"/>
    <b v="0"/>
    <n v="29"/>
    <b v="0"/>
    <x v="8"/>
    <n v="-109121"/>
    <n v="-3762.7931034482758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d v="2016-09-24T00:24:06"/>
    <b v="0"/>
    <n v="6"/>
    <b v="0"/>
    <x v="8"/>
    <n v="-24702"/>
    <n v="-411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d v="2016-09-06T15:15:32"/>
    <b v="0"/>
    <n v="30"/>
    <b v="0"/>
    <x v="8"/>
    <n v="-10224"/>
    <n v="-340.8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d v="2016-02-22T06:06:14"/>
    <b v="0"/>
    <n v="81"/>
    <b v="0"/>
    <x v="8"/>
    <n v="-16438"/>
    <n v="-202.9382716049382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d v="2014-07-16T20:20:34"/>
    <b v="0"/>
    <n v="4"/>
    <b v="0"/>
    <x v="8"/>
    <n v="-7894"/>
    <n v="-1973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d v="2017-01-07T07:16:47"/>
    <b v="0"/>
    <n v="11"/>
    <b v="0"/>
    <x v="8"/>
    <n v="-16000"/>
    <n v="-1454.5454545454545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d v="2016-12-17T05:17:33"/>
    <b v="0"/>
    <n v="14"/>
    <b v="0"/>
    <x v="8"/>
    <n v="-2704"/>
    <n v="-193.1428571428571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d v="2015-04-17T17:01:00"/>
    <b v="0"/>
    <n v="5"/>
    <b v="0"/>
    <x v="8"/>
    <n v="-99774"/>
    <n v="-19954.8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d v="2014-08-05T20:46:38"/>
    <b v="0"/>
    <n v="45"/>
    <b v="0"/>
    <x v="8"/>
    <n v="-13075"/>
    <n v="-290.55555555555554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d v="2015-09-10T00:21:33"/>
    <b v="0"/>
    <n v="8"/>
    <b v="0"/>
    <x v="8"/>
    <n v="-19589"/>
    <n v="-2448.62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d v="2016-02-24T17:59:16"/>
    <b v="0"/>
    <n v="3"/>
    <b v="0"/>
    <x v="8"/>
    <n v="-49720"/>
    <n v="-16573.333333333332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d v="2016-04-29T16:43:05"/>
    <b v="0"/>
    <n v="24"/>
    <b v="0"/>
    <x v="8"/>
    <n v="-97393"/>
    <n v="-4058.041666666666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d v="2015-06-30T01:24:57"/>
    <b v="0"/>
    <n v="18"/>
    <b v="0"/>
    <x v="8"/>
    <n v="-147111"/>
    <n v="-8172.833333333333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d v="2016-01-22T22:36:37"/>
    <b v="0"/>
    <n v="12"/>
    <b v="0"/>
    <x v="8"/>
    <n v="-1791"/>
    <n v="-149.2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d v="2016-01-26T07:25:01"/>
    <b v="0"/>
    <n v="123"/>
    <b v="0"/>
    <x v="8"/>
    <n v="-75616"/>
    <n v="-614.76422764227641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d v="2016-05-16T10:00:28"/>
    <b v="0"/>
    <n v="96"/>
    <b v="0"/>
    <x v="8"/>
    <n v="-6013.84"/>
    <n v="-62.644166666666671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d v="2014-10-16T21:42:02"/>
    <b v="0"/>
    <n v="31"/>
    <b v="0"/>
    <x v="8"/>
    <n v="-8514"/>
    <n v="-274.64516129032256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d v="2014-07-10T22:43:42"/>
    <b v="0"/>
    <n v="4"/>
    <b v="0"/>
    <x v="8"/>
    <n v="-88877"/>
    <n v="-22219.2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d v="2016-09-02T18:04:46"/>
    <b v="0"/>
    <n v="3"/>
    <b v="0"/>
    <x v="8"/>
    <n v="-17497"/>
    <n v="-5832.333333333333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d v="2016-07-23T16:01:25"/>
    <b v="0"/>
    <n v="179"/>
    <b v="0"/>
    <x v="8"/>
    <n v="-73468"/>
    <n v="-410.43575418994413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d v="2015-02-26T02:46:48"/>
    <b v="0"/>
    <n v="3"/>
    <b v="0"/>
    <x v="8"/>
    <n v="-9894"/>
    <n v="-3298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d v="2015-12-01T23:13:30"/>
    <b v="0"/>
    <n v="23"/>
    <b v="0"/>
    <x v="8"/>
    <n v="-28112"/>
    <n v="-1222.260869565217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d v="2015-11-16T18:25:00"/>
    <b v="0"/>
    <n v="23"/>
    <b v="0"/>
    <x v="8"/>
    <n v="-17450"/>
    <n v="-758.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d v="2014-05-14T07:04:10"/>
    <b v="0"/>
    <n v="41"/>
    <b v="0"/>
    <x v="8"/>
    <n v="-43390"/>
    <n v="-1058.292682926829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d v="2016-09-01T08:33:45"/>
    <b v="0"/>
    <n v="0"/>
    <b v="0"/>
    <x v="8"/>
    <n v="-500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x v="989"/>
    <n v="1472509495"/>
    <d v="2016-08-29T22:24:55"/>
    <b v="0"/>
    <n v="32"/>
    <b v="0"/>
    <x v="8"/>
    <n v="-8323"/>
    <n v="-260.0937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d v="2014-08-04T18:49:24"/>
    <b v="0"/>
    <n v="2"/>
    <b v="0"/>
    <x v="8"/>
    <n v="-24974"/>
    <n v="-12487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d v="2016-06-17T18:09:48"/>
    <b v="0"/>
    <n v="7"/>
    <b v="0"/>
    <x v="8"/>
    <n v="-4788"/>
    <n v="-684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d v="2016-03-08T22:11:59"/>
    <b v="0"/>
    <n v="4"/>
    <b v="0"/>
    <x v="8"/>
    <n v="-99533"/>
    <n v="-24883.2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d v="2016-10-09T23:09:28"/>
    <b v="0"/>
    <n v="196"/>
    <b v="0"/>
    <x v="8"/>
    <n v="-52439"/>
    <n v="-267.54591836734693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d v="2014-10-09T06:18:50"/>
    <b v="0"/>
    <n v="11"/>
    <b v="0"/>
    <x v="8"/>
    <n v="-195331"/>
    <n v="-17757.363636363636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d v="2014-11-04T22:34:40"/>
    <b v="0"/>
    <n v="9"/>
    <b v="0"/>
    <x v="8"/>
    <n v="-9274"/>
    <n v="-1030.4444444444443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d v="2014-06-27T20:47:40"/>
    <b v="0"/>
    <n v="5"/>
    <b v="0"/>
    <x v="8"/>
    <n v="-3935"/>
    <n v="-787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d v="2014-10-29T02:28:17"/>
    <b v="0"/>
    <n v="8"/>
    <b v="0"/>
    <x v="8"/>
    <n v="-4935"/>
    <n v="-616.87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d v="2015-10-05T04:03:21"/>
    <b v="0"/>
    <n v="229"/>
    <b v="0"/>
    <x v="8"/>
    <n v="-24865"/>
    <n v="-108.5807860262008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d v="2014-10-14T07:11:30"/>
    <b v="0"/>
    <n v="40"/>
    <b v="0"/>
    <x v="8"/>
    <n v="-138317"/>
    <n v="-3457.9250000000002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d v="2017-01-14T01:26:00"/>
    <b v="0"/>
    <n v="6"/>
    <b v="0"/>
    <x v="8"/>
    <n v="-874876"/>
    <n v="-145812.66666666666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d v="2016-12-16T17:16:53"/>
    <b v="0"/>
    <n v="4"/>
    <b v="0"/>
    <x v="8"/>
    <n v="200"/>
    <n v="5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d v="2015-11-17T16:25:14"/>
    <b v="0"/>
    <n v="22"/>
    <b v="0"/>
    <x v="8"/>
    <n v="-7039"/>
    <n v="-319.95454545454544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d v="2017-02-14T17:01:01"/>
    <b v="0"/>
    <n v="15"/>
    <b v="0"/>
    <x v="8"/>
    <n v="-16789"/>
    <n v="-1119.266666666666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d v="2016-01-19T17:00:27"/>
    <b v="0"/>
    <n v="95"/>
    <b v="0"/>
    <x v="8"/>
    <n v="-4448"/>
    <n v="-46.821052631578951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d v="2015-09-29T14:59:43"/>
    <b v="0"/>
    <n v="161"/>
    <b v="0"/>
    <x v="8"/>
    <n v="-49898"/>
    <n v="-309.9254658385093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d v="2014-12-04T00:57:52"/>
    <b v="0"/>
    <n v="8"/>
    <b v="0"/>
    <x v="8"/>
    <n v="-3766"/>
    <n v="-470.7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d v="2016-11-02T14:00:23"/>
    <b v="0"/>
    <n v="76"/>
    <b v="0"/>
    <x v="8"/>
    <n v="-16704"/>
    <n v="-219.78947368421052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d v="2016-11-28T19:25:15"/>
    <b v="0"/>
    <n v="1"/>
    <b v="0"/>
    <x v="8"/>
    <n v="-93250"/>
    <n v="-93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d v="2016-05-20T14:30:46"/>
    <b v="0"/>
    <n v="101"/>
    <b v="0"/>
    <x v="8"/>
    <n v="-43435"/>
    <n v="-430.04950495049508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d v="2016-07-10T19:54:22"/>
    <b v="0"/>
    <n v="4"/>
    <b v="0"/>
    <x v="8"/>
    <n v="-115030"/>
    <n v="-28757.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d v="2014-11-03T21:33:15"/>
    <b v="0"/>
    <n v="1"/>
    <b v="0"/>
    <x v="8"/>
    <n v="-19925"/>
    <n v="-1992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d v="2016-12-10T10:34:12"/>
    <b v="0"/>
    <n v="775"/>
    <b v="0"/>
    <x v="8"/>
    <n v="1071751.05"/>
    <n v="1382.9045806451613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d v="2015-12-01T20:00:56"/>
    <b v="0"/>
    <n v="90"/>
    <b v="0"/>
    <x v="8"/>
    <n v="-16368"/>
    <n v="-181.86666666666667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d v="2014-11-12T00:03:35"/>
    <b v="0"/>
    <n v="16"/>
    <b v="0"/>
    <x v="8"/>
    <n v="-6940"/>
    <n v="-433.7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d v="2015-10-26T21:04:55"/>
    <b v="0"/>
    <n v="6"/>
    <b v="0"/>
    <x v="8"/>
    <n v="-8760"/>
    <n v="-146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d v="2016-02-22T02:34:16"/>
    <b v="0"/>
    <n v="38"/>
    <b v="0"/>
    <x v="8"/>
    <n v="-97158"/>
    <n v="-2556.7894736842104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d v="2015-10-12T16:12:15"/>
    <b v="0"/>
    <n v="355"/>
    <b v="0"/>
    <x v="8"/>
    <n v="-192803"/>
    <n v="-543.10704225352117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d v="2016-06-14T11:48:53"/>
    <b v="0"/>
    <n v="7"/>
    <b v="0"/>
    <x v="8"/>
    <n v="-19379"/>
    <n v="-2768.4285714285716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d v="2015-01-05T23:22:29"/>
    <b v="0"/>
    <n v="400"/>
    <b v="0"/>
    <x v="8"/>
    <n v="-23700"/>
    <n v="-59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d v="2015-05-03T01:40:09"/>
    <b v="0"/>
    <n v="30"/>
    <b v="1"/>
    <x v="15"/>
    <n v="1636"/>
    <n v="54.533333333333331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d v="2015-09-24T06:02:51"/>
    <b v="1"/>
    <n v="478"/>
    <b v="1"/>
    <x v="15"/>
    <n v="7554.1100000000006"/>
    <n v="15.803577405857741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d v="2015-04-17T15:31:17"/>
    <b v="1"/>
    <n v="74"/>
    <b v="1"/>
    <x v="15"/>
    <n v="298"/>
    <n v="4.0270270270270272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d v="2015-05-21T22:04:21"/>
    <b v="0"/>
    <n v="131"/>
    <b v="1"/>
    <x v="15"/>
    <n v="2743"/>
    <n v="20.938931297709924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d v="2016-01-01T13:56:03"/>
    <b v="1"/>
    <n v="61"/>
    <b v="1"/>
    <x v="15"/>
    <n v="3727.5499999999993"/>
    <n v="61.107377049180315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d v="2015-02-14T20:00:37"/>
    <b v="1"/>
    <n v="1071"/>
    <b v="1"/>
    <x v="15"/>
    <n v="6949.820000000007"/>
    <n v="6.4890943043884288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d v="2016-02-26T09:46:56"/>
    <b v="1"/>
    <n v="122"/>
    <b v="1"/>
    <x v="15"/>
    <n v="0.57999999999992724"/>
    <n v="4.7540983606551412E-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d v="2014-09-23T00:49:07"/>
    <b v="1"/>
    <n v="111"/>
    <b v="1"/>
    <x v="15"/>
    <n v="232"/>
    <n v="2.090090090090090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d v="2017-01-20T15:03:25"/>
    <b v="1"/>
    <n v="255"/>
    <b v="1"/>
    <x v="15"/>
    <n v="1727"/>
    <n v="6.7725490196078431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d v="2015-02-09T17:05:07"/>
    <b v="0"/>
    <n v="141"/>
    <b v="1"/>
    <x v="15"/>
    <n v="1176"/>
    <n v="8.3404255319148941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d v="2016-08-29T11:35:49"/>
    <b v="0"/>
    <n v="159"/>
    <b v="1"/>
    <x v="15"/>
    <n v="4842"/>
    <n v="30.452830188679247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d v="2015-11-16T18:20:10"/>
    <b v="0"/>
    <n v="99"/>
    <b v="1"/>
    <x v="15"/>
    <n v="740"/>
    <n v="7.4747474747474749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d v="2016-05-24T16:00:25"/>
    <b v="0"/>
    <n v="96"/>
    <b v="1"/>
    <x v="15"/>
    <n v="458.84000000000015"/>
    <n v="4.7795833333333348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d v="2016-11-14T17:34:40"/>
    <b v="0"/>
    <n v="27"/>
    <b v="1"/>
    <x v="15"/>
    <n v="38"/>
    <n v="1.4074074074074074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d v="2016-07-04T04:00:04"/>
    <b v="0"/>
    <n v="166"/>
    <b v="1"/>
    <x v="15"/>
    <n v="1500.0900000000001"/>
    <n v="9.0366867469879519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d v="2015-01-12T15:23:40"/>
    <b v="0"/>
    <n v="76"/>
    <b v="1"/>
    <x v="15"/>
    <n v="352"/>
    <n v="4.6315789473684212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d v="2012-12-06T10:46:30"/>
    <b v="0"/>
    <n v="211"/>
    <b v="1"/>
    <x v="15"/>
    <n v="556.22000000000025"/>
    <n v="2.6361137440758307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d v="2015-04-25T19:44:22"/>
    <b v="0"/>
    <n v="21"/>
    <b v="1"/>
    <x v="15"/>
    <n v="21"/>
    <n v="1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d v="2016-02-18T05:33:43"/>
    <b v="0"/>
    <n v="61"/>
    <b v="1"/>
    <x v="15"/>
    <n v="680"/>
    <n v="11.147540983606557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d v="2016-11-18T02:37:26"/>
    <b v="0"/>
    <n v="30"/>
    <b v="1"/>
    <x v="15"/>
    <n v="141"/>
    <n v="4.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d v="2016-07-28T17:00:09"/>
    <b v="0"/>
    <n v="1"/>
    <b v="0"/>
    <x v="16"/>
    <n v="-84750"/>
    <n v="-847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d v="2014-07-11T01:26:32"/>
    <b v="0"/>
    <n v="0"/>
    <b v="0"/>
    <x v="16"/>
    <n v="-5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d v="2014-07-31T16:42:28"/>
    <b v="0"/>
    <n v="1"/>
    <b v="0"/>
    <x v="16"/>
    <n v="-640"/>
    <n v="-64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d v="2015-04-20T06:04:15"/>
    <b v="0"/>
    <n v="292"/>
    <b v="0"/>
    <x v="16"/>
    <n v="-91463"/>
    <n v="-313.2294520547945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d v="2015-01-07T22:13:21"/>
    <b v="0"/>
    <n v="2"/>
    <b v="0"/>
    <x v="16"/>
    <n v="-6994"/>
    <n v="-3497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d v="2014-07-24T20:59:10"/>
    <b v="0"/>
    <n v="8"/>
    <b v="0"/>
    <x v="16"/>
    <n v="-9734"/>
    <n v="-1216.7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d v="2015-11-11T20:26:00"/>
    <b v="0"/>
    <n v="0"/>
    <b v="0"/>
    <x v="16"/>
    <n v="-300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d v="2014-10-06T19:38:35"/>
    <b v="0"/>
    <n v="1"/>
    <b v="0"/>
    <x v="16"/>
    <n v="-1999"/>
    <n v="-1999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d v="2016-08-16T01:16:29"/>
    <b v="0"/>
    <n v="4"/>
    <b v="0"/>
    <x v="16"/>
    <n v="-14788"/>
    <n v="-3697"/>
    <s v="journalism"/>
    <x v="16"/>
  </r>
  <r>
    <n v="1049"/>
    <s v="J1 (Canceled)"/>
    <s v="------"/>
    <n v="12000"/>
    <n v="0"/>
    <x v="1"/>
    <s v="US"/>
    <s v="USD"/>
    <n v="1455272445"/>
    <x v="1049"/>
    <n v="1452680445"/>
    <d v="2016-01-13T10:20:45"/>
    <b v="0"/>
    <n v="0"/>
    <b v="0"/>
    <x v="16"/>
    <n v="-1200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d v="2015-08-15T19:07:57"/>
    <b v="0"/>
    <n v="0"/>
    <b v="0"/>
    <x v="16"/>
    <n v="-250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d v="2014-07-30T00:20:25"/>
    <b v="0"/>
    <n v="0"/>
    <b v="0"/>
    <x v="16"/>
    <n v="-50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d v="2016-04-23T19:08:15"/>
    <b v="0"/>
    <n v="0"/>
    <b v="0"/>
    <x v="16"/>
    <n v="-4336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d v="2017-02-09T04:08:52"/>
    <b v="0"/>
    <n v="1"/>
    <b v="0"/>
    <x v="16"/>
    <n v="-1485"/>
    <n v="-148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d v="2014-07-11T20:26:39"/>
    <b v="0"/>
    <n v="0"/>
    <b v="0"/>
    <x v="16"/>
    <n v="-250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d v="2016-02-06T23:49:05"/>
    <b v="0"/>
    <n v="0"/>
    <b v="0"/>
    <x v="16"/>
    <n v="-350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d v="2015-02-23T17:16:17"/>
    <b v="0"/>
    <n v="0"/>
    <b v="0"/>
    <x v="16"/>
    <n v="-1000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d v="2016-11-04T20:54:43"/>
    <b v="0"/>
    <n v="0"/>
    <b v="0"/>
    <x v="16"/>
    <n v="-1000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d v="2015-02-12T21:37:23"/>
    <b v="0"/>
    <n v="0"/>
    <b v="0"/>
    <x v="16"/>
    <n v="-4000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x v="1059"/>
    <n v="1423681056"/>
    <d v="2015-02-11T18:57:36"/>
    <b v="0"/>
    <n v="0"/>
    <b v="0"/>
    <x v="16"/>
    <n v="-110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d v="2015-03-16T21:54:53"/>
    <b v="0"/>
    <n v="1"/>
    <b v="0"/>
    <x v="16"/>
    <n v="-4950"/>
    <n v="-49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d v="2016-03-03T06:38:28"/>
    <b v="0"/>
    <n v="0"/>
    <b v="0"/>
    <x v="16"/>
    <n v="-400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d v="2016-07-05T19:22:21"/>
    <b v="0"/>
    <n v="4"/>
    <b v="0"/>
    <x v="16"/>
    <n v="-9"/>
    <n v="-2.2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d v="2016-08-01T00:44:22"/>
    <b v="0"/>
    <n v="0"/>
    <b v="0"/>
    <x v="16"/>
    <n v="-100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d v="2013-05-23T05:28:23"/>
    <b v="0"/>
    <n v="123"/>
    <b v="0"/>
    <x v="17"/>
    <n v="-81923"/>
    <n v="-666.04065040650403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d v="2014-01-22T09:08:42"/>
    <b v="0"/>
    <n v="5"/>
    <b v="0"/>
    <x v="17"/>
    <n v="-2919"/>
    <n v="-583.79999999999995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d v="2013-06-20T23:06:22"/>
    <b v="0"/>
    <n v="148"/>
    <b v="0"/>
    <x v="17"/>
    <n v="-144949"/>
    <n v="-979.3851351351351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d v="2013-11-21T20:32:11"/>
    <b v="0"/>
    <n v="10"/>
    <b v="0"/>
    <x v="17"/>
    <n v="-370"/>
    <n v="-37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d v="2016-03-11T08:54:24"/>
    <b v="0"/>
    <n v="4"/>
    <b v="0"/>
    <x v="17"/>
    <n v="-29955"/>
    <n v="-7488.7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d v="2013-10-25T05:30:59"/>
    <b v="0"/>
    <n v="21"/>
    <b v="0"/>
    <x v="17"/>
    <n v="-1350"/>
    <n v="-64.285714285714292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d v="2012-09-11T00:17:02"/>
    <b v="0"/>
    <n v="2"/>
    <b v="0"/>
    <x v="17"/>
    <n v="-9930"/>
    <n v="-496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d v="2015-10-18T18:04:53"/>
    <b v="0"/>
    <n v="0"/>
    <b v="0"/>
    <x v="17"/>
    <n v="-10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d v="2014-01-06T19:58:17"/>
    <b v="0"/>
    <n v="4"/>
    <b v="0"/>
    <x v="17"/>
    <n v="-74949"/>
    <n v="-18737.2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d v="2011-09-16T23:09:01"/>
    <b v="0"/>
    <n v="1"/>
    <b v="0"/>
    <x v="17"/>
    <n v="-740"/>
    <n v="-74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d v="2013-12-05T04:09:05"/>
    <b v="0"/>
    <n v="30"/>
    <b v="0"/>
    <x v="17"/>
    <n v="-50593"/>
    <n v="-1686.4333333333334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d v="2012-04-06T21:41:56"/>
    <b v="0"/>
    <n v="3"/>
    <b v="0"/>
    <x v="17"/>
    <n v="-955"/>
    <n v="-318.33333333333331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d v="2014-07-18T09:04:10"/>
    <b v="0"/>
    <n v="975"/>
    <b v="0"/>
    <x v="17"/>
    <n v="-27926"/>
    <n v="-28.642051282051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d v="2015-12-15T04:00:11"/>
    <b v="0"/>
    <n v="167"/>
    <b v="0"/>
    <x v="17"/>
    <n v="-17656"/>
    <n v="-105.72455089820359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d v="2011-06-07T04:42:01"/>
    <b v="0"/>
    <n v="5"/>
    <b v="0"/>
    <x v="17"/>
    <n v="-555"/>
    <n v="-111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d v="2016-04-19T13:35:36"/>
    <b v="0"/>
    <n v="18"/>
    <b v="0"/>
    <x v="17"/>
    <n v="-25322"/>
    <n v="-1406.7777777777778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d v="2014-04-11T03:18:53"/>
    <b v="0"/>
    <n v="98"/>
    <b v="0"/>
    <x v="17"/>
    <n v="-18179"/>
    <n v="-185.5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d v="2014-12-29T22:14:52"/>
    <b v="0"/>
    <n v="4"/>
    <b v="0"/>
    <x v="17"/>
    <n v="-67988"/>
    <n v="-16997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d v="2012-07-11T21:44:48"/>
    <b v="0"/>
    <n v="3"/>
    <b v="0"/>
    <x v="17"/>
    <n v="-9944"/>
    <n v="-3314.6666666666665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d v="2014-06-03T15:49:43"/>
    <b v="0"/>
    <n v="1"/>
    <b v="0"/>
    <x v="17"/>
    <n v="-49590"/>
    <n v="-49590"/>
    <s v="games"/>
    <x v="17"/>
  </r>
  <r>
    <n v="1084"/>
    <s v="My own channel"/>
    <s v="I want to start my own channel for gaming"/>
    <n v="550"/>
    <n v="0"/>
    <x v="2"/>
    <s v="US"/>
    <s v="USD"/>
    <n v="1407534804"/>
    <x v="1084"/>
    <n v="1404942804"/>
    <d v="2014-07-09T21:53:24"/>
    <b v="0"/>
    <n v="0"/>
    <b v="0"/>
    <x v="17"/>
    <n v="-55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d v="2016-02-13T16:06:15"/>
    <b v="0"/>
    <n v="9"/>
    <b v="0"/>
    <x v="17"/>
    <n v="-28974"/>
    <n v="-3219.3333333333335"/>
    <s v="games"/>
    <x v="17"/>
  </r>
  <r>
    <n v="1086"/>
    <s v="Cyber Universe Online"/>
    <s v="Humanity's future in the Galaxy"/>
    <n v="18000"/>
    <n v="15"/>
    <x v="2"/>
    <s v="US"/>
    <s v="USD"/>
    <n v="1408913291"/>
    <x v="1086"/>
    <n v="1406321291"/>
    <d v="2014-07-25T20:48:11"/>
    <b v="0"/>
    <n v="2"/>
    <b v="0"/>
    <x v="17"/>
    <n v="-17985"/>
    <n v="-8992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d v="2014-05-16T17:08:07"/>
    <b v="0"/>
    <n v="0"/>
    <b v="0"/>
    <x v="17"/>
    <n v="-110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d v="2014-03-25T19:11:07"/>
    <b v="0"/>
    <n v="147"/>
    <b v="0"/>
    <x v="17"/>
    <n v="-38617.660000000003"/>
    <n v="-262.70517006802726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d v="2015-05-27T04:32:55"/>
    <b v="0"/>
    <n v="49"/>
    <b v="0"/>
    <x v="17"/>
    <n v="-13826"/>
    <n v="-282.16326530612247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d v="2015-04-29T04:27:33"/>
    <b v="0"/>
    <n v="1"/>
    <b v="0"/>
    <x v="17"/>
    <n v="-12994"/>
    <n v="-12994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d v="2016-03-11T19:41:12"/>
    <b v="0"/>
    <n v="2"/>
    <b v="0"/>
    <x v="17"/>
    <n v="-175"/>
    <n v="-87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d v="2012-12-07T00:37:18"/>
    <b v="0"/>
    <n v="7"/>
    <b v="0"/>
    <x v="17"/>
    <n v="-1979"/>
    <n v="-282.71428571428572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d v="2016-01-27T23:22:17"/>
    <b v="0"/>
    <n v="4"/>
    <b v="0"/>
    <x v="17"/>
    <n v="-257.75"/>
    <n v="-64.437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d v="2011-09-09T17:07:13"/>
    <b v="0"/>
    <n v="27"/>
    <b v="0"/>
    <x v="17"/>
    <n v="-14705.99"/>
    <n v="-544.66629629629631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d v="2013-07-31T12:53:40"/>
    <b v="0"/>
    <n v="94"/>
    <b v="0"/>
    <x v="17"/>
    <n v="-474826"/>
    <n v="-5051.3404255319147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d v="2014-09-03T12:25:54"/>
    <b v="0"/>
    <n v="29"/>
    <b v="0"/>
    <x v="17"/>
    <n v="-9848"/>
    <n v="-339.58620689655174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d v="2014-01-21T19:01:17"/>
    <b v="0"/>
    <n v="7"/>
    <b v="0"/>
    <x v="17"/>
    <n v="-99953"/>
    <n v="-14279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d v="2014-03-14T18:18:15"/>
    <b v="0"/>
    <n v="22"/>
    <b v="0"/>
    <x v="17"/>
    <n v="-23197"/>
    <n v="-1054.409090909091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d v="2015-04-13T20:04:28"/>
    <b v="0"/>
    <n v="1"/>
    <b v="0"/>
    <x v="17"/>
    <n v="-4975"/>
    <n v="-497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d v="2016-01-15T02:39:31"/>
    <b v="0"/>
    <n v="10"/>
    <b v="0"/>
    <x v="17"/>
    <n v="-3900"/>
    <n v="-39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d v="2016-06-17T18:32:18"/>
    <b v="0"/>
    <n v="6"/>
    <b v="0"/>
    <x v="17"/>
    <n v="-99959"/>
    <n v="-16659.833333333332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d v="2013-10-30T01:05:25"/>
    <b v="0"/>
    <n v="24"/>
    <b v="0"/>
    <x v="17"/>
    <n v="-7575"/>
    <n v="-315.625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d v="2016-04-19T05:19:50"/>
    <b v="0"/>
    <n v="15"/>
    <b v="0"/>
    <x v="17"/>
    <n v="-14757"/>
    <n v="-983.8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d v="2014-05-12T09:50:21"/>
    <b v="0"/>
    <n v="37"/>
    <b v="0"/>
    <x v="17"/>
    <n v="-57029"/>
    <n v="-1541.3243243243244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d v="2014-02-22T03:15:27"/>
    <b v="0"/>
    <n v="20"/>
    <b v="0"/>
    <x v="17"/>
    <n v="-898569"/>
    <n v="-44928.4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d v="2012-03-05T17:46:15"/>
    <b v="0"/>
    <n v="7"/>
    <b v="0"/>
    <x v="17"/>
    <n v="-235"/>
    <n v="-33.571428571428569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d v="2014-06-23T20:40:24"/>
    <b v="0"/>
    <n v="0"/>
    <b v="0"/>
    <x v="17"/>
    <n v="-1000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d v="2012-02-13T15:17:15"/>
    <b v="0"/>
    <n v="21"/>
    <b v="0"/>
    <x v="17"/>
    <n v="-24267.5"/>
    <n v="-1155.5952380952381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d v="2016-10-19T18:03:10"/>
    <b v="0"/>
    <n v="3"/>
    <b v="0"/>
    <x v="17"/>
    <n v="-9955"/>
    <n v="-3318.333333333333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d v="2012-11-07T22:23:42"/>
    <b v="0"/>
    <n v="11"/>
    <b v="0"/>
    <x v="17"/>
    <n v="-49745"/>
    <n v="-4522.272727272727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d v="2015-12-09T04:53:10"/>
    <b v="0"/>
    <n v="1"/>
    <b v="0"/>
    <x v="17"/>
    <n v="-2499"/>
    <n v="-2499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d v="2014-11-20T18:13:31"/>
    <b v="0"/>
    <n v="312"/>
    <b v="0"/>
    <x v="17"/>
    <n v="-56727.08"/>
    <n v="-181.81756410256412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d v="2014-07-15T23:27:00"/>
    <b v="0"/>
    <n v="1"/>
    <b v="0"/>
    <x v="17"/>
    <n v="-995"/>
    <n v="-99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d v="2013-09-09T08:18:07"/>
    <b v="0"/>
    <n v="3"/>
    <b v="0"/>
    <x v="17"/>
    <n v="-5990"/>
    <n v="-1996.6666666666667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d v="2016-02-29T16:41:35"/>
    <b v="0"/>
    <n v="4"/>
    <b v="0"/>
    <x v="17"/>
    <n v="-39947"/>
    <n v="-9986.7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d v="2012-04-10T20:20:08"/>
    <b v="0"/>
    <n v="10"/>
    <b v="0"/>
    <x v="17"/>
    <n v="-499821.48"/>
    <n v="-49982.148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d v="2015-11-25T14:21:53"/>
    <b v="0"/>
    <n v="8"/>
    <b v="0"/>
    <x v="17"/>
    <n v="-917"/>
    <n v="-114.62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d v="2014-03-06T03:59:39"/>
    <b v="0"/>
    <n v="3"/>
    <b v="0"/>
    <x v="17"/>
    <n v="-4391"/>
    <n v="-1463.6666666666667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d v="2014-03-24T19:01:04"/>
    <b v="0"/>
    <n v="1"/>
    <b v="0"/>
    <x v="17"/>
    <n v="-2095"/>
    <n v="-209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d v="2011-09-13T20:56:40"/>
    <b v="0"/>
    <n v="0"/>
    <b v="0"/>
    <x v="17"/>
    <n v="-2500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d v="2016-02-12T22:25:16"/>
    <b v="0"/>
    <n v="5"/>
    <b v="0"/>
    <x v="17"/>
    <n v="-249971"/>
    <n v="-49994.2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d v="2013-05-16T16:53:45"/>
    <b v="0"/>
    <n v="0"/>
    <b v="0"/>
    <x v="17"/>
    <n v="-320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d v="2014-03-20T12:34:08"/>
    <b v="0"/>
    <n v="3"/>
    <b v="0"/>
    <x v="17"/>
    <n v="-4989"/>
    <n v="-1663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d v="2015-03-31T16:00:51"/>
    <b v="0"/>
    <n v="7"/>
    <b v="0"/>
    <x v="18"/>
    <n v="-89575"/>
    <n v="-12796.4285714285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d v="2015-07-27T14:58:50"/>
    <b v="0"/>
    <n v="0"/>
    <b v="0"/>
    <x v="18"/>
    <n v="-300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d v="2016-06-14T07:51:34"/>
    <b v="0"/>
    <n v="2"/>
    <b v="0"/>
    <x v="18"/>
    <n v="-1990"/>
    <n v="-99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d v="2014-10-14T20:30:00"/>
    <b v="0"/>
    <n v="23"/>
    <b v="0"/>
    <x v="18"/>
    <n v="-34415"/>
    <n v="-1496.304347826087"/>
    <s v="games"/>
    <x v="18"/>
  </r>
  <r>
    <n v="1128"/>
    <s v="Flying Turds"/>
    <s v="#havingfunFTW"/>
    <n v="1000"/>
    <n v="1"/>
    <x v="2"/>
    <s v="GB"/>
    <s v="GBP"/>
    <n v="1407425717"/>
    <x v="1128"/>
    <n v="1404833717"/>
    <d v="2014-07-08T15:35:17"/>
    <b v="0"/>
    <n v="1"/>
    <b v="0"/>
    <x v="18"/>
    <n v="-999"/>
    <n v="-999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d v="2016-05-06T06:21:33"/>
    <b v="0"/>
    <n v="2"/>
    <b v="0"/>
    <x v="18"/>
    <n v="-19979"/>
    <n v="-9989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d v="2014-09-26T23:55:00"/>
    <b v="0"/>
    <n v="3"/>
    <b v="0"/>
    <x v="18"/>
    <n v="-4989"/>
    <n v="-1663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d v="2015-11-24T21:47:48"/>
    <b v="0"/>
    <n v="0"/>
    <b v="0"/>
    <x v="18"/>
    <n v="-4000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d v="2016-12-02T02:46:11"/>
    <b v="0"/>
    <n v="13"/>
    <b v="0"/>
    <x v="18"/>
    <n v="-8562"/>
    <n v="-658.61538461538464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d v="2014-07-01T09:46:21"/>
    <b v="0"/>
    <n v="1"/>
    <b v="0"/>
    <x v="18"/>
    <n v="-2980"/>
    <n v="-298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d v="2014-11-15T06:50:28"/>
    <b v="0"/>
    <n v="1"/>
    <b v="0"/>
    <x v="18"/>
    <n v="-24999"/>
    <n v="-24999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d v="2016-07-07T23:44:54"/>
    <b v="0"/>
    <n v="1"/>
    <b v="0"/>
    <x v="18"/>
    <n v="-950"/>
    <n v="-9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d v="2015-11-19T16:07:09"/>
    <b v="0"/>
    <n v="6"/>
    <b v="0"/>
    <x v="18"/>
    <n v="-3920"/>
    <n v="-653.33333333333337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d v="2016-03-24T19:40:21"/>
    <b v="0"/>
    <n v="39"/>
    <b v="0"/>
    <x v="18"/>
    <n v="-15125"/>
    <n v="-387.8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d v="2017-01-01T21:45:31"/>
    <b v="0"/>
    <n v="4"/>
    <b v="0"/>
    <x v="18"/>
    <n v="-34875"/>
    <n v="-8718.7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d v="2014-12-02T08:20:26"/>
    <b v="0"/>
    <n v="1"/>
    <b v="0"/>
    <x v="18"/>
    <n v="-7995"/>
    <n v="-799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d v="2015-07-07T11:05:21"/>
    <b v="0"/>
    <n v="0"/>
    <b v="0"/>
    <x v="18"/>
    <n v="-500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x v="1141"/>
    <n v="1433868450"/>
    <d v="2015-06-09T16:47:30"/>
    <b v="0"/>
    <n v="0"/>
    <b v="0"/>
    <x v="18"/>
    <n v="-50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d v="2015-01-18T00:08:47"/>
    <b v="0"/>
    <n v="0"/>
    <b v="0"/>
    <x v="18"/>
    <n v="-400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d v="2015-11-17T04:38:46"/>
    <b v="0"/>
    <n v="8"/>
    <b v="0"/>
    <x v="18"/>
    <n v="-44814"/>
    <n v="-5601.7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d v="2015-03-30T04:22:00"/>
    <b v="0"/>
    <n v="0"/>
    <b v="0"/>
    <x v="19"/>
    <n v="-930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d v="2014-08-03T17:56:32"/>
    <b v="0"/>
    <n v="1"/>
    <b v="0"/>
    <x v="19"/>
    <n v="-79900"/>
    <n v="-799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d v="2014-03-25T22:52:53"/>
    <b v="0"/>
    <n v="12"/>
    <b v="0"/>
    <x v="19"/>
    <n v="-5470"/>
    <n v="-455.83333333333331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d v="2014-08-20T23:19:43"/>
    <b v="0"/>
    <n v="0"/>
    <b v="0"/>
    <x v="19"/>
    <n v="-2500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d v="2016-11-01T04:06:21"/>
    <b v="0"/>
    <n v="3"/>
    <b v="0"/>
    <x v="19"/>
    <n v="-14927"/>
    <n v="-4975.666666666667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d v="2016-05-17T17:02:46"/>
    <b v="0"/>
    <n v="2"/>
    <b v="0"/>
    <x v="19"/>
    <n v="-49925"/>
    <n v="-24962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d v="2015-11-09T22:54:35"/>
    <b v="0"/>
    <n v="6"/>
    <b v="0"/>
    <x v="19"/>
    <n v="-2248"/>
    <n v="-374.66666666666669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d v="2015-08-08T02:27:43"/>
    <b v="0"/>
    <n v="0"/>
    <b v="0"/>
    <x v="19"/>
    <n v="-2500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x v="1152"/>
    <n v="1429117312"/>
    <d v="2015-04-15T17:01:52"/>
    <b v="0"/>
    <n v="15"/>
    <b v="0"/>
    <x v="19"/>
    <n v="-15089"/>
    <n v="-1005.9333333333333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d v="2015-05-19T17:08:25"/>
    <b v="0"/>
    <n v="1"/>
    <b v="0"/>
    <x v="19"/>
    <n v="-7950"/>
    <n v="-79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d v="2015-08-07T02:36:46"/>
    <b v="0"/>
    <n v="3"/>
    <b v="0"/>
    <x v="19"/>
    <n v="-4675"/>
    <n v="-1558.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d v="2014-07-15T18:20:08"/>
    <b v="0"/>
    <n v="8"/>
    <b v="0"/>
    <x v="19"/>
    <n v="-24812"/>
    <n v="-3101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d v="2015-01-25T01:42:42"/>
    <b v="0"/>
    <n v="0"/>
    <b v="0"/>
    <x v="19"/>
    <n v="-650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d v="2014-10-06T15:04:40"/>
    <b v="0"/>
    <n v="3"/>
    <b v="0"/>
    <x v="19"/>
    <n v="-9849"/>
    <n v="-328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d v="2014-11-09T02:12:08"/>
    <b v="0"/>
    <n v="3"/>
    <b v="0"/>
    <x v="19"/>
    <n v="-7465"/>
    <n v="-2488.3333333333335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d v="2015-05-30T17:26:05"/>
    <b v="0"/>
    <n v="0"/>
    <b v="0"/>
    <x v="19"/>
    <n v="-675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d v="2015-02-26T03:43:06"/>
    <b v="0"/>
    <n v="19"/>
    <b v="0"/>
    <x v="19"/>
    <n v="-28845"/>
    <n v="-1518.1578947368421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d v="2015-04-28T15:06:29"/>
    <b v="0"/>
    <n v="0"/>
    <b v="0"/>
    <x v="19"/>
    <n v="-1800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d v="2014-08-25T16:24:24"/>
    <b v="0"/>
    <n v="2"/>
    <b v="0"/>
    <x v="19"/>
    <n v="-59965"/>
    <n v="-29982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d v="2014-07-10T17:22:00"/>
    <b v="0"/>
    <n v="0"/>
    <b v="0"/>
    <x v="19"/>
    <n v="-520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d v="2016-05-19T17:23:02"/>
    <b v="0"/>
    <n v="0"/>
    <b v="0"/>
    <x v="19"/>
    <n v="-1000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d v="2014-06-02T05:08:50"/>
    <b v="0"/>
    <n v="25"/>
    <b v="0"/>
    <x v="19"/>
    <n v="-7929.5"/>
    <n v="-317.18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d v="2015-05-26T11:39:02"/>
    <b v="0"/>
    <n v="8"/>
    <b v="0"/>
    <x v="19"/>
    <n v="-12129"/>
    <n v="-1516.12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d v="2014-08-12T17:38:15"/>
    <b v="0"/>
    <n v="16"/>
    <b v="0"/>
    <x v="19"/>
    <n v="-59021"/>
    <n v="-3688.812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d v="2016-08-23T01:17:45"/>
    <b v="0"/>
    <n v="3"/>
    <b v="0"/>
    <x v="19"/>
    <n v="-16980"/>
    <n v="-566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d v="2015-01-23T08:29:23"/>
    <b v="0"/>
    <n v="3"/>
    <b v="0"/>
    <x v="19"/>
    <n v="-9983"/>
    <n v="-3327.6666666666665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d v="2015-04-30T21:26:11"/>
    <b v="0"/>
    <n v="2"/>
    <b v="0"/>
    <x v="19"/>
    <n v="-24900"/>
    <n v="-124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d v="2014-10-26T19:18:47"/>
    <b v="0"/>
    <n v="1"/>
    <b v="0"/>
    <x v="19"/>
    <n v="-24975"/>
    <n v="-2497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d v="2014-07-21T16:22:32"/>
    <b v="0"/>
    <n v="0"/>
    <b v="0"/>
    <x v="19"/>
    <n v="-900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d v="2015-06-29T04:27:37"/>
    <b v="0"/>
    <n v="1"/>
    <b v="0"/>
    <x v="19"/>
    <n v="-124970"/>
    <n v="-12497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d v="2016-04-08T20:12:07"/>
    <b v="0"/>
    <n v="19"/>
    <b v="0"/>
    <x v="19"/>
    <n v="-14114"/>
    <n v="-742.84210526315792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d v="2015-06-15T17:28:59"/>
    <b v="0"/>
    <n v="9"/>
    <b v="0"/>
    <x v="19"/>
    <n v="-19415"/>
    <n v="-2157.2222222222222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d v="2017-01-11T00:28:18"/>
    <b v="0"/>
    <n v="1"/>
    <b v="0"/>
    <x v="19"/>
    <n v="-174990"/>
    <n v="-17499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d v="2014-09-15T15:51:36"/>
    <b v="0"/>
    <n v="0"/>
    <b v="0"/>
    <x v="19"/>
    <n v="-600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d v="2014-07-17T21:44:12"/>
    <b v="0"/>
    <n v="1"/>
    <b v="0"/>
    <x v="19"/>
    <n v="-74995"/>
    <n v="-7499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d v="2015-09-28T17:17:07"/>
    <b v="0"/>
    <n v="5"/>
    <b v="0"/>
    <x v="19"/>
    <n v="-56800"/>
    <n v="-1136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d v="2014-05-22T19:21:54"/>
    <b v="0"/>
    <n v="85"/>
    <b v="0"/>
    <x v="19"/>
    <n v="-44125"/>
    <n v="-519.11764705882354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d v="2015-01-30T08:08:41"/>
    <b v="0"/>
    <n v="3"/>
    <b v="0"/>
    <x v="19"/>
    <n v="-49996"/>
    <n v="-16665.333333333332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d v="2016-12-24T19:51:28"/>
    <b v="0"/>
    <n v="4"/>
    <b v="0"/>
    <x v="19"/>
    <n v="-958"/>
    <n v="-239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d v="2016-10-13T20:40:23"/>
    <b v="0"/>
    <n v="3"/>
    <b v="0"/>
    <x v="19"/>
    <n v="-2400"/>
    <n v="-800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d v="2017-01-06T14:23:31"/>
    <b v="0"/>
    <n v="375"/>
    <b v="1"/>
    <x v="20"/>
    <n v="1086"/>
    <n v="2.8959999999999999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d v="2015-05-06T20:45:49"/>
    <b v="0"/>
    <n v="111"/>
    <b v="1"/>
    <x v="20"/>
    <n v="680"/>
    <n v="6.1261261261261257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d v="2015-04-29T20:43:15"/>
    <b v="0"/>
    <n v="123"/>
    <b v="1"/>
    <x v="20"/>
    <n v="505"/>
    <n v="4.1056910569105689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d v="2015-04-15T21:28:43"/>
    <b v="0"/>
    <n v="70"/>
    <b v="1"/>
    <x v="20"/>
    <n v="361"/>
    <n v="5.1571428571428575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d v="2016-12-07T16:49:00"/>
    <b v="0"/>
    <n v="85"/>
    <b v="1"/>
    <x v="20"/>
    <n v="1211"/>
    <n v="14.24705882352941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d v="2016-06-08T23:29:55"/>
    <b v="0"/>
    <n v="86"/>
    <b v="1"/>
    <x v="20"/>
    <n v="700"/>
    <n v="8.1395348837209305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d v="2014-08-01T15:58:45"/>
    <b v="0"/>
    <n v="13"/>
    <b v="1"/>
    <x v="20"/>
    <n v="175"/>
    <n v="13.46153846153846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d v="2016-02-19T14:29:20"/>
    <b v="0"/>
    <n v="33"/>
    <b v="1"/>
    <x v="20"/>
    <n v="245"/>
    <n v="7.424242424242423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d v="2017-01-12T12:09:38"/>
    <b v="0"/>
    <n v="15"/>
    <b v="1"/>
    <x v="20"/>
    <n v="190"/>
    <n v="12.666666666666666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d v="2016-02-09T18:37:33"/>
    <b v="0"/>
    <n v="273"/>
    <b v="1"/>
    <x v="20"/>
    <n v="831"/>
    <n v="3.0439560439560438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d v="2015-03-09T11:42:59"/>
    <b v="0"/>
    <n v="714"/>
    <b v="1"/>
    <x v="20"/>
    <n v="27780"/>
    <n v="38.90756302521008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d v="2015-10-21T08:20:53"/>
    <b v="0"/>
    <n v="170"/>
    <b v="1"/>
    <x v="20"/>
    <n v="3500"/>
    <n v="20.588235294117649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d v="2015-11-18T19:38:59"/>
    <b v="0"/>
    <n v="512"/>
    <b v="1"/>
    <x v="20"/>
    <n v="24637"/>
    <n v="48.1191406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d v="2016-05-13T15:57:14"/>
    <b v="0"/>
    <n v="314"/>
    <b v="1"/>
    <x v="20"/>
    <n v="22994"/>
    <n v="73.229299363057322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d v="2015-11-25T14:51:26"/>
    <b v="0"/>
    <n v="167"/>
    <b v="1"/>
    <x v="20"/>
    <n v="5621"/>
    <n v="33.658682634730539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d v="2015-06-06T18:30:00"/>
    <b v="0"/>
    <n v="9"/>
    <b v="1"/>
    <x v="20"/>
    <n v="35"/>
    <n v="3.8888888888888888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d v="2015-03-26T11:27:36"/>
    <b v="0"/>
    <n v="103"/>
    <b v="1"/>
    <x v="20"/>
    <n v="1229"/>
    <n v="11.932038834951456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d v="2016-06-15T14:34:06"/>
    <b v="0"/>
    <n v="111"/>
    <b v="1"/>
    <x v="20"/>
    <n v="146.27000000000044"/>
    <n v="1.317747747747751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d v="2015-05-28T06:55:54"/>
    <b v="0"/>
    <n v="271"/>
    <b v="1"/>
    <x v="20"/>
    <n v="24811"/>
    <n v="91.553505535055351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d v="2015-05-01T14:45:27"/>
    <b v="0"/>
    <n v="101"/>
    <b v="1"/>
    <x v="20"/>
    <n v="400"/>
    <n v="3.960396039603960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d v="2015-10-20T17:57:13"/>
    <b v="0"/>
    <n v="57"/>
    <b v="1"/>
    <x v="20"/>
    <n v="383"/>
    <n v="6.7192982456140351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d v="2015-05-14T12:09:11"/>
    <b v="0"/>
    <n v="62"/>
    <b v="1"/>
    <x v="20"/>
    <n v="112"/>
    <n v="1.806451612903225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d v="2017-02-06T18:37:33"/>
    <b v="0"/>
    <n v="32"/>
    <b v="1"/>
    <x v="20"/>
    <n v="135"/>
    <n v="4.218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d v="2016-03-01T10:19:33"/>
    <b v="0"/>
    <n v="141"/>
    <b v="1"/>
    <x v="20"/>
    <n v="696"/>
    <n v="4.9361702127659575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d v="2016-02-23T17:01:04"/>
    <b v="0"/>
    <n v="75"/>
    <b v="1"/>
    <x v="20"/>
    <n v="5530"/>
    <n v="73.733333333333334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d v="2017-01-26T20:18:25"/>
    <b v="0"/>
    <n v="46"/>
    <b v="1"/>
    <x v="20"/>
    <n v="360"/>
    <n v="7.8260869565217392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d v="2015-05-08T22:36:12"/>
    <b v="0"/>
    <n v="103"/>
    <b v="1"/>
    <x v="20"/>
    <n v="30863"/>
    <n v="299.6407766990291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d v="2016-05-25T20:47:41"/>
    <b v="0"/>
    <n v="6"/>
    <b v="1"/>
    <x v="20"/>
    <n v="11"/>
    <n v="1.8333333333333333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d v="2015-11-10T22:48:15"/>
    <b v="0"/>
    <n v="83"/>
    <b v="1"/>
    <x v="20"/>
    <n v="726"/>
    <n v="8.7469879518072293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d v="2016-12-27T18:08:20"/>
    <b v="0"/>
    <n v="108"/>
    <b v="1"/>
    <x v="20"/>
    <n v="145"/>
    <n v="1.3425925925925926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d v="2015-04-10T20:10:05"/>
    <b v="0"/>
    <n v="25"/>
    <b v="1"/>
    <x v="20"/>
    <n v="636"/>
    <n v="2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d v="2014-04-30T22:09:16"/>
    <b v="0"/>
    <n v="549"/>
    <b v="1"/>
    <x v="20"/>
    <n v="34304.01"/>
    <n v="62.484535519125686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d v="2015-08-31T14:47:37"/>
    <b v="0"/>
    <n v="222"/>
    <b v="1"/>
    <x v="20"/>
    <n v="6398"/>
    <n v="28.819819819819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d v="2016-06-14T19:25:40"/>
    <b v="0"/>
    <n v="183"/>
    <b v="1"/>
    <x v="20"/>
    <n v="689"/>
    <n v="3.7650273224043715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d v="2015-10-01T15:53:20"/>
    <b v="0"/>
    <n v="89"/>
    <b v="1"/>
    <x v="20"/>
    <n v="6505"/>
    <n v="73.089887640449433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d v="2016-09-20T11:05:13"/>
    <b v="0"/>
    <n v="253"/>
    <b v="1"/>
    <x v="20"/>
    <n v="9674"/>
    <n v="38.237154150197625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d v="2015-07-26T15:05:12"/>
    <b v="0"/>
    <n v="140"/>
    <b v="1"/>
    <x v="20"/>
    <n v="565"/>
    <n v="4.0357142857142856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d v="2016-11-06T11:24:48"/>
    <b v="0"/>
    <n v="103"/>
    <b v="1"/>
    <x v="20"/>
    <n v="251.01000000000022"/>
    <n v="2.4369902912621382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d v="2016-03-01T17:17:27"/>
    <b v="0"/>
    <n v="138"/>
    <b v="1"/>
    <x v="20"/>
    <n v="7215"/>
    <n v="52.282608695652172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d v="2016-10-11T04:15:09"/>
    <b v="0"/>
    <n v="191"/>
    <b v="1"/>
    <x v="20"/>
    <n v="2397"/>
    <n v="12.549738219895287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d v="2014-04-07T13:11:42"/>
    <b v="0"/>
    <n v="18"/>
    <b v="0"/>
    <x v="21"/>
    <n v="-13940"/>
    <n v="-774.4444444444444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d v="2013-08-23T21:44:38"/>
    <b v="0"/>
    <n v="3"/>
    <b v="0"/>
    <x v="21"/>
    <n v="-2868"/>
    <n v="-956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d v="2014-03-17T20:59:41"/>
    <b v="0"/>
    <n v="40"/>
    <b v="0"/>
    <x v="21"/>
    <n v="-48063"/>
    <n v="-1201.575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d v="2014-07-07T22:03:36"/>
    <b v="0"/>
    <n v="0"/>
    <b v="0"/>
    <x v="21"/>
    <n v="-200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d v="2011-07-30T17:30:08"/>
    <b v="0"/>
    <n v="24"/>
    <b v="0"/>
    <x v="21"/>
    <n v="-3535"/>
    <n v="-147.29166666666666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d v="2012-03-17T11:02:07"/>
    <b v="0"/>
    <n v="1"/>
    <b v="0"/>
    <x v="21"/>
    <n v="-2725"/>
    <n v="-27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d v="2011-01-25T23:20:30"/>
    <b v="0"/>
    <n v="0"/>
    <b v="0"/>
    <x v="21"/>
    <n v="-50000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d v="2015-07-08T22:36:08"/>
    <b v="0"/>
    <n v="0"/>
    <b v="0"/>
    <x v="21"/>
    <n v="-500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d v="2013-08-20T20:21:10"/>
    <b v="0"/>
    <n v="1"/>
    <b v="0"/>
    <x v="21"/>
    <n v="-4960"/>
    <n v="-496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d v="2012-01-31T22:46:14"/>
    <b v="0"/>
    <n v="6"/>
    <b v="0"/>
    <x v="21"/>
    <n v="-884"/>
    <n v="-147.33333333333334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d v="2015-01-03T18:55:42"/>
    <b v="0"/>
    <n v="0"/>
    <b v="0"/>
    <x v="21"/>
    <n v="-5000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d v="2013-11-05T03:14:59"/>
    <b v="0"/>
    <n v="6"/>
    <b v="0"/>
    <x v="21"/>
    <n v="-7324"/>
    <n v="-1220.6666666666667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d v="2012-07-20T16:19:24"/>
    <b v="0"/>
    <n v="0"/>
    <b v="0"/>
    <x v="21"/>
    <n v="-250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d v="2012-08-04T06:47:45"/>
    <b v="0"/>
    <n v="0"/>
    <b v="0"/>
    <x v="21"/>
    <n v="-2500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d v="2011-07-07T14:38:56"/>
    <b v="0"/>
    <n v="3"/>
    <b v="0"/>
    <x v="21"/>
    <n v="-822"/>
    <n v="-274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d v="2011-12-06T23:06:07"/>
    <b v="0"/>
    <n v="0"/>
    <b v="0"/>
    <x v="21"/>
    <n v="-250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d v="2013-05-15T00:57:37"/>
    <b v="0"/>
    <n v="8"/>
    <b v="0"/>
    <x v="21"/>
    <n v="-7759"/>
    <n v="-969.87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d v="2014-10-11T20:06:20"/>
    <b v="0"/>
    <n v="34"/>
    <b v="0"/>
    <x v="21"/>
    <n v="-2463"/>
    <n v="-72.44117647058823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d v="2011-08-27T03:58:22"/>
    <b v="0"/>
    <n v="1"/>
    <b v="0"/>
    <x v="21"/>
    <n v="-906"/>
    <n v="-906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d v="2011-05-08T21:06:11"/>
    <b v="0"/>
    <n v="38"/>
    <b v="0"/>
    <x v="21"/>
    <n v="-10309"/>
    <n v="-271.28947368421052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d v="2013-03-22T19:48:43"/>
    <b v="1"/>
    <n v="45"/>
    <b v="1"/>
    <x v="11"/>
    <n v="76"/>
    <n v="1.6888888888888889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d v="2014-05-15T14:23:54"/>
    <b v="1"/>
    <n v="17"/>
    <b v="1"/>
    <x v="11"/>
    <n v="405"/>
    <n v="23.82352941176470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d v="2011-10-22T01:02:29"/>
    <b v="1"/>
    <n v="31"/>
    <b v="1"/>
    <x v="11"/>
    <n v="340"/>
    <n v="10.96774193548387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d v="2013-04-06T07:00:55"/>
    <b v="1"/>
    <n v="50"/>
    <b v="1"/>
    <x v="11"/>
    <n v="775"/>
    <n v="1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d v="2014-05-08T15:45:53"/>
    <b v="1"/>
    <n v="59"/>
    <b v="1"/>
    <x v="11"/>
    <n v="1291"/>
    <n v="21.881355932203391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d v="2012-06-07T17:46:51"/>
    <b v="1"/>
    <n v="81"/>
    <b v="1"/>
    <x v="11"/>
    <n v="222"/>
    <n v="2.7407407407407409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d v="2014-07-23T15:25:31"/>
    <b v="1"/>
    <n v="508"/>
    <b v="1"/>
    <x v="11"/>
    <n v="30046"/>
    <n v="59.145669291338585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d v="2011-07-27T19:32:47"/>
    <b v="1"/>
    <n v="74"/>
    <b v="1"/>
    <x v="11"/>
    <n v="108"/>
    <n v="1.459459459459459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d v="2013-09-26T23:42:49"/>
    <b v="1"/>
    <n v="141"/>
    <b v="1"/>
    <x v="11"/>
    <n v="1318"/>
    <n v="9.3475177304964543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d v="2014-08-04T18:48:27"/>
    <b v="1"/>
    <n v="711"/>
    <b v="1"/>
    <x v="11"/>
    <n v="30373.32"/>
    <n v="42.719156118143459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d v="2010-11-05T14:54:46"/>
    <b v="1"/>
    <n v="141"/>
    <b v="1"/>
    <x v="11"/>
    <n v="6623"/>
    <n v="46.97163120567375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d v="2013-11-01T20:17:32"/>
    <b v="1"/>
    <n v="109"/>
    <b v="1"/>
    <x v="11"/>
    <n v="3071"/>
    <n v="28.174311926605505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d v="2012-01-13T22:03:51"/>
    <b v="1"/>
    <n v="361"/>
    <b v="1"/>
    <x v="11"/>
    <n v="5389.1299999999974"/>
    <n v="14.928337950138497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d v="2011-02-13T02:03:10"/>
    <b v="1"/>
    <n v="176"/>
    <b v="1"/>
    <x v="11"/>
    <n v="10710"/>
    <n v="60.852272727272727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d v="2013-08-01T14:40:12"/>
    <b v="1"/>
    <n v="670"/>
    <b v="1"/>
    <x v="11"/>
    <n v="13577.560000000001"/>
    <n v="20.265014925373137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d v="2014-05-07T23:17:44"/>
    <b v="1"/>
    <n v="96"/>
    <b v="1"/>
    <x v="11"/>
    <n v="106"/>
    <n v="1.1041666666666667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d v="2014-01-27T20:13:40"/>
    <b v="1"/>
    <n v="74"/>
    <b v="1"/>
    <x v="11"/>
    <n v="451"/>
    <n v="6.0945945945945947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d v="2013-12-30T08:13:47"/>
    <b v="1"/>
    <n v="52"/>
    <b v="1"/>
    <x v="11"/>
    <n v="25"/>
    <n v="0.48076923076923078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d v="2014-01-17T18:18:12"/>
    <b v="1"/>
    <n v="105"/>
    <b v="1"/>
    <x v="11"/>
    <n v="1652"/>
    <n v="15.733333333333333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d v="2014-02-22T02:01:10"/>
    <b v="1"/>
    <n v="41"/>
    <b v="1"/>
    <x v="11"/>
    <n v="285"/>
    <n v="6.9512195121951219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d v="2013-09-30T15:54:43"/>
    <b v="1"/>
    <n v="34"/>
    <b v="1"/>
    <x v="11"/>
    <n v="432"/>
    <n v="12.705882352941176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d v="2010-10-14T15:43:35"/>
    <b v="1"/>
    <n v="66"/>
    <b v="1"/>
    <x v="11"/>
    <n v="670.17000000000007"/>
    <n v="10.154090909090911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d v="2013-12-12T21:02:25"/>
    <b v="1"/>
    <n v="50"/>
    <b v="1"/>
    <x v="11"/>
    <n v="45"/>
    <n v="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d v="2013-06-24T14:02:38"/>
    <b v="1"/>
    <n v="159"/>
    <b v="1"/>
    <x v="11"/>
    <n v="396"/>
    <n v="2.4905660377358489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d v="2013-08-21T20:17:27"/>
    <b v="1"/>
    <n v="182"/>
    <b v="1"/>
    <x v="11"/>
    <n v="2000"/>
    <n v="10.989010989010989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d v="2016-03-16T19:45:12"/>
    <b v="1"/>
    <n v="206"/>
    <b v="1"/>
    <x v="11"/>
    <n v="1626"/>
    <n v="7.8932038834951452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d v="2012-01-25T20:34:02"/>
    <b v="1"/>
    <n v="169"/>
    <b v="1"/>
    <x v="11"/>
    <n v="1472"/>
    <n v="8.7100591715976332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d v="2013-10-14T16:24:19"/>
    <b v="1"/>
    <n v="31"/>
    <b v="1"/>
    <x v="11"/>
    <n v="135"/>
    <n v="4.35483870967741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d v="2010-04-06T17:52:59"/>
    <b v="1"/>
    <n v="28"/>
    <b v="1"/>
    <x v="11"/>
    <n v="300"/>
    <n v="10.714285714285714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d v="2014-08-01T17:31:31"/>
    <b v="1"/>
    <n v="54"/>
    <b v="1"/>
    <x v="11"/>
    <n v="140"/>
    <n v="2.5925925925925926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d v="2012-07-26T16:33:45"/>
    <b v="1"/>
    <n v="467"/>
    <b v="1"/>
    <x v="11"/>
    <n v="13743.839999999997"/>
    <n v="29.430064239828685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d v="2013-07-03T20:49:47"/>
    <b v="1"/>
    <n v="389"/>
    <b v="1"/>
    <x v="11"/>
    <n v="9321.0999999999985"/>
    <n v="23.961696658097683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d v="2009-07-13T16:54:07"/>
    <b v="1"/>
    <n v="68"/>
    <b v="1"/>
    <x v="11"/>
    <n v="132.63000000000011"/>
    <n v="1.9504411764705898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d v="2012-07-31T13:29:07"/>
    <b v="1"/>
    <n v="413"/>
    <b v="1"/>
    <x v="11"/>
    <n v="918.64999999999964"/>
    <n v="2.2243341404358343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d v="2014-05-27T13:19:26"/>
    <b v="1"/>
    <n v="190"/>
    <b v="1"/>
    <x v="11"/>
    <n v="3571"/>
    <n v="18.794736842105262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d v="2014-02-12T02:22:50"/>
    <b v="1"/>
    <n v="189"/>
    <b v="1"/>
    <x v="11"/>
    <n v="1348.17"/>
    <n v="7.1331746031746039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d v="2010-12-01T18:10:54"/>
    <b v="1"/>
    <n v="130"/>
    <b v="1"/>
    <x v="11"/>
    <n v="1636.7799999999988"/>
    <n v="12.5906153846153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d v="2013-07-08T17:50:36"/>
    <b v="1"/>
    <n v="74"/>
    <b v="1"/>
    <x v="11"/>
    <n v="750"/>
    <n v="10.135135135135135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d v="2013-11-08T11:24:15"/>
    <b v="1"/>
    <n v="274"/>
    <b v="1"/>
    <x v="11"/>
    <n v="3542"/>
    <n v="12.92700729927007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d v="2013-02-15T17:13:09"/>
    <b v="1"/>
    <n v="22"/>
    <b v="1"/>
    <x v="11"/>
    <n v="1110.5"/>
    <n v="50.47727272727272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d v="2016-12-08T05:38:02"/>
    <b v="0"/>
    <n v="31"/>
    <b v="1"/>
    <x v="6"/>
    <n v="20"/>
    <n v="0.64516129032258063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d v="2015-06-05T13:59:35"/>
    <b v="0"/>
    <n v="63"/>
    <b v="1"/>
    <x v="6"/>
    <n v="33"/>
    <n v="0.52380952380952384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d v="2015-02-04T09:13:47"/>
    <b v="0"/>
    <n v="20"/>
    <b v="1"/>
    <x v="6"/>
    <n v="125"/>
    <n v="6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d v="2015-04-13T14:54:16"/>
    <b v="0"/>
    <n v="25"/>
    <b v="1"/>
    <x v="6"/>
    <n v="355"/>
    <n v="1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d v="2016-07-10T03:42:43"/>
    <b v="0"/>
    <n v="61"/>
    <b v="1"/>
    <x v="6"/>
    <n v="18"/>
    <n v="0.2950819672131147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d v="2016-12-05T03:14:05"/>
    <b v="0"/>
    <n v="52"/>
    <b v="1"/>
    <x v="6"/>
    <n v="376"/>
    <n v="7.23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d v="2015-03-23T14:45:31"/>
    <b v="0"/>
    <n v="86"/>
    <b v="1"/>
    <x v="6"/>
    <n v="300"/>
    <n v="3.4883720930232558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d v="2015-03-01T15:39:51"/>
    <b v="0"/>
    <n v="42"/>
    <b v="1"/>
    <x v="6"/>
    <n v="1371"/>
    <n v="32.642857142857146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d v="2015-09-09T18:20:28"/>
    <b v="0"/>
    <n v="52"/>
    <b v="1"/>
    <x v="6"/>
    <n v="170"/>
    <n v="3.2692307692307692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d v="2015-10-15T16:49:31"/>
    <b v="0"/>
    <n v="120"/>
    <b v="1"/>
    <x v="6"/>
    <n v="335"/>
    <n v="2.7916666666666665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d v="2015-10-01T10:53:17"/>
    <b v="0"/>
    <n v="22"/>
    <b v="1"/>
    <x v="6"/>
    <n v="110"/>
    <n v="5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d v="2015-06-29T13:44:57"/>
    <b v="0"/>
    <n v="64"/>
    <b v="1"/>
    <x v="6"/>
    <n v="49"/>
    <n v="0.7656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d v="2016-02-23T01:12:53"/>
    <b v="0"/>
    <n v="23"/>
    <b v="1"/>
    <x v="6"/>
    <n v="350"/>
    <n v="15.217391304347826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d v="2016-04-01T17:55:58"/>
    <b v="0"/>
    <n v="238"/>
    <b v="1"/>
    <x v="6"/>
    <n v="1905"/>
    <n v="8.0042016806722689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d v="2016-03-29T16:20:32"/>
    <b v="0"/>
    <n v="33"/>
    <b v="1"/>
    <x v="6"/>
    <n v="93"/>
    <n v="2.8181818181818183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d v="2015-06-14T19:32:39"/>
    <b v="0"/>
    <n v="32"/>
    <b v="1"/>
    <x v="6"/>
    <n v="840"/>
    <n v="26.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d v="2016-04-23T16:12:18"/>
    <b v="0"/>
    <n v="24"/>
    <b v="1"/>
    <x v="6"/>
    <n v="1050"/>
    <n v="43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d v="2015-07-10T17:59:38"/>
    <b v="0"/>
    <n v="29"/>
    <b v="1"/>
    <x v="6"/>
    <n v="55"/>
    <n v="1.896551724137931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d v="2016-11-01T01:23:31"/>
    <b v="0"/>
    <n v="50"/>
    <b v="1"/>
    <x v="6"/>
    <n v="0"/>
    <n v="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d v="2016-07-15T10:35:20"/>
    <b v="0"/>
    <n v="108"/>
    <b v="1"/>
    <x v="6"/>
    <n v="1059.1300000000001"/>
    <n v="9.8067592592592607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d v="2017-01-12T04:40:05"/>
    <b v="0"/>
    <n v="104"/>
    <b v="0"/>
    <x v="8"/>
    <n v="-24149"/>
    <n v="-232.20192307692307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d v="2016-06-22T15:58:28"/>
    <b v="0"/>
    <n v="86"/>
    <b v="0"/>
    <x v="8"/>
    <n v="-22207"/>
    <n v="-258.22093023255815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d v="2014-11-04T10:58:54"/>
    <b v="0"/>
    <n v="356"/>
    <b v="0"/>
    <x v="8"/>
    <n v="-38229"/>
    <n v="-107.38483146067416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d v="2016-01-18T12:04:39"/>
    <b v="0"/>
    <n v="45"/>
    <b v="0"/>
    <x v="8"/>
    <n v="-44243"/>
    <n v="-983.17777777777781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d v="2016-08-29T14:43:32"/>
    <b v="0"/>
    <n v="38"/>
    <b v="0"/>
    <x v="8"/>
    <n v="-8864"/>
    <n v="-233.26315789473685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d v="2015-09-10T21:11:08"/>
    <b v="0"/>
    <n v="35"/>
    <b v="0"/>
    <x v="8"/>
    <n v="1379"/>
    <n v="39.4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d v="2016-07-05T16:00:50"/>
    <b v="0"/>
    <n v="24"/>
    <b v="0"/>
    <x v="8"/>
    <n v="-16900"/>
    <n v="-704.16666666666663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d v="2016-10-26T19:15:19"/>
    <b v="0"/>
    <n v="100"/>
    <b v="0"/>
    <x v="8"/>
    <n v="-169930"/>
    <n v="-1699.3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d v="2015-03-19T16:52:02"/>
    <b v="0"/>
    <n v="1"/>
    <b v="0"/>
    <x v="8"/>
    <n v="-4572"/>
    <n v="-4572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d v="2016-02-02T17:01:54"/>
    <b v="0"/>
    <n v="122"/>
    <b v="0"/>
    <x v="8"/>
    <n v="-27554"/>
    <n v="-225.85245901639345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d v="2016-08-22T16:04:20"/>
    <b v="0"/>
    <n v="11"/>
    <b v="0"/>
    <x v="8"/>
    <n v="-177972"/>
    <n v="-16179.272727272728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d v="2015-10-01T11:57:28"/>
    <b v="0"/>
    <n v="248"/>
    <b v="0"/>
    <x v="8"/>
    <n v="-59596"/>
    <n v="-240.30645161290323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d v="2016-01-24T23:05:09"/>
    <b v="0"/>
    <n v="1"/>
    <b v="0"/>
    <x v="8"/>
    <n v="-74999"/>
    <n v="-74999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d v="2016-05-30T05:39:06"/>
    <b v="0"/>
    <n v="19"/>
    <b v="0"/>
    <x v="8"/>
    <n v="-188533"/>
    <n v="-9922.78947368421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d v="2014-12-12T01:02:52"/>
    <b v="0"/>
    <n v="135"/>
    <b v="0"/>
    <x v="8"/>
    <n v="-33870"/>
    <n v="-250.88888888888889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d v="2014-06-26T19:29:25"/>
    <b v="0"/>
    <n v="9"/>
    <b v="0"/>
    <x v="8"/>
    <n v="-4924"/>
    <n v="-547.1111111111110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d v="2016-12-01T16:34:06"/>
    <b v="0"/>
    <n v="3"/>
    <b v="0"/>
    <x v="8"/>
    <n v="-99497"/>
    <n v="-33165.666666666664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d v="2016-11-23T17:58:57"/>
    <b v="0"/>
    <n v="7"/>
    <b v="0"/>
    <x v="8"/>
    <n v="-455981"/>
    <n v="-65140.142857142855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d v="2015-04-21T15:45:25"/>
    <b v="0"/>
    <n v="4"/>
    <b v="0"/>
    <x v="8"/>
    <n v="-34894"/>
    <n v="-8723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d v="2016-03-22T16:45:46"/>
    <b v="0"/>
    <n v="44"/>
    <b v="0"/>
    <x v="8"/>
    <n v="-13668"/>
    <n v="-310.6363636363636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d v="2016-09-13T15:12:32"/>
    <b v="0"/>
    <n v="90"/>
    <b v="0"/>
    <x v="8"/>
    <n v="-45080"/>
    <n v="-500.88888888888891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d v="2016-11-30T02:03:55"/>
    <b v="0"/>
    <n v="8"/>
    <b v="0"/>
    <x v="8"/>
    <n v="-19514"/>
    <n v="-2439.2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d v="2014-12-01T19:00:28"/>
    <b v="0"/>
    <n v="11"/>
    <b v="0"/>
    <x v="8"/>
    <n v="-98870"/>
    <n v="-8988.181818181818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d v="2015-04-29T16:17:15"/>
    <b v="0"/>
    <n v="41"/>
    <b v="0"/>
    <x v="8"/>
    <n v="-46295"/>
    <n v="-1129.146341463414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d v="2016-08-30T15:25:34"/>
    <b v="0"/>
    <n v="15"/>
    <b v="0"/>
    <x v="8"/>
    <n v="-73252"/>
    <n v="-4883.4666666666662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d v="2014-10-23T05:19:05"/>
    <b v="0"/>
    <n v="9"/>
    <b v="0"/>
    <x v="8"/>
    <n v="-49592"/>
    <n v="-5510.222222222222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d v="2016-06-01T06:38:29"/>
    <b v="0"/>
    <n v="50"/>
    <b v="0"/>
    <x v="8"/>
    <n v="-27127"/>
    <n v="-542.54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d v="2016-07-18T12:05:54"/>
    <b v="0"/>
    <n v="34"/>
    <b v="0"/>
    <x v="8"/>
    <n v="-246583"/>
    <n v="-7252.4411764705883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d v="2016-12-28T01:26:48"/>
    <b v="0"/>
    <n v="0"/>
    <b v="0"/>
    <x v="8"/>
    <n v="-10115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d v="2014-06-16T02:33:45"/>
    <b v="0"/>
    <n v="0"/>
    <b v="0"/>
    <x v="8"/>
    <n v="-250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d v="2016-02-10T18:34:47"/>
    <b v="0"/>
    <n v="276"/>
    <b v="0"/>
    <x v="8"/>
    <n v="-118697"/>
    <n v="-430.06159420289856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d v="2015-11-05T22:28:22"/>
    <b v="0"/>
    <n v="16"/>
    <b v="0"/>
    <x v="8"/>
    <n v="-20060"/>
    <n v="-1253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d v="2014-11-12T20:43:48"/>
    <b v="0"/>
    <n v="224"/>
    <b v="0"/>
    <x v="8"/>
    <n v="-15053"/>
    <n v="-67.200892857142861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d v="2017-02-01T13:51:19"/>
    <b v="0"/>
    <n v="140"/>
    <b v="0"/>
    <x v="8"/>
    <n v="-25309"/>
    <n v="-180.77857142857144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d v="2015-07-03T19:17:13"/>
    <b v="0"/>
    <n v="15"/>
    <b v="0"/>
    <x v="8"/>
    <n v="-29009"/>
    <n v="-1933.9333333333334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d v="2014-10-24T15:31:55"/>
    <b v="0"/>
    <n v="37"/>
    <b v="0"/>
    <x v="8"/>
    <n v="-46683"/>
    <n v="-1261.7027027027027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d v="2014-07-16T14:17:33"/>
    <b v="0"/>
    <n v="0"/>
    <b v="0"/>
    <x v="8"/>
    <n v="-168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d v="2016-08-30T14:58:37"/>
    <b v="0"/>
    <n v="46"/>
    <b v="0"/>
    <x v="8"/>
    <n v="-7410"/>
    <n v="-161.08695652173913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d v="2015-06-17T19:35:39"/>
    <b v="0"/>
    <n v="1"/>
    <b v="0"/>
    <x v="8"/>
    <n v="-49900"/>
    <n v="-499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d v="2016-06-21T12:38:03"/>
    <b v="0"/>
    <n v="323"/>
    <b v="0"/>
    <x v="8"/>
    <n v="1149"/>
    <n v="3.557275541795665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d v="2016-06-01T18:57:19"/>
    <b v="0"/>
    <n v="139"/>
    <b v="1"/>
    <x v="9"/>
    <n v="4166"/>
    <n v="29.971223021582734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d v="2014-06-09T19:32:39"/>
    <b v="0"/>
    <n v="7"/>
    <b v="1"/>
    <x v="9"/>
    <n v="75"/>
    <n v="10.714285714285714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d v="2013-05-28T01:49:11"/>
    <b v="0"/>
    <n v="149"/>
    <b v="1"/>
    <x v="9"/>
    <n v="2319"/>
    <n v="15.5637583892617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d v="2015-02-05T15:18:45"/>
    <b v="0"/>
    <n v="31"/>
    <b v="1"/>
    <x v="9"/>
    <n v="55"/>
    <n v="1.77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d v="2014-11-20T12:08:53"/>
    <b v="0"/>
    <n v="26"/>
    <b v="1"/>
    <x v="9"/>
    <n v="110"/>
    <n v="4.230769230769230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d v="2015-11-09T07:58:55"/>
    <b v="0"/>
    <n v="172"/>
    <b v="1"/>
    <x v="9"/>
    <n v="5210"/>
    <n v="30.29069767441860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d v="2015-11-26T00:18:54"/>
    <b v="0"/>
    <n v="78"/>
    <b v="1"/>
    <x v="9"/>
    <n v="202.5"/>
    <n v="2.5961538461538463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d v="2016-01-13T17:45:44"/>
    <b v="0"/>
    <n v="120"/>
    <b v="1"/>
    <x v="9"/>
    <n v="253"/>
    <n v="2.1083333333333334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d v="2015-07-15T13:52:46"/>
    <b v="0"/>
    <n v="227"/>
    <b v="1"/>
    <x v="9"/>
    <n v="3614"/>
    <n v="15.920704845814978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d v="2013-02-04T02:49:48"/>
    <b v="0"/>
    <n v="42"/>
    <b v="1"/>
    <x v="9"/>
    <n v="336"/>
    <n v="8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d v="2016-05-12T19:22:59"/>
    <b v="0"/>
    <n v="64"/>
    <b v="1"/>
    <x v="9"/>
    <n v="363"/>
    <n v="5.67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d v="2012-10-31T06:06:45"/>
    <b v="0"/>
    <n v="121"/>
    <b v="1"/>
    <x v="9"/>
    <n v="567"/>
    <n v="4.6859504132231402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d v="2013-06-05T00:56:00"/>
    <b v="0"/>
    <n v="87"/>
    <b v="1"/>
    <x v="9"/>
    <n v="2815.5600000000004"/>
    <n v="32.362758620689661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d v="2013-01-30T23:05:37"/>
    <b v="0"/>
    <n v="65"/>
    <b v="1"/>
    <x v="9"/>
    <n v="506"/>
    <n v="7.7846153846153845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d v="2011-05-26T13:42:03"/>
    <b v="0"/>
    <n v="49"/>
    <b v="1"/>
    <x v="9"/>
    <n v="350"/>
    <n v="7.142857142857143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d v="2011-05-05T19:33:10"/>
    <b v="0"/>
    <n v="19"/>
    <b v="1"/>
    <x v="9"/>
    <n v="104"/>
    <n v="5.4736842105263159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d v="2012-07-05T21:37:00"/>
    <b v="0"/>
    <n v="81"/>
    <b v="1"/>
    <x v="9"/>
    <n v="1098"/>
    <n v="13.555555555555555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d v="2014-05-22T17:12:52"/>
    <b v="0"/>
    <n v="264"/>
    <b v="1"/>
    <x v="9"/>
    <n v="1559"/>
    <n v="5.905303030303030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d v="2013-07-09T22:25:31"/>
    <b v="0"/>
    <n v="25"/>
    <b v="1"/>
    <x v="9"/>
    <n v="91"/>
    <n v="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d v="2016-01-27T20:15:27"/>
    <b v="0"/>
    <n v="5"/>
    <b v="1"/>
    <x v="9"/>
    <n v="0"/>
    <n v="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d v="2014-11-08T16:41:46"/>
    <b v="0"/>
    <n v="144"/>
    <b v="1"/>
    <x v="11"/>
    <n v="7830"/>
    <n v="54.375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d v="2015-02-14T17:35:52"/>
    <b v="0"/>
    <n v="92"/>
    <b v="1"/>
    <x v="11"/>
    <n v="20"/>
    <n v="0.21739130434782608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d v="2014-10-12T23:54:23"/>
    <b v="0"/>
    <n v="147"/>
    <b v="1"/>
    <x v="11"/>
    <n v="1986.6900000000005"/>
    <n v="13.514897959183678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d v="2015-10-15T00:04:10"/>
    <b v="0"/>
    <n v="90"/>
    <b v="1"/>
    <x v="11"/>
    <n v="713"/>
    <n v="7.9222222222222225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d v="2015-05-22T04:34:54"/>
    <b v="0"/>
    <n v="87"/>
    <b v="1"/>
    <x v="11"/>
    <n v="535"/>
    <n v="6.1494252873563218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d v="2014-03-12T14:15:46"/>
    <b v="0"/>
    <n v="406"/>
    <b v="1"/>
    <x v="11"/>
    <n v="1730.6299999999974"/>
    <n v="4.262635467980288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d v="2013-10-01T00:04:50"/>
    <b v="0"/>
    <n v="20"/>
    <b v="1"/>
    <x v="11"/>
    <n v="55"/>
    <n v="2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d v="2015-04-07T18:12:22"/>
    <b v="0"/>
    <n v="70"/>
    <b v="1"/>
    <x v="11"/>
    <n v="496"/>
    <n v="7.0857142857142854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d v="2012-06-12T17:45:32"/>
    <b v="0"/>
    <n v="16"/>
    <b v="1"/>
    <x v="11"/>
    <n v="120"/>
    <n v="7.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d v="2016-11-30T22:50:33"/>
    <b v="0"/>
    <n v="52"/>
    <b v="1"/>
    <x v="11"/>
    <n v="501"/>
    <n v="9.634615384615385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d v="2016-02-24T03:53:08"/>
    <b v="0"/>
    <n v="66"/>
    <b v="1"/>
    <x v="11"/>
    <n v="1342"/>
    <n v="20.33333333333333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d v="2016-12-16T01:35:19"/>
    <b v="0"/>
    <n v="109"/>
    <b v="1"/>
    <x v="11"/>
    <n v="2853"/>
    <n v="26.174311926605505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d v="2016-11-03T16:03:26"/>
    <b v="0"/>
    <n v="168"/>
    <b v="1"/>
    <x v="11"/>
    <n v="5642"/>
    <n v="33.583333333333336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d v="2017-01-12T05:16:10"/>
    <b v="0"/>
    <n v="31"/>
    <b v="1"/>
    <x v="11"/>
    <n v="210"/>
    <n v="6.774193548387097"/>
    <s v="music"/>
    <x v="11"/>
  </r>
  <r>
    <n v="1378"/>
    <s v="SIX BY SEVEN"/>
    <s v="A psychedelic post rock masterpiece!"/>
    <n v="2000"/>
    <n v="4067"/>
    <x v="0"/>
    <s v="GB"/>
    <s v="GBP"/>
    <n v="1470075210"/>
    <x v="1378"/>
    <n v="1468779210"/>
    <d v="2016-07-17T18:13:30"/>
    <b v="0"/>
    <n v="133"/>
    <b v="1"/>
    <x v="11"/>
    <n v="2067"/>
    <n v="15.541353383458647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d v="2015-05-06T11:47:56"/>
    <b v="0"/>
    <n v="151"/>
    <b v="1"/>
    <x v="11"/>
    <n v="1160"/>
    <n v="7.6821192052980134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d v="2015-05-17T18:18:26"/>
    <b v="0"/>
    <n v="5"/>
    <b v="1"/>
    <x v="11"/>
    <n v="81"/>
    <n v="16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d v="2016-11-29T05:08:45"/>
    <b v="0"/>
    <n v="73"/>
    <b v="1"/>
    <x v="11"/>
    <n v="355"/>
    <n v="4.8630136986301373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d v="2013-04-06T19:12:16"/>
    <b v="0"/>
    <n v="148"/>
    <b v="1"/>
    <x v="11"/>
    <n v="349"/>
    <n v="2.3581081081081079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d v="2016-12-03T01:47:58"/>
    <b v="0"/>
    <n v="93"/>
    <b v="1"/>
    <x v="11"/>
    <n v="2473"/>
    <n v="26.591397849462364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d v="2015-06-05T17:38:42"/>
    <b v="0"/>
    <n v="63"/>
    <b v="1"/>
    <x v="11"/>
    <n v="843"/>
    <n v="13.380952380952381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d v="2016-03-04T16:32:01"/>
    <b v="0"/>
    <n v="134"/>
    <b v="1"/>
    <x v="11"/>
    <n v="832.48999999999978"/>
    <n v="6.2126119402985056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d v="2015-06-29T15:31:29"/>
    <b v="0"/>
    <n v="14"/>
    <b v="1"/>
    <x v="11"/>
    <n v="475"/>
    <n v="33.928571428571431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d v="2015-05-02T22:06:35"/>
    <b v="0"/>
    <n v="78"/>
    <b v="1"/>
    <x v="11"/>
    <n v="1465"/>
    <n v="18.782051282051281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d v="2016-09-21T14:45:17"/>
    <b v="0"/>
    <n v="112"/>
    <b v="1"/>
    <x v="11"/>
    <n v="1740.37"/>
    <n v="15.539017857142856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d v="2016-07-14T11:32:37"/>
    <b v="0"/>
    <n v="34"/>
    <b v="1"/>
    <x v="11"/>
    <n v="227"/>
    <n v="6.6764705882352944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d v="2015-03-24T19:16:46"/>
    <b v="0"/>
    <n v="19"/>
    <b v="1"/>
    <x v="11"/>
    <n v="255"/>
    <n v="13.421052631578947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d v="2015-07-08T15:36:58"/>
    <b v="0"/>
    <n v="13"/>
    <b v="1"/>
    <x v="11"/>
    <n v="51"/>
    <n v="3.9230769230769229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d v="2016-02-01T03:43:06"/>
    <b v="0"/>
    <n v="104"/>
    <b v="1"/>
    <x v="11"/>
    <n v="341"/>
    <n v="3.2788461538461537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d v="2016-07-02T16:22:03"/>
    <b v="0"/>
    <n v="52"/>
    <b v="1"/>
    <x v="11"/>
    <n v="235"/>
    <n v="4.5192307692307692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d v="2017-01-17T03:28:46"/>
    <b v="0"/>
    <n v="17"/>
    <b v="1"/>
    <x v="11"/>
    <n v="166"/>
    <n v="9.764705882352942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d v="2016-12-15T21:48:01"/>
    <b v="0"/>
    <n v="82"/>
    <b v="1"/>
    <x v="11"/>
    <n v="416"/>
    <n v="5.073170731707317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d v="2015-01-14T23:58:02"/>
    <b v="0"/>
    <n v="73"/>
    <b v="1"/>
    <x v="11"/>
    <n v="438"/>
    <n v="6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d v="2016-09-27T22:01:50"/>
    <b v="0"/>
    <n v="158"/>
    <b v="1"/>
    <x v="11"/>
    <n v="1385"/>
    <n v="8.765822784810126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d v="2016-06-05T20:58:54"/>
    <b v="0"/>
    <n v="65"/>
    <b v="1"/>
    <x v="11"/>
    <n v="426"/>
    <n v="6.5538461538461537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d v="2014-09-07T00:06:13"/>
    <b v="0"/>
    <n v="184"/>
    <b v="1"/>
    <x v="11"/>
    <n v="2353"/>
    <n v="12.788043478260869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d v="2016-05-08T08:11:13"/>
    <b v="0"/>
    <n v="34"/>
    <b v="1"/>
    <x v="11"/>
    <n v="236"/>
    <n v="6.9411764705882355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d v="2013-05-05T23:54:34"/>
    <b v="0"/>
    <n v="240"/>
    <b v="1"/>
    <x v="11"/>
    <n v="9913"/>
    <n v="41.304166666666667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d v="2015-03-02T01:16:51"/>
    <b v="0"/>
    <n v="113"/>
    <b v="1"/>
    <x v="11"/>
    <n v="229"/>
    <n v="2.02654867256637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d v="2013-06-26T01:30:35"/>
    <b v="0"/>
    <n v="66"/>
    <b v="1"/>
    <x v="11"/>
    <n v="103"/>
    <n v="1.5606060606060606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d v="2015-01-28T12:14:45"/>
    <b v="1"/>
    <n v="5"/>
    <b v="0"/>
    <x v="22"/>
    <n v="-14259"/>
    <n v="-2851.8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d v="2014-10-29T16:20:01"/>
    <b v="1"/>
    <n v="17"/>
    <b v="0"/>
    <x v="22"/>
    <n v="-24895"/>
    <n v="-1464.411764705882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d v="2015-10-20T10:23:27"/>
    <b v="0"/>
    <n v="3"/>
    <b v="0"/>
    <x v="22"/>
    <n v="-11985"/>
    <n v="-399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d v="2014-07-18T12:52:58"/>
    <b v="0"/>
    <n v="2"/>
    <b v="0"/>
    <x v="22"/>
    <n v="-2985"/>
    <n v="-1492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d v="2015-10-14T20:55:56"/>
    <b v="0"/>
    <n v="6"/>
    <b v="0"/>
    <x v="22"/>
    <n v="-928"/>
    <n v="-154.66666666666666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d v="2014-11-02T03:12:15"/>
    <b v="0"/>
    <n v="0"/>
    <b v="0"/>
    <x v="22"/>
    <n v="-400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d v="2016-04-19T07:38:40"/>
    <b v="0"/>
    <n v="1"/>
    <b v="0"/>
    <x v="22"/>
    <n v="-5999"/>
    <n v="-5999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d v="2015-01-09T01:25:00"/>
    <b v="0"/>
    <n v="3"/>
    <b v="0"/>
    <x v="22"/>
    <n v="-2993"/>
    <n v="-997.6666666666666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d v="2014-11-04T01:31:39"/>
    <b v="0"/>
    <n v="13"/>
    <b v="0"/>
    <x v="22"/>
    <n v="-6680"/>
    <n v="-513.84615384615381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d v="2015-12-22T10:29:30"/>
    <b v="0"/>
    <n v="1"/>
    <b v="0"/>
    <x v="22"/>
    <n v="-1900"/>
    <n v="-19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d v="2016-12-04T06:04:27"/>
    <b v="0"/>
    <n v="1"/>
    <b v="0"/>
    <x v="22"/>
    <n v="-499"/>
    <n v="-499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d v="2015-07-07T16:13:11"/>
    <b v="0"/>
    <n v="9"/>
    <b v="0"/>
    <x v="22"/>
    <n v="-3600"/>
    <n v="-400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d v="2015-10-22T22:13:39"/>
    <b v="0"/>
    <n v="0"/>
    <b v="0"/>
    <x v="22"/>
    <n v="-5000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d v="2015-08-16T03:36:14"/>
    <b v="0"/>
    <n v="2"/>
    <b v="0"/>
    <x v="22"/>
    <n v="-4445"/>
    <n v="-2222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d v="2016-01-26T10:57:14"/>
    <b v="0"/>
    <n v="1"/>
    <b v="0"/>
    <x v="22"/>
    <n v="-2994"/>
    <n v="-2994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d v="2016-09-09T10:56:59"/>
    <b v="0"/>
    <n v="10"/>
    <b v="0"/>
    <x v="22"/>
    <n v="-5855"/>
    <n v="-585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d v="2016-06-03T16:01:26"/>
    <b v="0"/>
    <n v="3"/>
    <b v="0"/>
    <x v="22"/>
    <n v="-107"/>
    <n v="-35.666666666666664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d v="2015-01-09T21:58:29"/>
    <b v="0"/>
    <n v="2"/>
    <b v="0"/>
    <x v="22"/>
    <n v="-199800"/>
    <n v="-999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d v="2016-08-22T05:45:04"/>
    <b v="0"/>
    <n v="2"/>
    <b v="0"/>
    <x v="22"/>
    <n v="-24974"/>
    <n v="-12487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d v="2015-12-02T08:38:51"/>
    <b v="0"/>
    <n v="1"/>
    <b v="0"/>
    <x v="22"/>
    <n v="-29900"/>
    <n v="-299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d v="2016-11-02T17:13:22"/>
    <b v="0"/>
    <n v="14"/>
    <b v="0"/>
    <x v="22"/>
    <n v="-5973"/>
    <n v="-426.6428571428571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d v="2015-03-30T03:09:19"/>
    <b v="0"/>
    <n v="0"/>
    <b v="0"/>
    <x v="22"/>
    <n v="-1300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d v="2015-06-25T09:22:00"/>
    <b v="0"/>
    <n v="0"/>
    <b v="0"/>
    <x v="22"/>
    <n v="-100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d v="2016-08-19T20:26:25"/>
    <b v="0"/>
    <n v="4"/>
    <b v="0"/>
    <x v="22"/>
    <n v="-4581"/>
    <n v="-1145.2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d v="2016-03-03T09:06:57"/>
    <b v="0"/>
    <n v="3"/>
    <b v="0"/>
    <x v="22"/>
    <n v="-955"/>
    <n v="-318.33333333333331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d v="2015-03-11T01:27:22"/>
    <b v="0"/>
    <n v="0"/>
    <b v="0"/>
    <x v="22"/>
    <n v="-1000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d v="2014-11-18T19:31:28"/>
    <b v="0"/>
    <n v="5"/>
    <b v="0"/>
    <x v="22"/>
    <n v="-4597"/>
    <n v="-919.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d v="2015-10-27T05:03:36"/>
    <b v="0"/>
    <n v="47"/>
    <b v="0"/>
    <x v="22"/>
    <n v="-11569"/>
    <n v="-246.14893617021278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d v="2015-06-20T18:43:48"/>
    <b v="0"/>
    <n v="0"/>
    <b v="0"/>
    <x v="22"/>
    <n v="-4000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d v="2016-10-30T15:01:15"/>
    <b v="0"/>
    <n v="10"/>
    <b v="0"/>
    <x v="22"/>
    <n v="-11195"/>
    <n v="-1119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d v="2015-05-18T18:24:38"/>
    <b v="0"/>
    <n v="11"/>
    <b v="0"/>
    <x v="22"/>
    <n v="-73810"/>
    <n v="-6710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d v="2015-09-11T18:43:40"/>
    <b v="0"/>
    <n v="2"/>
    <b v="0"/>
    <x v="22"/>
    <n v="-14985"/>
    <n v="-7492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d v="2016-01-22T08:24:17"/>
    <b v="0"/>
    <n v="2"/>
    <b v="0"/>
    <x v="22"/>
    <n v="-9923"/>
    <n v="-4961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d v="2014-06-06T12:45:39"/>
    <b v="0"/>
    <n v="22"/>
    <b v="0"/>
    <x v="22"/>
    <n v="-2193"/>
    <n v="-99.681818181818187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d v="2016-03-28T20:54:59"/>
    <b v="0"/>
    <n v="8"/>
    <b v="0"/>
    <x v="22"/>
    <n v="-19400"/>
    <n v="-242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d v="2015-02-05T19:55:01"/>
    <b v="0"/>
    <n v="6"/>
    <b v="0"/>
    <x v="22"/>
    <n v="-2545"/>
    <n v="-424.16666666666669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d v="2016-04-26T17:57:43"/>
    <b v="0"/>
    <n v="1"/>
    <b v="0"/>
    <x v="22"/>
    <n v="-12999"/>
    <n v="-12999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d v="2015-07-13T18:22:49"/>
    <b v="0"/>
    <n v="3"/>
    <b v="0"/>
    <x v="22"/>
    <n v="-177980"/>
    <n v="-59326.666666666664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d v="2016-04-25T15:29:18"/>
    <b v="0"/>
    <n v="0"/>
    <b v="0"/>
    <x v="22"/>
    <n v="-150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d v="2016-12-03T22:13:29"/>
    <b v="0"/>
    <n v="0"/>
    <b v="0"/>
    <x v="22"/>
    <n v="-1300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d v="2015-07-14T20:57:42"/>
    <b v="0"/>
    <n v="0"/>
    <b v="0"/>
    <x v="22"/>
    <n v="-495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d v="2015-05-15T13:00:55"/>
    <b v="0"/>
    <n v="0"/>
    <b v="0"/>
    <x v="22"/>
    <n v="-13000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d v="2016-04-01T10:44:38"/>
    <b v="0"/>
    <n v="0"/>
    <b v="0"/>
    <x v="22"/>
    <n v="-90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d v="2016-06-08T17:32:14"/>
    <b v="0"/>
    <n v="3"/>
    <b v="0"/>
    <x v="22"/>
    <n v="-499925"/>
    <n v="-166641.66666666666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d v="2015-04-21T22:28:38"/>
    <b v="0"/>
    <n v="0"/>
    <b v="0"/>
    <x v="22"/>
    <n v="-20000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d v="2015-03-23T19:28:25"/>
    <b v="0"/>
    <n v="0"/>
    <b v="0"/>
    <x v="22"/>
    <n v="-8888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d v="2016-01-21T04:06:37"/>
    <b v="0"/>
    <n v="1"/>
    <b v="0"/>
    <x v="22"/>
    <n v="-99999"/>
    <n v="-99999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d v="2014-10-19T23:00:59"/>
    <b v="0"/>
    <n v="2"/>
    <b v="0"/>
    <x v="22"/>
    <n v="-18948"/>
    <n v="-9474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d v="2014-06-28T16:52:43"/>
    <b v="0"/>
    <n v="0"/>
    <b v="0"/>
    <x v="22"/>
    <n v="-1400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d v="2017-03-01T16:42:27"/>
    <b v="0"/>
    <n v="0"/>
    <b v="0"/>
    <x v="22"/>
    <n v="-2500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d v="2016-04-03T20:48:00"/>
    <b v="0"/>
    <n v="1"/>
    <b v="0"/>
    <x v="22"/>
    <n v="-1735"/>
    <n v="-173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d v="2014-07-12T16:08:40"/>
    <b v="0"/>
    <n v="7"/>
    <b v="0"/>
    <x v="22"/>
    <n v="-13425"/>
    <n v="-1917.8571428571429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d v="2016-12-04T16:02:45"/>
    <b v="0"/>
    <n v="3"/>
    <b v="0"/>
    <x v="22"/>
    <n v="-4855"/>
    <n v="-1618.3333333333333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d v="2015-10-12T21:30:44"/>
    <b v="0"/>
    <n v="0"/>
    <b v="0"/>
    <x v="22"/>
    <n v="-600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d v="2014-07-11T16:56:00"/>
    <b v="0"/>
    <n v="0"/>
    <b v="0"/>
    <x v="22"/>
    <n v="-500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d v="2015-11-04T04:54:56"/>
    <b v="0"/>
    <n v="0"/>
    <b v="0"/>
    <x v="22"/>
    <n v="-3700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d v="2014-10-03T21:31:38"/>
    <b v="0"/>
    <n v="0"/>
    <b v="0"/>
    <x v="22"/>
    <n v="-2500000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d v="2014-09-17T15:29:14"/>
    <b v="1"/>
    <n v="340"/>
    <b v="1"/>
    <x v="23"/>
    <n v="186.69000000000051"/>
    <n v="0.5490882352941191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d v="2013-03-11T15:54:31"/>
    <b v="1"/>
    <n v="150"/>
    <b v="1"/>
    <x v="23"/>
    <n v="340.69999999999982"/>
    <n v="2.2713333333333323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d v="2013-02-21T21:52:18"/>
    <b v="1"/>
    <n v="25"/>
    <b v="1"/>
    <x v="23"/>
    <n v="286"/>
    <n v="11.44"/>
    <s v="publishing"/>
    <x v="23"/>
  </r>
  <r>
    <n v="1464"/>
    <s v="Science Studio"/>
    <s v="The Best Science Media on the Web"/>
    <n v="5000"/>
    <n v="8160"/>
    <x v="0"/>
    <s v="US"/>
    <s v="USD"/>
    <n v="1361029958"/>
    <x v="1464"/>
    <n v="1358437958"/>
    <d v="2013-01-17T15:52:38"/>
    <b v="1"/>
    <n v="234"/>
    <b v="1"/>
    <x v="23"/>
    <n v="3160"/>
    <n v="13.504273504273504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d v="2012-02-20T17:37:32"/>
    <b v="1"/>
    <n v="2602"/>
    <b v="1"/>
    <x v="23"/>
    <n v="106924.35"/>
    <n v="41.093139892390468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d v="2015-12-02T04:07:46"/>
    <b v="1"/>
    <n v="248"/>
    <b v="1"/>
    <x v="23"/>
    <n v="1260.369999999999"/>
    <n v="5.082137096774189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d v="2012-01-25T19:14:45"/>
    <b v="1"/>
    <n v="600"/>
    <b v="1"/>
    <x v="23"/>
    <n v="6032"/>
    <n v="10.053333333333333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d v="2011-04-13T00:20:49"/>
    <b v="1"/>
    <n v="293"/>
    <b v="1"/>
    <x v="23"/>
    <n v="225"/>
    <n v="0.76791808873720135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d v="2013-01-16T14:21:49"/>
    <b v="1"/>
    <n v="321"/>
    <b v="1"/>
    <x v="23"/>
    <n v="3728"/>
    <n v="11.613707165109034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d v="2012-12-07T19:51:03"/>
    <b v="1"/>
    <n v="81"/>
    <b v="1"/>
    <x v="23"/>
    <n v="377"/>
    <n v="4.6543209876543212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d v="2015-03-10T22:58:54"/>
    <b v="1"/>
    <n v="343"/>
    <b v="1"/>
    <x v="23"/>
    <n v="1229"/>
    <n v="3.5830903790087465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d v="2013-09-16T13:01:43"/>
    <b v="1"/>
    <n v="336"/>
    <b v="1"/>
    <x v="23"/>
    <n v="9676"/>
    <n v="28.797619047619047"/>
    <s v="publishing"/>
    <x v="23"/>
  </r>
  <r>
    <n v="1473"/>
    <s v="ONE LOVES ONLY FORM"/>
    <s v="Public Radio Project"/>
    <n v="1500"/>
    <n v="1807.74"/>
    <x v="0"/>
    <s v="US"/>
    <s v="USD"/>
    <n v="1330644639"/>
    <x v="1473"/>
    <n v="1328052639"/>
    <d v="2012-01-31T23:30:39"/>
    <b v="1"/>
    <n v="47"/>
    <b v="1"/>
    <x v="23"/>
    <n v="307.74"/>
    <n v="6.547659574468085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d v="2013-08-14T17:28:12"/>
    <b v="1"/>
    <n v="76"/>
    <b v="1"/>
    <x v="23"/>
    <n v="368"/>
    <n v="4.8421052631578947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d v="2014-11-17T17:21:03"/>
    <b v="1"/>
    <n v="441"/>
    <b v="1"/>
    <x v="23"/>
    <n v="13300.45"/>
    <n v="30.159750566893425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d v="2011-08-11T01:00:22"/>
    <b v="1"/>
    <n v="916"/>
    <b v="1"/>
    <x v="23"/>
    <n v="33693.279999999999"/>
    <n v="36.78305676855895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d v="2011-10-24T14:46:44"/>
    <b v="1"/>
    <n v="369"/>
    <b v="1"/>
    <x v="23"/>
    <n v="3393"/>
    <n v="9.1951219512195124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d v="2013-04-30T20:55:13"/>
    <b v="1"/>
    <n v="20242"/>
    <b v="1"/>
    <x v="23"/>
    <n v="540807.11"/>
    <n v="26.717078845963837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d v="2014-04-25T17:53:09"/>
    <b v="1"/>
    <n v="71"/>
    <b v="1"/>
    <x v="23"/>
    <n v="598"/>
    <n v="8.42253521126760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d v="2013-07-09T22:24:59"/>
    <b v="1"/>
    <n v="635"/>
    <b v="1"/>
    <x v="23"/>
    <n v="8520.1999999999971"/>
    <n v="13.417637795275587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d v="2013-10-03T22:09:05"/>
    <b v="0"/>
    <n v="6"/>
    <b v="0"/>
    <x v="10"/>
    <n v="-4895"/>
    <n v="-815.83333333333337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d v="2012-08-15T20:35:36"/>
    <b v="0"/>
    <n v="1"/>
    <b v="0"/>
    <x v="10"/>
    <n v="-4995"/>
    <n v="-499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d v="2016-06-27T04:37:55"/>
    <b v="0"/>
    <n v="2"/>
    <b v="0"/>
    <x v="10"/>
    <n v="-6950"/>
    <n v="-347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d v="2012-05-24T04:49:23"/>
    <b v="0"/>
    <n v="0"/>
    <b v="0"/>
    <x v="10"/>
    <n v="-200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d v="2015-05-06T19:06:13"/>
    <b v="0"/>
    <n v="3"/>
    <b v="0"/>
    <x v="10"/>
    <n v="-6550"/>
    <n v="-2183.3333333333335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d v="2015-01-28T04:02:41"/>
    <b v="0"/>
    <n v="3"/>
    <b v="0"/>
    <x v="10"/>
    <n v="-19952"/>
    <n v="-6650.666666666667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d v="2016-07-03T22:01:11"/>
    <b v="0"/>
    <n v="0"/>
    <b v="0"/>
    <x v="10"/>
    <n v="-1000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d v="2013-12-06T13:31:00"/>
    <b v="0"/>
    <n v="6"/>
    <b v="0"/>
    <x v="10"/>
    <n v="-14640"/>
    <n v="-244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d v="2012-10-16T14:40:52"/>
    <b v="0"/>
    <n v="0"/>
    <b v="0"/>
    <x v="10"/>
    <n v="-500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d v="2013-09-03T13:27:54"/>
    <b v="0"/>
    <n v="19"/>
    <b v="0"/>
    <x v="10"/>
    <n v="-2005"/>
    <n v="-105.52631578947368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d v="2014-12-18T17:07:23"/>
    <b v="0"/>
    <n v="1"/>
    <b v="0"/>
    <x v="10"/>
    <n v="-1100"/>
    <n v="-1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d v="2011-05-19T21:14:06"/>
    <b v="0"/>
    <n v="2"/>
    <b v="0"/>
    <x v="10"/>
    <n v="-3970"/>
    <n v="-198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d v="2013-05-17T20:47:55"/>
    <b v="0"/>
    <n v="0"/>
    <b v="0"/>
    <x v="10"/>
    <n v="-240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d v="2015-03-04T17:20:13"/>
    <b v="0"/>
    <n v="11"/>
    <b v="0"/>
    <x v="10"/>
    <n v="-4555"/>
    <n v="-414.09090909090907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d v="2011-07-28T18:57:11"/>
    <b v="0"/>
    <n v="0"/>
    <b v="0"/>
    <x v="10"/>
    <n v="-200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d v="2014-07-18T11:24:19"/>
    <b v="0"/>
    <n v="0"/>
    <b v="0"/>
    <x v="10"/>
    <n v="-150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d v="2013-06-19T15:25:22"/>
    <b v="0"/>
    <n v="1"/>
    <b v="0"/>
    <x v="10"/>
    <n v="-14999"/>
    <n v="-14999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d v="2014-07-20T23:36:18"/>
    <b v="0"/>
    <n v="3"/>
    <b v="0"/>
    <x v="10"/>
    <n v="-2943"/>
    <n v="-981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d v="2016-06-06T00:10:33"/>
    <b v="0"/>
    <n v="1"/>
    <b v="0"/>
    <x v="10"/>
    <n v="-1995"/>
    <n v="-199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d v="2013-04-01T21:42:37"/>
    <b v="0"/>
    <n v="15"/>
    <b v="0"/>
    <x v="10"/>
    <n v="-2099"/>
    <n v="-139.9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d v="2015-06-08T14:00:23"/>
    <b v="1"/>
    <n v="885"/>
    <b v="1"/>
    <x v="20"/>
    <n v="34492"/>
    <n v="38.974011299435027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d v="2016-02-26T13:01:20"/>
    <b v="1"/>
    <n v="329"/>
    <b v="1"/>
    <x v="20"/>
    <n v="318"/>
    <n v="0.96656534954407292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d v="2016-08-24T08:20:01"/>
    <b v="1"/>
    <n v="71"/>
    <b v="1"/>
    <x v="20"/>
    <n v="295.92999999999984"/>
    <n v="4.1680281690140824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d v="2014-05-13T15:47:04"/>
    <b v="1"/>
    <n v="269"/>
    <b v="1"/>
    <x v="20"/>
    <n v="11566"/>
    <n v="42.996282527881043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d v="2016-02-14T10:38:23"/>
    <b v="1"/>
    <n v="345"/>
    <b v="1"/>
    <x v="20"/>
    <n v="573"/>
    <n v="1.6608695652173913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d v="2014-06-24T18:51:44"/>
    <b v="1"/>
    <n v="43"/>
    <b v="1"/>
    <x v="20"/>
    <n v="171"/>
    <n v="3.976744186046511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d v="2010-03-17T10:48:29"/>
    <b v="1"/>
    <n v="33"/>
    <b v="1"/>
    <x v="20"/>
    <n v="1380"/>
    <n v="41.81818181818182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d v="2014-05-27T14:44:41"/>
    <b v="1"/>
    <n v="211"/>
    <b v="1"/>
    <x v="20"/>
    <n v="1991"/>
    <n v="9.436018957345972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d v="2017-01-16T12:48:05"/>
    <b v="1"/>
    <n v="196"/>
    <b v="1"/>
    <x v="20"/>
    <n v="4137.2200000000012"/>
    <n v="21.108265306122455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d v="2014-06-19T09:14:38"/>
    <b v="1"/>
    <n v="405"/>
    <b v="1"/>
    <x v="20"/>
    <n v="165.60000000000036"/>
    <n v="0.4088888888888898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d v="2015-10-19T14:00:04"/>
    <b v="1"/>
    <n v="206"/>
    <b v="1"/>
    <x v="20"/>
    <n v="1651"/>
    <n v="8.014563106796115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d v="2017-01-06T16:25:39"/>
    <b v="1"/>
    <n v="335"/>
    <b v="1"/>
    <x v="20"/>
    <n v="16057"/>
    <n v="47.93134328358208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d v="2014-06-16T15:17:46"/>
    <b v="1"/>
    <n v="215"/>
    <b v="1"/>
    <x v="20"/>
    <n v="4001.5"/>
    <n v="18.611627906976743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d v="2015-08-18T14:20:40"/>
    <b v="1"/>
    <n v="176"/>
    <b v="1"/>
    <x v="20"/>
    <n v="1619"/>
    <n v="9.1988636363636367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d v="2016-02-15T06:04:57"/>
    <b v="1"/>
    <n v="555"/>
    <b v="1"/>
    <x v="20"/>
    <n v="171567"/>
    <n v="309.12972972972972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d v="2016-09-06T11:11:32"/>
    <b v="1"/>
    <n v="116"/>
    <b v="1"/>
    <x v="20"/>
    <n v="1472"/>
    <n v="12.68965517241379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d v="2014-11-05T13:35:53"/>
    <b v="1"/>
    <n v="615"/>
    <b v="1"/>
    <x v="20"/>
    <n v="9297"/>
    <n v="15.117073170731707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d v="2014-05-01T19:40:52"/>
    <b v="1"/>
    <n v="236"/>
    <b v="1"/>
    <x v="20"/>
    <n v="15805"/>
    <n v="66.970338983050851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d v="2014-05-23T17:48:03"/>
    <b v="1"/>
    <n v="145"/>
    <b v="1"/>
    <x v="20"/>
    <n v="302.75"/>
    <n v="2.0879310344827586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d v="2014-11-12T20:35:13"/>
    <b v="1"/>
    <n v="167"/>
    <b v="1"/>
    <x v="20"/>
    <n v="625"/>
    <n v="3.742514970059880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d v="2016-05-03T04:01:31"/>
    <b v="1"/>
    <n v="235"/>
    <b v="1"/>
    <x v="20"/>
    <n v="2555"/>
    <n v="10.87234042553191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d v="2014-09-17T19:55:39"/>
    <b v="1"/>
    <n v="452"/>
    <b v="1"/>
    <x v="20"/>
    <n v="16950.099999999999"/>
    <n v="37.500221238938053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d v="2014-11-21T18:01:56"/>
    <b v="1"/>
    <n v="241"/>
    <b v="1"/>
    <x v="20"/>
    <n v="4596"/>
    <n v="19.070539419087137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d v="2017-01-21T12:01:30"/>
    <b v="1"/>
    <n v="28"/>
    <b v="1"/>
    <x v="20"/>
    <n v="3210"/>
    <n v="114.64285714285714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d v="2016-07-19T16:52:18"/>
    <b v="1"/>
    <n v="140"/>
    <b v="1"/>
    <x v="20"/>
    <n v="1924.1499999999996"/>
    <n v="13.743928571428569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d v="2015-12-01T06:37:27"/>
    <b v="1"/>
    <n v="280"/>
    <b v="1"/>
    <x v="20"/>
    <n v="4675"/>
    <n v="16.696428571428573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d v="2017-02-14T14:24:46"/>
    <b v="1"/>
    <n v="70"/>
    <b v="1"/>
    <x v="20"/>
    <n v="365.55000000000018"/>
    <n v="5.2221428571428596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d v="2017-01-01T17:35:22"/>
    <b v="1"/>
    <n v="160"/>
    <b v="1"/>
    <x v="20"/>
    <n v="5447"/>
    <n v="34.04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d v="2015-02-17T15:05:20"/>
    <b v="1"/>
    <n v="141"/>
    <b v="1"/>
    <x v="20"/>
    <n v="129"/>
    <n v="0.91489361702127658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d v="2015-09-28T18:24:55"/>
    <b v="1"/>
    <n v="874"/>
    <b v="1"/>
    <x v="20"/>
    <n v="12189"/>
    <n v="13.946224256292906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d v="2014-10-29T19:15:26"/>
    <b v="1"/>
    <n v="73"/>
    <b v="1"/>
    <x v="20"/>
    <n v="1785"/>
    <n v="24.45205479452054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d v="2016-01-22T11:24:25"/>
    <b v="1"/>
    <n v="294"/>
    <b v="1"/>
    <x v="20"/>
    <n v="19201"/>
    <n v="65.30952380952381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d v="2016-03-14T00:02:57"/>
    <b v="1"/>
    <n v="740"/>
    <b v="1"/>
    <x v="20"/>
    <n v="20313"/>
    <n v="27.45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d v="2015-08-05T16:11:02"/>
    <b v="1"/>
    <n v="369"/>
    <b v="1"/>
    <x v="20"/>
    <n v="23830"/>
    <n v="64.579945799457988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d v="2016-04-24T19:53:51"/>
    <b v="1"/>
    <n v="110"/>
    <b v="1"/>
    <x v="20"/>
    <n v="1297"/>
    <n v="11.790909090909091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d v="2015-07-28T19:15:10"/>
    <b v="1"/>
    <n v="455"/>
    <b v="1"/>
    <x v="20"/>
    <n v="18037.009999999998"/>
    <n v="39.641780219780216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d v="2016-07-01T07:33:47"/>
    <b v="1"/>
    <n v="224"/>
    <b v="1"/>
    <x v="20"/>
    <n v="9588"/>
    <n v="42.803571428571431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d v="2014-12-08T18:46:10"/>
    <b v="1"/>
    <n v="46"/>
    <b v="1"/>
    <x v="20"/>
    <n v="184"/>
    <n v="4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d v="2016-12-01T22:03:39"/>
    <b v="0"/>
    <n v="284"/>
    <b v="1"/>
    <x v="20"/>
    <n v="7197.2200000000012"/>
    <n v="25.342323943661977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d v="2014-10-27T00:10:16"/>
    <b v="1"/>
    <n v="98"/>
    <b v="1"/>
    <x v="20"/>
    <n v="2680"/>
    <n v="27.346938775510203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d v="2014-12-01T17:05:38"/>
    <b v="0"/>
    <n v="2"/>
    <b v="0"/>
    <x v="24"/>
    <n v="-17994"/>
    <n v="-8997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d v="2015-06-15T23:55:00"/>
    <b v="0"/>
    <n v="1"/>
    <b v="0"/>
    <x v="24"/>
    <n v="-480"/>
    <n v="-48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d v="2014-10-23T12:13:54"/>
    <b v="0"/>
    <n v="1"/>
    <b v="0"/>
    <x v="24"/>
    <n v="-2240"/>
    <n v="-224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d v="2015-02-18T01:13:44"/>
    <b v="0"/>
    <n v="0"/>
    <b v="0"/>
    <x v="24"/>
    <n v="-100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d v="2015-01-27T21:13:54"/>
    <b v="0"/>
    <n v="1"/>
    <b v="0"/>
    <x v="24"/>
    <n v="-2999"/>
    <n v="-2999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d v="2014-07-19T05:06:39"/>
    <b v="0"/>
    <n v="11"/>
    <b v="0"/>
    <x v="24"/>
    <n v="-711"/>
    <n v="-64.63636363636364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d v="2017-02-16T10:14:42"/>
    <b v="0"/>
    <n v="0"/>
    <b v="0"/>
    <x v="24"/>
    <n v="-2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d v="2015-10-09T21:10:20"/>
    <b v="0"/>
    <n v="1"/>
    <b v="0"/>
    <x v="24"/>
    <n v="-640"/>
    <n v="-64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d v="2015-10-04T03:15:59"/>
    <b v="0"/>
    <n v="6"/>
    <b v="0"/>
    <x v="24"/>
    <n v="-330"/>
    <n v="-55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d v="2016-04-12T10:47:14"/>
    <b v="0"/>
    <n v="7"/>
    <b v="0"/>
    <x v="24"/>
    <n v="-649"/>
    <n v="-92.714285714285708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d v="2015-04-27T19:47:19"/>
    <b v="0"/>
    <n v="0"/>
    <b v="0"/>
    <x v="24"/>
    <n v="-350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d v="2014-09-10T16:31:48"/>
    <b v="0"/>
    <n v="16"/>
    <b v="0"/>
    <x v="24"/>
    <n v="-2185"/>
    <n v="-136.562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d v="2015-08-03T06:47:27"/>
    <b v="0"/>
    <n v="0"/>
    <b v="0"/>
    <x v="24"/>
    <n v="-600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d v="2015-07-03T06:03:10"/>
    <b v="0"/>
    <n v="0"/>
    <b v="0"/>
    <x v="24"/>
    <n v="-2000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d v="2015-08-25T14:43:52"/>
    <b v="0"/>
    <n v="0"/>
    <b v="0"/>
    <x v="24"/>
    <n v="-75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d v="2016-06-04T03:40:24"/>
    <b v="0"/>
    <n v="12"/>
    <b v="0"/>
    <x v="24"/>
    <n v="-823"/>
    <n v="-68.583333333333329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d v="2014-08-20T15:40:33"/>
    <b v="0"/>
    <n v="1"/>
    <b v="0"/>
    <x v="24"/>
    <n v="-2400"/>
    <n v="-24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d v="2015-06-30T09:32:39"/>
    <b v="0"/>
    <n v="3"/>
    <b v="0"/>
    <x v="24"/>
    <n v="-715"/>
    <n v="-238.33333333333334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d v="2015-04-14T01:16:39"/>
    <b v="0"/>
    <n v="1"/>
    <b v="0"/>
    <x v="24"/>
    <n v="-14950"/>
    <n v="-149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d v="2014-10-24T00:29:53"/>
    <b v="0"/>
    <n v="4"/>
    <b v="0"/>
    <x v="24"/>
    <n v="-2406"/>
    <n v="-601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d v="2013-10-08T01:00:03"/>
    <b v="0"/>
    <n v="1"/>
    <b v="0"/>
    <x v="25"/>
    <n v="-9933"/>
    <n v="-9933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d v="2009-09-23T13:35:16"/>
    <b v="0"/>
    <n v="0"/>
    <b v="0"/>
    <x v="25"/>
    <n v="-400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d v="2014-01-13T17:49:11"/>
    <b v="0"/>
    <n v="2"/>
    <b v="0"/>
    <x v="25"/>
    <n v="-5915"/>
    <n v="-2957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d v="2015-04-27T08:48:29"/>
    <b v="0"/>
    <n v="1"/>
    <b v="0"/>
    <x v="25"/>
    <n v="-9990"/>
    <n v="-999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d v="2011-05-09T17:31:01"/>
    <b v="0"/>
    <n v="1"/>
    <b v="0"/>
    <x v="25"/>
    <n v="-3900"/>
    <n v="-39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d v="2016-06-28T22:00:04"/>
    <b v="0"/>
    <n v="59"/>
    <b v="0"/>
    <x v="25"/>
    <n v="-23625"/>
    <n v="-400.4237288135593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d v="2014-02-01T22:29:05"/>
    <b v="0"/>
    <n v="13"/>
    <b v="0"/>
    <x v="25"/>
    <n v="-8150"/>
    <n v="-626.92307692307691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d v="2014-11-19T01:29:45"/>
    <b v="0"/>
    <n v="22"/>
    <b v="0"/>
    <x v="25"/>
    <n v="-21590"/>
    <n v="-981.36363636363637"/>
    <s v="publishing"/>
    <x v="25"/>
  </r>
  <r>
    <n v="1569"/>
    <s v="to be removed (Canceled)"/>
    <s v="to be removed"/>
    <n v="30000"/>
    <n v="0"/>
    <x v="1"/>
    <s v="US"/>
    <s v="USD"/>
    <n v="1369498714"/>
    <x v="1568"/>
    <n v="1366906714"/>
    <d v="2013-04-25T16:18:34"/>
    <b v="0"/>
    <n v="0"/>
    <b v="0"/>
    <x v="25"/>
    <n v="-3000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d v="2016-03-09T19:31:22"/>
    <b v="0"/>
    <n v="52"/>
    <b v="0"/>
    <x v="25"/>
    <n v="-3516"/>
    <n v="-67.615384615384613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d v="2015-05-20T18:28:03"/>
    <b v="0"/>
    <n v="4"/>
    <b v="0"/>
    <x v="25"/>
    <n v="-12020"/>
    <n v="-3005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d v="2016-02-04T00:47:39"/>
    <b v="0"/>
    <n v="3"/>
    <b v="0"/>
    <x v="25"/>
    <n v="-2375"/>
    <n v="-791.66666666666663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d v="2017-02-20T00:00:02"/>
    <b v="0"/>
    <n v="3"/>
    <b v="0"/>
    <x v="25"/>
    <n v="-8777"/>
    <n v="-2925.6666666666665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d v="2015-01-13T22:15:29"/>
    <b v="0"/>
    <n v="6"/>
    <b v="0"/>
    <x v="25"/>
    <n v="-9494"/>
    <n v="-1582.33333333333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d v="2014-06-09T12:34:56"/>
    <b v="0"/>
    <n v="35"/>
    <b v="0"/>
    <x v="25"/>
    <n v="-7709"/>
    <n v="-220.25714285714287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d v="2015-05-16T21:06:08"/>
    <b v="0"/>
    <n v="10"/>
    <b v="0"/>
    <x v="25"/>
    <n v="-4350"/>
    <n v="-43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d v="2012-05-25T20:20:48"/>
    <b v="0"/>
    <n v="2"/>
    <b v="0"/>
    <x v="25"/>
    <n v="-9945"/>
    <n v="-4972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d v="2010-08-09T01:34:51"/>
    <b v="0"/>
    <n v="4"/>
    <b v="0"/>
    <x v="25"/>
    <n v="-1692"/>
    <n v="-423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d v="2013-07-26T23:54:51"/>
    <b v="0"/>
    <n v="2"/>
    <b v="0"/>
    <x v="25"/>
    <n v="-3305"/>
    <n v="-1652.5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d v="2012-03-22T01:12:06"/>
    <b v="0"/>
    <n v="0"/>
    <b v="0"/>
    <x v="25"/>
    <n v="-175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d v="2015-11-17T10:46:30"/>
    <b v="0"/>
    <n v="1"/>
    <b v="0"/>
    <x v="26"/>
    <n v="-995"/>
    <n v="-99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d v="2015-08-30T18:57:33"/>
    <b v="0"/>
    <n v="3"/>
    <b v="0"/>
    <x v="26"/>
    <n v="-907"/>
    <n v="-302.333333333333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d v="2014-08-26T21:43:11"/>
    <b v="0"/>
    <n v="1"/>
    <b v="0"/>
    <x v="26"/>
    <n v="-19985"/>
    <n v="-1998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d v="2014-05-20T15:35:01"/>
    <b v="0"/>
    <n v="0"/>
    <b v="0"/>
    <x v="26"/>
    <n v="-120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d v="2016-12-03T21:29:28"/>
    <b v="0"/>
    <n v="12"/>
    <b v="0"/>
    <x v="26"/>
    <n v="-420"/>
    <n v="-35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d v="2015-03-06T02:30:22"/>
    <b v="0"/>
    <n v="0"/>
    <b v="0"/>
    <x v="26"/>
    <n v="-150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d v="2014-11-13T22:49:25"/>
    <b v="0"/>
    <n v="1"/>
    <b v="0"/>
    <x v="26"/>
    <n v="-7499"/>
    <n v="-7499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d v="2015-01-01T05:59:59"/>
    <b v="0"/>
    <n v="0"/>
    <b v="0"/>
    <x v="26"/>
    <n v="-516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d v="2015-09-09T23:38:06"/>
    <b v="0"/>
    <n v="0"/>
    <b v="0"/>
    <x v="26"/>
    <n v="-120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x v="1589"/>
    <n v="1440448464"/>
    <d v="2015-08-24T20:34:24"/>
    <b v="0"/>
    <n v="2"/>
    <b v="0"/>
    <x v="26"/>
    <n v="-58980"/>
    <n v="-2949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d v="2016-03-04T17:25:41"/>
    <b v="0"/>
    <n v="92"/>
    <b v="0"/>
    <x v="26"/>
    <n v="-9908"/>
    <n v="-107.69565217391305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d v="2015-02-11T01:44:45"/>
    <b v="0"/>
    <n v="0"/>
    <b v="0"/>
    <x v="26"/>
    <n v="-25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d v="2015-01-29T20:17:35"/>
    <b v="0"/>
    <n v="3"/>
    <b v="0"/>
    <x v="26"/>
    <n v="-21997"/>
    <n v="-7332.333333333333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d v="2016-03-16T17:06:22"/>
    <b v="0"/>
    <n v="10"/>
    <b v="0"/>
    <x v="26"/>
    <n v="-795"/>
    <n v="-79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d v="2014-05-21T01:12:08"/>
    <b v="0"/>
    <n v="7"/>
    <b v="0"/>
    <x v="26"/>
    <n v="-99720"/>
    <n v="-14245.714285714286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d v="2014-10-29T10:19:29"/>
    <b v="0"/>
    <n v="3"/>
    <b v="0"/>
    <x v="26"/>
    <n v="-3175"/>
    <n v="-1058.3333333333333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d v="2016-08-21T08:29:57"/>
    <b v="0"/>
    <n v="0"/>
    <b v="0"/>
    <x v="26"/>
    <n v="-1500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d v="2015-05-27T16:00:58"/>
    <b v="0"/>
    <n v="1"/>
    <b v="0"/>
    <x v="26"/>
    <n v="-799"/>
    <n v="-799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d v="2016-03-09T12:56:16"/>
    <b v="0"/>
    <n v="0"/>
    <b v="0"/>
    <x v="26"/>
    <n v="-50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d v="2014-06-01T01:22:32"/>
    <b v="0"/>
    <n v="9"/>
    <b v="0"/>
    <x v="26"/>
    <n v="-4633"/>
    <n v="-514.77777777777783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d v="2011-04-05T02:13:53"/>
    <b v="0"/>
    <n v="56"/>
    <b v="1"/>
    <x v="11"/>
    <n v="206.23000000000002"/>
    <n v="3.6826785714285717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d v="2011-09-02T07:08:37"/>
    <b v="0"/>
    <n v="32"/>
    <b v="1"/>
    <x v="11"/>
    <n v="2.5"/>
    <n v="7.8125E-2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d v="2011-11-29T04:04:19"/>
    <b v="0"/>
    <n v="30"/>
    <b v="1"/>
    <x v="11"/>
    <n v="0.66000000000008185"/>
    <n v="2.2000000000002729E-2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d v="2012-02-06T20:17:15"/>
    <b v="0"/>
    <n v="70"/>
    <b v="1"/>
    <x v="11"/>
    <n v="619"/>
    <n v="8.842857142857143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d v="2011-07-23T00:18:33"/>
    <b v="0"/>
    <n v="44"/>
    <b v="1"/>
    <x v="11"/>
    <n v="41.600000000000364"/>
    <n v="0.94545454545455376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d v="2010-12-24T02:40:38"/>
    <b v="0"/>
    <n v="92"/>
    <b v="1"/>
    <x v="11"/>
    <n v="80.329999999999927"/>
    <n v="0.87315217391304267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d v="2012-05-24T19:24:11"/>
    <b v="0"/>
    <n v="205"/>
    <b v="1"/>
    <x v="11"/>
    <n v="4511"/>
    <n v="22.004878048780487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d v="2013-11-29T19:56:26"/>
    <b v="0"/>
    <n v="23"/>
    <b v="1"/>
    <x v="11"/>
    <n v="15"/>
    <n v="0.65217391304347827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d v="2011-09-10T00:01:49"/>
    <b v="0"/>
    <n v="4"/>
    <b v="1"/>
    <x v="11"/>
    <n v="275"/>
    <n v="68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d v="2012-11-15T22:11:50"/>
    <b v="0"/>
    <n v="112"/>
    <b v="1"/>
    <x v="11"/>
    <n v="3437"/>
    <n v="30.6875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d v="2013-05-15T00:00:32"/>
    <b v="0"/>
    <n v="27"/>
    <b v="1"/>
    <x v="11"/>
    <n v="201"/>
    <n v="7.444444444444444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d v="2012-12-03T20:59:44"/>
    <b v="0"/>
    <n v="11"/>
    <b v="1"/>
    <x v="11"/>
    <n v="50"/>
    <n v="4.5454545454545459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d v="2012-06-22T01:40:02"/>
    <b v="0"/>
    <n v="26"/>
    <b v="1"/>
    <x v="11"/>
    <n v="15"/>
    <n v="0.57692307692307687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d v="2014-06-04T23:32:49"/>
    <b v="0"/>
    <n v="77"/>
    <b v="1"/>
    <x v="11"/>
    <n v="135"/>
    <n v="1.7532467532467533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d v="2011-10-29T01:13:16"/>
    <b v="0"/>
    <n v="136"/>
    <b v="1"/>
    <x v="11"/>
    <n v="1130"/>
    <n v="8.3088235294117645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d v="2012-10-12T17:10:21"/>
    <b v="0"/>
    <n v="157"/>
    <b v="1"/>
    <x v="11"/>
    <n v="420"/>
    <n v="2.675159235668789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d v="2013-09-29T15:56:28"/>
    <b v="0"/>
    <n v="158"/>
    <b v="1"/>
    <x v="11"/>
    <n v="3210"/>
    <n v="20.316455696202532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d v="2013-01-27T15:42:15"/>
    <b v="0"/>
    <n v="27"/>
    <b v="1"/>
    <x v="11"/>
    <n v="76"/>
    <n v="2.8148148148148149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d v="2014-08-25T04:28:06"/>
    <b v="0"/>
    <n v="23"/>
    <b v="1"/>
    <x v="11"/>
    <n v="500"/>
    <n v="21.739130434782609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d v="2013-02-16T08:09:00"/>
    <b v="0"/>
    <n v="17"/>
    <b v="1"/>
    <x v="11"/>
    <n v="130"/>
    <n v="7.6470588235294121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d v="2012-04-04T14:33:35"/>
    <b v="0"/>
    <n v="37"/>
    <b v="1"/>
    <x v="11"/>
    <n v="1060"/>
    <n v="28.648648648648649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d v="2014-11-07T07:04:34"/>
    <b v="0"/>
    <n v="65"/>
    <b v="1"/>
    <x v="11"/>
    <n v="119"/>
    <n v="1.8307692307692307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d v="2013-06-28T16:31:29"/>
    <b v="0"/>
    <n v="18"/>
    <b v="1"/>
    <x v="11"/>
    <n v="8"/>
    <n v="0.44444444444444442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d v="2012-11-30T08:48:55"/>
    <b v="0"/>
    <n v="25"/>
    <b v="1"/>
    <x v="11"/>
    <n v="180"/>
    <n v="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d v="2012-08-14T16:47:33"/>
    <b v="0"/>
    <n v="104"/>
    <b v="1"/>
    <x v="11"/>
    <n v="4150"/>
    <n v="39.903846153846153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d v="2013-11-01T20:21:07"/>
    <b v="0"/>
    <n v="108"/>
    <b v="1"/>
    <x v="11"/>
    <n v="95"/>
    <n v="0.8796296296296296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d v="2012-10-23T16:58:09"/>
    <b v="0"/>
    <n v="38"/>
    <b v="1"/>
    <x v="11"/>
    <n v="340"/>
    <n v="8.9473684210526319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d v="2014-05-15T17:41:22"/>
    <b v="0"/>
    <n v="88"/>
    <b v="1"/>
    <x v="11"/>
    <n v="37"/>
    <n v="0.42045454545454547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d v="2014-01-06T20:48:53"/>
    <b v="0"/>
    <n v="82"/>
    <b v="1"/>
    <x v="11"/>
    <n v="220"/>
    <n v="2.6829268292682928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d v="2012-01-31T20:06:15"/>
    <b v="0"/>
    <n v="126"/>
    <b v="1"/>
    <x v="11"/>
    <n v="6610"/>
    <n v="52.46031746031746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d v="2012-09-12T20:37:41"/>
    <b v="0"/>
    <n v="133"/>
    <b v="1"/>
    <x v="11"/>
    <n v="5591"/>
    <n v="42.037593984962406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d v="2011-07-26T08:10:54"/>
    <b v="0"/>
    <n v="47"/>
    <b v="1"/>
    <x v="11"/>
    <n v="65"/>
    <n v="1.3829787234042554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d v="2011-12-19T21:12:36"/>
    <b v="0"/>
    <n v="58"/>
    <b v="1"/>
    <x v="11"/>
    <n v="0"/>
    <n v="0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d v="2011-04-25T04:33:21"/>
    <b v="0"/>
    <n v="32"/>
    <b v="1"/>
    <x v="11"/>
    <n v="10"/>
    <n v="0.3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d v="2016-05-12T20:51:01"/>
    <b v="0"/>
    <n v="37"/>
    <b v="1"/>
    <x v="11"/>
    <n v="506"/>
    <n v="13.675675675675675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d v="2011-04-30T02:04:48"/>
    <b v="0"/>
    <n v="87"/>
    <b v="1"/>
    <x v="11"/>
    <n v="160"/>
    <n v="1.8390804597701149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d v="2009-11-05T18:02:20"/>
    <b v="0"/>
    <n v="15"/>
    <b v="1"/>
    <x v="11"/>
    <n v="19"/>
    <n v="1.266666666666666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d v="2013-01-14T16:29:28"/>
    <b v="0"/>
    <n v="27"/>
    <b v="1"/>
    <x v="11"/>
    <n v="50"/>
    <n v="1.851851851851851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d v="2012-02-02T15:39:25"/>
    <b v="0"/>
    <n v="19"/>
    <b v="1"/>
    <x v="11"/>
    <n v="0"/>
    <n v="0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d v="2010-07-20T05:32:35"/>
    <b v="0"/>
    <n v="17"/>
    <b v="1"/>
    <x v="11"/>
    <n v="279.44000000000005"/>
    <n v="16.43764705882353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d v="2014-11-19T14:19:04"/>
    <b v="0"/>
    <n v="26"/>
    <b v="1"/>
    <x v="27"/>
    <n v="35"/>
    <n v="1.3461538461538463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d v="2011-05-25T00:35:27"/>
    <b v="0"/>
    <n v="28"/>
    <b v="1"/>
    <x v="27"/>
    <n v="0"/>
    <n v="0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d v="2012-08-25T19:46:52"/>
    <b v="0"/>
    <n v="37"/>
    <b v="1"/>
    <x v="27"/>
    <n v="1235"/>
    <n v="33.378378378378379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d v="2012-09-23T01:26:00"/>
    <b v="0"/>
    <n v="128"/>
    <b v="1"/>
    <x v="27"/>
    <n v="950"/>
    <n v="7.421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d v="2013-09-04T14:49:00"/>
    <b v="0"/>
    <n v="10"/>
    <b v="1"/>
    <x v="27"/>
    <n v="540"/>
    <n v="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d v="2014-07-13T10:48:23"/>
    <b v="0"/>
    <n v="83"/>
    <b v="1"/>
    <x v="27"/>
    <n v="204"/>
    <n v="2.4578313253012047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d v="2012-05-10T09:49:37"/>
    <b v="0"/>
    <n v="46"/>
    <b v="1"/>
    <x v="27"/>
    <n v="236"/>
    <n v="5.130434782608695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d v="2011-02-18T16:54:42"/>
    <b v="0"/>
    <n v="90"/>
    <b v="1"/>
    <x v="27"/>
    <n v="581"/>
    <n v="6.4555555555555557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d v="2014-04-08T16:25:55"/>
    <b v="0"/>
    <n v="81"/>
    <b v="1"/>
    <x v="27"/>
    <n v="22.329999999999927"/>
    <n v="0.2756790123456781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d v="2013-09-09T10:27:17"/>
    <b v="0"/>
    <n v="32"/>
    <b v="1"/>
    <x v="27"/>
    <n v="831"/>
    <n v="25.9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d v="2011-03-23T21:37:00"/>
    <b v="0"/>
    <n v="20"/>
    <b v="1"/>
    <x v="27"/>
    <n v="15"/>
    <n v="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d v="2013-10-25T11:49:53"/>
    <b v="0"/>
    <n v="70"/>
    <b v="1"/>
    <x v="27"/>
    <n v="30"/>
    <n v="0.42857142857142855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d v="2011-03-24T20:01:36"/>
    <b v="0"/>
    <n v="168"/>
    <b v="1"/>
    <x v="27"/>
    <n v="3711.5200000000004"/>
    <n v="22.092380952380957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d v="2012-03-19T21:22:40"/>
    <b v="0"/>
    <n v="34"/>
    <b v="1"/>
    <x v="27"/>
    <n v="219"/>
    <n v="6.4411764705882355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d v="2012-03-06T19:00:20"/>
    <b v="0"/>
    <n v="48"/>
    <b v="1"/>
    <x v="27"/>
    <n v="643"/>
    <n v="13.395833333333334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d v="2012-11-13T22:17:32"/>
    <b v="0"/>
    <n v="48"/>
    <b v="1"/>
    <x v="27"/>
    <n v="25.119999999999891"/>
    <n v="0.523333333333331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d v="2012-04-24T18:46:08"/>
    <b v="0"/>
    <n v="221"/>
    <b v="1"/>
    <x v="27"/>
    <n v="1233.4500000000007"/>
    <n v="5.5812217194570168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d v="2012-11-10T05:19:27"/>
    <b v="0"/>
    <n v="107"/>
    <b v="1"/>
    <x v="27"/>
    <n v="1934"/>
    <n v="18.074766355140188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d v="2013-11-18T21:55:21"/>
    <b v="0"/>
    <n v="45"/>
    <b v="1"/>
    <x v="27"/>
    <n v="64"/>
    <n v="1.422222222222222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d v="2016-03-30T16:39:10"/>
    <b v="0"/>
    <n v="36"/>
    <b v="1"/>
    <x v="27"/>
    <n v="923"/>
    <n v="25.638888888888889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d v="2015-12-05T23:57:11"/>
    <b v="0"/>
    <n v="101"/>
    <b v="1"/>
    <x v="27"/>
    <n v="198"/>
    <n v="1.960396039603960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d v="2011-11-01T04:45:36"/>
    <b v="0"/>
    <n v="62"/>
    <b v="1"/>
    <x v="27"/>
    <n v="211"/>
    <n v="3.403225806451613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d v="2015-01-02T00:31:47"/>
    <b v="0"/>
    <n v="32"/>
    <b v="1"/>
    <x v="27"/>
    <n v="80"/>
    <n v="2.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d v="2012-01-31T18:16:58"/>
    <b v="0"/>
    <n v="89"/>
    <b v="1"/>
    <x v="27"/>
    <n v="560.2199999999998"/>
    <n v="6.294606741573031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d v="2011-01-21T15:35:13"/>
    <b v="0"/>
    <n v="93"/>
    <b v="1"/>
    <x v="27"/>
    <n v="681"/>
    <n v="7.32258064516129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d v="2013-02-26T06:04:33"/>
    <b v="0"/>
    <n v="98"/>
    <b v="1"/>
    <x v="27"/>
    <n v="1522"/>
    <n v="15.530612244897959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d v="2014-02-12T01:41:38"/>
    <b v="0"/>
    <n v="82"/>
    <b v="1"/>
    <x v="27"/>
    <n v="913"/>
    <n v="11.134146341463415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d v="2011-10-29T03:35:39"/>
    <b v="0"/>
    <n v="116"/>
    <b v="1"/>
    <x v="27"/>
    <n v="211"/>
    <n v="1.8189655172413792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d v="2016-04-01T21:14:36"/>
    <b v="0"/>
    <n v="52"/>
    <b v="1"/>
    <x v="27"/>
    <n v="795"/>
    <n v="15.288461538461538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d v="2010-05-15T22:19:59"/>
    <b v="0"/>
    <n v="23"/>
    <b v="1"/>
    <x v="27"/>
    <n v="26"/>
    <n v="1.1304347826086956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d v="2016-07-02T13:03:34"/>
    <b v="0"/>
    <n v="77"/>
    <b v="1"/>
    <x v="27"/>
    <n v="13.470000000000027"/>
    <n v="0.17493506493506528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d v="2012-05-05T15:45:30"/>
    <b v="0"/>
    <n v="49"/>
    <b v="1"/>
    <x v="27"/>
    <n v="220"/>
    <n v="4.489795918367346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d v="2015-02-04T21:04:52"/>
    <b v="0"/>
    <n v="59"/>
    <b v="1"/>
    <x v="27"/>
    <n v="590"/>
    <n v="10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d v="2016-07-18T14:31:46"/>
    <b v="0"/>
    <n v="113"/>
    <b v="1"/>
    <x v="27"/>
    <n v="5085"/>
    <n v="45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d v="2011-09-16T17:35:40"/>
    <b v="0"/>
    <n v="34"/>
    <b v="1"/>
    <x v="27"/>
    <n v="374.16000000000008"/>
    <n v="11.004705882352944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d v="2012-03-05T17:25:47"/>
    <b v="0"/>
    <n v="42"/>
    <b v="1"/>
    <x v="27"/>
    <n v="460"/>
    <n v="10.952380952380953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d v="2016-02-16T09:46:16"/>
    <b v="0"/>
    <n v="42"/>
    <b v="1"/>
    <x v="27"/>
    <n v="700"/>
    <n v="16.666666666666668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d v="2014-01-23T20:31:11"/>
    <b v="0"/>
    <n v="49"/>
    <b v="1"/>
    <x v="27"/>
    <n v="276"/>
    <n v="5.6326530612244898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d v="2011-06-29T01:39:05"/>
    <b v="0"/>
    <n v="56"/>
    <b v="1"/>
    <x v="27"/>
    <n v="1500"/>
    <n v="26.78571428571428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d v="2014-06-12T18:11:07"/>
    <b v="0"/>
    <n v="25"/>
    <b v="1"/>
    <x v="27"/>
    <n v="175"/>
    <n v="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d v="2017-02-08T02:54:44"/>
    <b v="0"/>
    <n v="884"/>
    <b v="0"/>
    <x v="28"/>
    <n v="924.38000000000466"/>
    <n v="1.0456787330316795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d v="2017-02-13T05:07:40"/>
    <b v="0"/>
    <n v="0"/>
    <b v="0"/>
    <x v="28"/>
    <n v="-600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d v="2017-03-14T18:45:38"/>
    <b v="0"/>
    <n v="10"/>
    <b v="0"/>
    <x v="28"/>
    <n v="-2740"/>
    <n v="-274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d v="2017-02-17T19:34:01"/>
    <b v="0"/>
    <n v="101"/>
    <b v="0"/>
    <x v="28"/>
    <n v="730"/>
    <n v="7.2277227722772279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d v="2017-02-22T06:00:23"/>
    <b v="0"/>
    <n v="15"/>
    <b v="0"/>
    <x v="28"/>
    <n v="10"/>
    <n v="0.66666666666666663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d v="2017-02-26T20:15:19"/>
    <b v="0"/>
    <n v="1"/>
    <b v="0"/>
    <x v="28"/>
    <n v="-4982"/>
    <n v="-4982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d v="2017-03-08T01:07:25"/>
    <b v="0"/>
    <n v="39"/>
    <b v="0"/>
    <x v="28"/>
    <n v="-6875"/>
    <n v="-176.28205128205127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d v="2017-03-10T12:49:54"/>
    <b v="0"/>
    <n v="7"/>
    <b v="0"/>
    <x v="28"/>
    <n v="-2228"/>
    <n v="-318.28571428571428"/>
    <s v="music"/>
    <x v="28"/>
  </r>
  <r>
    <n v="1689"/>
    <s v="Fly Away"/>
    <s v="Praising the Living God in the second half of life."/>
    <n v="2400"/>
    <n v="2400"/>
    <x v="3"/>
    <s v="US"/>
    <s v="USD"/>
    <n v="1489700230"/>
    <x v="1688"/>
    <n v="1487111830"/>
    <d v="2017-02-14T22:37:10"/>
    <b v="0"/>
    <n v="14"/>
    <b v="0"/>
    <x v="28"/>
    <n v="0"/>
    <n v="0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d v="2017-03-07T10:20:42"/>
    <b v="0"/>
    <n v="11"/>
    <b v="0"/>
    <x v="28"/>
    <n v="-1865"/>
    <n v="-169.5454545454545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d v="2017-03-01T16:50:08"/>
    <b v="0"/>
    <n v="38"/>
    <b v="0"/>
    <x v="28"/>
    <n v="-19958"/>
    <n v="-525.21052631578948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d v="2017-02-22T03:37:47"/>
    <b v="0"/>
    <n v="15"/>
    <b v="0"/>
    <x v="28"/>
    <n v="-2610"/>
    <n v="-17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d v="2017-03-09T22:05:12"/>
    <b v="0"/>
    <n v="8"/>
    <b v="0"/>
    <x v="28"/>
    <n v="-2720"/>
    <n v="-340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d v="2017-02-25T16:04:34"/>
    <b v="0"/>
    <n v="1"/>
    <b v="0"/>
    <x v="28"/>
    <n v="-9995"/>
    <n v="-999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d v="2017-03-07T00:45:14"/>
    <b v="0"/>
    <n v="23"/>
    <b v="0"/>
    <x v="28"/>
    <n v="-10595"/>
    <n v="-460.6521739130435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d v="2017-03-02T01:40:11"/>
    <b v="0"/>
    <n v="0"/>
    <b v="0"/>
    <x v="28"/>
    <n v="-30000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d v="2017-03-11T00:47:28"/>
    <b v="0"/>
    <n v="22"/>
    <b v="0"/>
    <x v="28"/>
    <n v="-9974"/>
    <n v="-453.36363636363637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d v="2017-03-02T04:59:20"/>
    <b v="0"/>
    <n v="0"/>
    <b v="0"/>
    <x v="28"/>
    <n v="-12500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d v="2017-03-12T20:44:05"/>
    <b v="0"/>
    <n v="4"/>
    <b v="0"/>
    <x v="28"/>
    <n v="-4889"/>
    <n v="-1222.25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d v="2017-03-02T01:43:10"/>
    <b v="0"/>
    <n v="79"/>
    <b v="0"/>
    <x v="28"/>
    <n v="-14788"/>
    <n v="-187.1898734177215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d v="2014-12-16T15:56:45"/>
    <b v="0"/>
    <n v="2"/>
    <b v="0"/>
    <x v="28"/>
    <n v="-5040"/>
    <n v="-2520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d v="2015-02-28T20:52:30"/>
    <b v="0"/>
    <n v="1"/>
    <b v="0"/>
    <x v="28"/>
    <n v="-16499"/>
    <n v="-16499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d v="2015-07-02T06:45:37"/>
    <b v="0"/>
    <n v="2"/>
    <b v="0"/>
    <x v="28"/>
    <n v="-4949"/>
    <n v="-2474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d v="2015-01-17T03:21:13"/>
    <b v="0"/>
    <n v="11"/>
    <b v="0"/>
    <x v="28"/>
    <n v="-698"/>
    <n v="-63.454545454545453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d v="2015-08-29T00:24:06"/>
    <b v="0"/>
    <n v="0"/>
    <b v="0"/>
    <x v="28"/>
    <n v="-200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d v="2015-06-24T07:21:12"/>
    <b v="0"/>
    <n v="0"/>
    <b v="0"/>
    <x v="28"/>
    <n v="-550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d v="2016-02-27T17:18:15"/>
    <b v="0"/>
    <n v="9"/>
    <b v="0"/>
    <x v="28"/>
    <n v="-4513"/>
    <n v="-501.44444444444446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d v="2016-03-22T20:48:26"/>
    <b v="0"/>
    <n v="0"/>
    <b v="0"/>
    <x v="28"/>
    <n v="-700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d v="2014-07-21T13:31:54"/>
    <b v="0"/>
    <n v="4"/>
    <b v="0"/>
    <x v="28"/>
    <n v="-1665"/>
    <n v="-416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d v="2015-12-03T14:11:28"/>
    <b v="0"/>
    <n v="1"/>
    <b v="0"/>
    <x v="28"/>
    <n v="-4966"/>
    <n v="-4966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d v="2014-08-01T15:30:34"/>
    <b v="0"/>
    <n v="2"/>
    <b v="0"/>
    <x v="28"/>
    <n v="-8950"/>
    <n v="-447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d v="2015-05-01T21:55:53"/>
    <b v="0"/>
    <n v="0"/>
    <b v="0"/>
    <x v="28"/>
    <n v="-500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d v="2014-09-05T19:13:32"/>
    <b v="0"/>
    <n v="1"/>
    <b v="0"/>
    <x v="28"/>
    <n v="-2950"/>
    <n v="-29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d v="2015-04-01T22:02:41"/>
    <b v="0"/>
    <n v="17"/>
    <b v="0"/>
    <x v="28"/>
    <n v="-23033"/>
    <n v="-1354.8823529411766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d v="2015-03-01T05:13:05"/>
    <b v="0"/>
    <n v="2"/>
    <b v="0"/>
    <x v="28"/>
    <n v="-4989"/>
    <n v="-2494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d v="2016-10-30T13:51:39"/>
    <b v="0"/>
    <n v="3"/>
    <b v="0"/>
    <x v="28"/>
    <n v="-1850"/>
    <n v="-616.66666666666663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d v="2016-03-31T23:33:58"/>
    <b v="0"/>
    <n v="41"/>
    <b v="0"/>
    <x v="28"/>
    <n v="-1870"/>
    <n v="-45.609756097560975"/>
    <s v="music"/>
    <x v="28"/>
  </r>
  <r>
    <n v="1718"/>
    <s v="The Prodigal Son"/>
    <s v="A melody for the galaxy."/>
    <n v="35000"/>
    <n v="75"/>
    <x v="2"/>
    <s v="US"/>
    <s v="USD"/>
    <n v="1463201940"/>
    <x v="1717"/>
    <n v="1459435149"/>
    <d v="2016-03-31T14:39:09"/>
    <b v="0"/>
    <n v="2"/>
    <b v="0"/>
    <x v="28"/>
    <n v="-34925"/>
    <n v="-17462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d v="2014-08-18T12:49:51"/>
    <b v="0"/>
    <n v="3"/>
    <b v="0"/>
    <x v="28"/>
    <n v="-3965"/>
    <n v="-1321.66666666666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d v="2014-10-10T18:47:51"/>
    <b v="0"/>
    <n v="8"/>
    <b v="0"/>
    <x v="28"/>
    <n v="-3775"/>
    <n v="-471.87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d v="2015-11-11T11:04:23"/>
    <b v="0"/>
    <n v="0"/>
    <b v="0"/>
    <x v="28"/>
    <n v="-500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d v="2016-02-25T23:03:49"/>
    <b v="0"/>
    <n v="1"/>
    <b v="0"/>
    <x v="28"/>
    <n v="-2879"/>
    <n v="-2879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d v="2015-05-05T19:48:35"/>
    <b v="0"/>
    <n v="3"/>
    <b v="0"/>
    <x v="28"/>
    <n v="-9350"/>
    <n v="-3116.6666666666665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d v="2014-09-30T22:22:42"/>
    <b v="0"/>
    <n v="4"/>
    <b v="0"/>
    <x v="28"/>
    <n v="-5965"/>
    <n v="-1491.2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d v="2014-07-25T23:14:09"/>
    <b v="0"/>
    <n v="9"/>
    <b v="0"/>
    <x v="28"/>
    <n v="-4940"/>
    <n v="-548.8888888888889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d v="2014-05-29T22:04:24"/>
    <b v="0"/>
    <n v="16"/>
    <b v="0"/>
    <x v="28"/>
    <n v="-4304"/>
    <n v="-269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d v="2015-02-09T22:16:17"/>
    <b v="0"/>
    <n v="1"/>
    <b v="0"/>
    <x v="28"/>
    <n v="-2999"/>
    <n v="-2999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d v="2015-09-21T15:01:14"/>
    <b v="0"/>
    <n v="7"/>
    <b v="0"/>
    <x v="28"/>
    <n v="-395"/>
    <n v="-56.428571428571431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d v="2016-04-11T01:15:06"/>
    <b v="0"/>
    <n v="0"/>
    <b v="0"/>
    <x v="28"/>
    <n v="-1000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d v="2015-09-25T02:06:23"/>
    <b v="0"/>
    <n v="0"/>
    <b v="0"/>
    <x v="28"/>
    <n v="-300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d v="2015-05-28T21:45:52"/>
    <b v="0"/>
    <n v="0"/>
    <b v="0"/>
    <x v="28"/>
    <n v="-100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d v="2015-11-17T16:24:41"/>
    <b v="0"/>
    <n v="0"/>
    <b v="0"/>
    <x v="28"/>
    <n v="-400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d v="2016-09-01T16:12:54"/>
    <b v="0"/>
    <n v="0"/>
    <b v="0"/>
    <x v="28"/>
    <n v="-1000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d v="2015-04-08T00:52:36"/>
    <b v="0"/>
    <n v="1"/>
    <b v="0"/>
    <x v="28"/>
    <n v="-4499"/>
    <n v="-4499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d v="2016-07-08T19:32:25"/>
    <b v="0"/>
    <n v="2"/>
    <b v="0"/>
    <x v="28"/>
    <n v="-890"/>
    <n v="-44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d v="2015-10-09T20:40:33"/>
    <b v="0"/>
    <n v="1"/>
    <b v="0"/>
    <x v="28"/>
    <n v="-2978"/>
    <n v="-2978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d v="2015-06-20T22:46:32"/>
    <b v="0"/>
    <n v="15"/>
    <b v="0"/>
    <x v="28"/>
    <n v="-3150"/>
    <n v="-210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d v="2014-09-02T20:59:02"/>
    <b v="0"/>
    <n v="1"/>
    <b v="0"/>
    <x v="28"/>
    <n v="-4980"/>
    <n v="-498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d v="2016-03-06T20:58:52"/>
    <b v="0"/>
    <n v="1"/>
    <b v="0"/>
    <x v="28"/>
    <n v="-999"/>
    <n v="-999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d v="2015-06-16T19:37:02"/>
    <b v="0"/>
    <n v="0"/>
    <b v="0"/>
    <x v="28"/>
    <n v="-300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d v="2015-04-26T15:04:31"/>
    <b v="0"/>
    <n v="52"/>
    <b v="1"/>
    <x v="20"/>
    <n v="130"/>
    <n v="2.5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d v="2016-12-06T21:02:50"/>
    <b v="0"/>
    <n v="34"/>
    <b v="1"/>
    <x v="20"/>
    <n v="175"/>
    <n v="5.1470588235294121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d v="2016-08-04T22:12:55"/>
    <b v="0"/>
    <n v="67"/>
    <b v="1"/>
    <x v="20"/>
    <n v="25"/>
    <n v="0.37313432835820898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d v="2015-01-22T14:31:17"/>
    <b v="0"/>
    <n v="70"/>
    <b v="1"/>
    <x v="20"/>
    <n v="1015"/>
    <n v="14.5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d v="2016-11-16T06:13:58"/>
    <b v="0"/>
    <n v="89"/>
    <b v="1"/>
    <x v="20"/>
    <n v="981"/>
    <n v="11.02247191011236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d v="2016-10-25T04:14:27"/>
    <b v="0"/>
    <n v="107"/>
    <b v="1"/>
    <x v="20"/>
    <n v="7215"/>
    <n v="67.429906542056074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d v="2015-10-15T10:27:10"/>
    <b v="0"/>
    <n v="159"/>
    <b v="1"/>
    <x v="20"/>
    <n v="446"/>
    <n v="2.8050314465408803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d v="2015-08-03T22:49:03"/>
    <b v="0"/>
    <n v="181"/>
    <b v="1"/>
    <x v="20"/>
    <n v="14974"/>
    <n v="82.7292817679557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d v="2017-01-23T23:25:21"/>
    <b v="0"/>
    <n v="131"/>
    <b v="1"/>
    <x v="20"/>
    <n v="2360.5"/>
    <n v="18.019083969465647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d v="2016-03-25T20:05:04"/>
    <b v="0"/>
    <n v="125"/>
    <b v="1"/>
    <x v="20"/>
    <n v="5081"/>
    <n v="40.648000000000003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d v="2015-02-17T18:45:23"/>
    <b v="0"/>
    <n v="61"/>
    <b v="1"/>
    <x v="20"/>
    <n v="290"/>
    <n v="4.7540983606557381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d v="2016-09-14T06:04:42"/>
    <b v="0"/>
    <n v="90"/>
    <b v="1"/>
    <x v="20"/>
    <n v="1922"/>
    <n v="21.355555555555554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d v="2016-02-20T17:59:28"/>
    <b v="0"/>
    <n v="35"/>
    <b v="1"/>
    <x v="20"/>
    <n v="1200"/>
    <n v="34.285714285714285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d v="2015-03-04T21:02:33"/>
    <b v="0"/>
    <n v="90"/>
    <b v="1"/>
    <x v="20"/>
    <n v="895"/>
    <n v="9.9444444444444446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d v="2015-09-05T18:56:01"/>
    <b v="0"/>
    <n v="4"/>
    <b v="1"/>
    <x v="20"/>
    <n v="5"/>
    <n v="1.2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d v="2016-07-20T04:01:09"/>
    <b v="0"/>
    <n v="120"/>
    <b v="1"/>
    <x v="20"/>
    <n v="155.60000000000036"/>
    <n v="1.2966666666666697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d v="2016-12-29T19:51:23"/>
    <b v="0"/>
    <n v="14"/>
    <b v="1"/>
    <x v="20"/>
    <n v="800"/>
    <n v="57.142857142857146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d v="2016-05-15T22:56:32"/>
    <b v="0"/>
    <n v="27"/>
    <b v="1"/>
    <x v="20"/>
    <n v="147"/>
    <n v="5.4444444444444446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d v="2015-03-05T19:53:49"/>
    <b v="0"/>
    <n v="49"/>
    <b v="1"/>
    <x v="20"/>
    <n v="330"/>
    <n v="6.734693877551020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d v="2016-02-05T16:08:33"/>
    <b v="0"/>
    <n v="102"/>
    <b v="1"/>
    <x v="20"/>
    <n v="3272"/>
    <n v="32.078431372549019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d v="2015-07-24T13:37:40"/>
    <b v="0"/>
    <n v="3"/>
    <b v="1"/>
    <x v="20"/>
    <n v="55"/>
    <n v="18.333333333333332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d v="2016-02-10T23:34:05"/>
    <b v="0"/>
    <n v="25"/>
    <b v="1"/>
    <x v="20"/>
    <n v="785"/>
    <n v="31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d v="2016-09-23T20:50:40"/>
    <b v="0"/>
    <n v="118"/>
    <b v="1"/>
    <x v="20"/>
    <n v="229"/>
    <n v="1.940677966101694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d v="2014-07-05T11:39:39"/>
    <b v="1"/>
    <n v="39"/>
    <b v="0"/>
    <x v="20"/>
    <n v="-8844"/>
    <n v="-226.76923076923077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d v="2014-07-14T23:31:52"/>
    <b v="1"/>
    <n v="103"/>
    <b v="0"/>
    <x v="20"/>
    <n v="-5066.5200000000004"/>
    <n v="-49.189514563106798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d v="2014-08-04T20:38:08"/>
    <b v="1"/>
    <n v="0"/>
    <b v="0"/>
    <x v="20"/>
    <n v="-150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d v="2014-07-04T15:48:04"/>
    <b v="1"/>
    <n v="39"/>
    <b v="0"/>
    <x v="20"/>
    <n v="-2714"/>
    <n v="-69.589743589743591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d v="2014-07-29T13:27:24"/>
    <b v="1"/>
    <n v="15"/>
    <b v="0"/>
    <x v="20"/>
    <n v="-4813"/>
    <n v="-320.8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d v="2014-12-14T19:39:19"/>
    <b v="1"/>
    <n v="22"/>
    <b v="0"/>
    <x v="20"/>
    <n v="-38919"/>
    <n v="-1769.0454545454545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d v="2014-09-09T18:43:14"/>
    <b v="1"/>
    <n v="92"/>
    <b v="0"/>
    <x v="20"/>
    <n v="-10654"/>
    <n v="-115.8043478260869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d v="2014-09-23T23:30:40"/>
    <b v="1"/>
    <n v="25"/>
    <b v="0"/>
    <x v="20"/>
    <n v="-3305"/>
    <n v="-132.19999999999999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d v="2014-05-07T17:13:56"/>
    <b v="1"/>
    <n v="19"/>
    <b v="0"/>
    <x v="20"/>
    <n v="-4642"/>
    <n v="-244.31578947368422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d v="2014-12-05T18:14:58"/>
    <b v="1"/>
    <n v="19"/>
    <b v="0"/>
    <x v="20"/>
    <n v="-28123"/>
    <n v="-1480.1578947368421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d v="2014-10-18T05:14:52"/>
    <b v="1"/>
    <n v="13"/>
    <b v="0"/>
    <x v="20"/>
    <n v="-1352"/>
    <n v="-104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d v="2014-09-09T23:26:00"/>
    <b v="1"/>
    <n v="124"/>
    <b v="0"/>
    <x v="20"/>
    <n v="-11342"/>
    <n v="-91.467741935483872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d v="2014-09-23T22:57:51"/>
    <b v="1"/>
    <n v="4"/>
    <b v="0"/>
    <x v="20"/>
    <n v="-4665"/>
    <n v="-1166.2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d v="2015-01-21T08:34:13"/>
    <b v="1"/>
    <n v="10"/>
    <b v="0"/>
    <x v="20"/>
    <n v="-4149"/>
    <n v="-414.9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d v="2015-02-10T20:43:15"/>
    <b v="1"/>
    <n v="15"/>
    <b v="0"/>
    <x v="20"/>
    <n v="-49005"/>
    <n v="-3267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d v="2016-08-03T16:36:20"/>
    <b v="1"/>
    <n v="38"/>
    <b v="0"/>
    <x v="20"/>
    <n v="-7014"/>
    <n v="-184.57894736842104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d v="2016-05-03T14:25:10"/>
    <b v="1"/>
    <n v="152"/>
    <b v="0"/>
    <x v="20"/>
    <n v="-18077"/>
    <n v="-118.92763157894737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d v="2016-08-15T14:49:05"/>
    <b v="1"/>
    <n v="24"/>
    <b v="0"/>
    <x v="20"/>
    <n v="-4083"/>
    <n v="-170.125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d v="2016-01-19T13:48:09"/>
    <b v="1"/>
    <n v="76"/>
    <b v="0"/>
    <x v="20"/>
    <n v="-29578"/>
    <n v="-389.18421052631578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d v="2015-04-21T22:47:58"/>
    <b v="1"/>
    <n v="185"/>
    <b v="0"/>
    <x v="20"/>
    <n v="-30523"/>
    <n v="-164.98918918918918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d v="2014-12-30T15:44:00"/>
    <b v="1"/>
    <n v="33"/>
    <b v="0"/>
    <x v="20"/>
    <n v="-3012"/>
    <n v="-91.272727272727266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d v="2014-09-15T03:14:15"/>
    <b v="1"/>
    <n v="108"/>
    <b v="0"/>
    <x v="20"/>
    <n v="-19147"/>
    <n v="-177.2870370370370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d v="2014-11-15T13:12:57"/>
    <b v="1"/>
    <n v="29"/>
    <b v="0"/>
    <x v="20"/>
    <n v="-995"/>
    <n v="-34.310344827586206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d v="2015-03-05T15:43:57"/>
    <b v="1"/>
    <n v="24"/>
    <b v="0"/>
    <x v="20"/>
    <n v="-8467"/>
    <n v="-352.79166666666669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d v="2014-10-01T22:45:42"/>
    <b v="1"/>
    <n v="4"/>
    <b v="0"/>
    <x v="20"/>
    <n v="-5424"/>
    <n v="-1356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d v="2014-11-13T06:00:03"/>
    <b v="1"/>
    <n v="4"/>
    <b v="0"/>
    <x v="20"/>
    <n v="-7960"/>
    <n v="-199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d v="2015-01-06T16:11:18"/>
    <b v="1"/>
    <n v="15"/>
    <b v="0"/>
    <x v="20"/>
    <n v="-31364"/>
    <n v="-2090.9333333333334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d v="2014-11-30T17:46:05"/>
    <b v="1"/>
    <n v="4"/>
    <b v="0"/>
    <x v="20"/>
    <n v="-2893"/>
    <n v="-723.2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d v="2015-07-04T00:44:42"/>
    <b v="1"/>
    <n v="139"/>
    <b v="0"/>
    <x v="20"/>
    <n v="-9719"/>
    <n v="-69.920863309352512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d v="2014-10-28T21:24:00"/>
    <b v="1"/>
    <n v="2"/>
    <b v="0"/>
    <x v="20"/>
    <n v="-2960"/>
    <n v="-148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d v="2015-01-07T13:13:42"/>
    <b v="1"/>
    <n v="18"/>
    <b v="0"/>
    <x v="20"/>
    <n v="-8003"/>
    <n v="-444.6111111111110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d v="2016-09-15T06:55:41"/>
    <b v="1"/>
    <n v="81"/>
    <b v="0"/>
    <x v="20"/>
    <n v="-17154"/>
    <n v="-211.77777777777777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d v="2016-05-25T10:32:46"/>
    <b v="1"/>
    <n v="86"/>
    <b v="0"/>
    <x v="20"/>
    <n v="-14810"/>
    <n v="-172.2093023255814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d v="2016-11-15T13:39:49"/>
    <b v="1"/>
    <n v="140"/>
    <b v="0"/>
    <x v="20"/>
    <n v="-3245"/>
    <n v="-23.178571428571427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d v="2015-12-06T07:50:33"/>
    <b v="1"/>
    <n v="37"/>
    <b v="0"/>
    <x v="20"/>
    <n v="-13818"/>
    <n v="-373.45945945945948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d v="2014-10-22T20:13:28"/>
    <b v="1"/>
    <n v="6"/>
    <b v="0"/>
    <x v="20"/>
    <n v="-3930.17"/>
    <n v="-655.02833333333331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d v="2016-09-10T14:32:50"/>
    <b v="1"/>
    <n v="113"/>
    <b v="0"/>
    <x v="20"/>
    <n v="-36800"/>
    <n v="-325.66371681415927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d v="2015-11-13T15:51:08"/>
    <b v="1"/>
    <n v="37"/>
    <b v="0"/>
    <x v="20"/>
    <n v="-14645"/>
    <n v="-395.81081081081084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d v="2015-06-04T11:20:30"/>
    <b v="1"/>
    <n v="18"/>
    <b v="0"/>
    <x v="20"/>
    <n v="-1803"/>
    <n v="-100.16666666666667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d v="2015-01-14T01:43:02"/>
    <b v="1"/>
    <n v="75"/>
    <b v="0"/>
    <x v="20"/>
    <n v="-12110"/>
    <n v="-161.4666666666666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d v="2015-10-05T16:16:44"/>
    <b v="1"/>
    <n v="52"/>
    <b v="0"/>
    <x v="20"/>
    <n v="-10048"/>
    <n v="-193.23076923076923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d v="2015-08-31T19:17:38"/>
    <b v="1"/>
    <n v="122"/>
    <b v="0"/>
    <x v="20"/>
    <n v="-14309"/>
    <n v="-117.2868852459016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d v="2014-08-26T15:19:09"/>
    <b v="1"/>
    <n v="8"/>
    <b v="0"/>
    <x v="20"/>
    <n v="-19409"/>
    <n v="-2426.12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d v="2014-08-29T01:38:33"/>
    <b v="1"/>
    <n v="8"/>
    <b v="0"/>
    <x v="20"/>
    <n v="-4447"/>
    <n v="-555.87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d v="2017-01-07T16:20:30"/>
    <b v="1"/>
    <n v="96"/>
    <b v="0"/>
    <x v="20"/>
    <n v="-16406"/>
    <n v="-170.89583333333334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d v="2015-01-25T21:47:19"/>
    <b v="1"/>
    <n v="9"/>
    <b v="0"/>
    <x v="20"/>
    <n v="-3120"/>
    <n v="-346.66666666666669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d v="2014-08-09T21:50:26"/>
    <b v="0"/>
    <n v="2"/>
    <b v="0"/>
    <x v="20"/>
    <n v="-435"/>
    <n v="-21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d v="2014-08-25T10:24:30"/>
    <b v="0"/>
    <n v="26"/>
    <b v="0"/>
    <x v="20"/>
    <n v="-53960"/>
    <n v="-2075.3846153846152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d v="2016-06-03T07:38:56"/>
    <b v="0"/>
    <n v="23"/>
    <b v="0"/>
    <x v="20"/>
    <n v="-5635"/>
    <n v="-245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d v="2014-07-09T21:20:12"/>
    <b v="0"/>
    <n v="0"/>
    <b v="0"/>
    <x v="20"/>
    <n v="-875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d v="2015-01-29T07:32:16"/>
    <b v="0"/>
    <n v="140"/>
    <b v="0"/>
    <x v="20"/>
    <n v="-6098"/>
    <n v="-43.557142857142857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d v="2015-06-17T21:45:37"/>
    <b v="0"/>
    <n v="0"/>
    <b v="0"/>
    <x v="20"/>
    <n v="-300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d v="2016-06-27T21:01:43"/>
    <b v="0"/>
    <n v="6"/>
    <b v="0"/>
    <x v="20"/>
    <n v="-24491"/>
    <n v="-4081.8333333333335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d v="2016-12-01T15:53:27"/>
    <b v="0"/>
    <n v="100"/>
    <b v="0"/>
    <x v="20"/>
    <n v="-8581"/>
    <n v="-85.81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d v="2015-03-04T05:37:30"/>
    <b v="0"/>
    <n v="0"/>
    <b v="0"/>
    <x v="20"/>
    <n v="-1500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d v="2014-06-30T18:03:16"/>
    <b v="0"/>
    <n v="4"/>
    <b v="0"/>
    <x v="20"/>
    <n v="-1175"/>
    <n v="-293.7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d v="2015-03-02T02:01:30"/>
    <b v="0"/>
    <n v="8"/>
    <b v="0"/>
    <x v="20"/>
    <n v="-24293"/>
    <n v="-3036.62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d v="2012-01-18T07:39:27"/>
    <b v="0"/>
    <n v="57"/>
    <b v="1"/>
    <x v="11"/>
    <n v="872.25"/>
    <n v="15.302631578947368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d v="2013-12-26T19:07:42"/>
    <b v="0"/>
    <n v="11"/>
    <b v="1"/>
    <x v="11"/>
    <n v="0"/>
    <n v="0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d v="2012-09-24T16:26:16"/>
    <b v="0"/>
    <n v="33"/>
    <b v="1"/>
    <x v="11"/>
    <n v="111"/>
    <n v="3.3636363636363638"/>
    <s v="music"/>
    <x v="11"/>
  </r>
  <r>
    <n v="1824"/>
    <s v="Tin Man's Broken Wisdom Fund"/>
    <s v="cd fund raiser"/>
    <n v="3000"/>
    <n v="3002"/>
    <x v="0"/>
    <s v="US"/>
    <s v="USD"/>
    <n v="1389146880"/>
    <x v="1823"/>
    <n v="1387403967"/>
    <d v="2013-12-18T21:59:27"/>
    <b v="0"/>
    <n v="40"/>
    <b v="1"/>
    <x v="11"/>
    <n v="2"/>
    <n v="0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d v="2013-06-18T20:01:43"/>
    <b v="0"/>
    <n v="50"/>
    <b v="1"/>
    <x v="11"/>
    <n v="101"/>
    <n v="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d v="2014-01-18T22:10:17"/>
    <b v="0"/>
    <n v="38"/>
    <b v="1"/>
    <x v="11"/>
    <n v="20"/>
    <n v="0.52631578947368418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d v="2011-01-12T07:49:21"/>
    <b v="0"/>
    <n v="96"/>
    <b v="1"/>
    <x v="11"/>
    <n v="53"/>
    <n v="0.55208333333333337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d v="2014-04-07T21:35:30"/>
    <b v="0"/>
    <n v="48"/>
    <b v="1"/>
    <x v="11"/>
    <n v="32"/>
    <n v="0.6666666666666666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d v="2010-12-04T02:06:11"/>
    <b v="0"/>
    <n v="33"/>
    <b v="1"/>
    <x v="11"/>
    <n v="1000.25"/>
    <n v="30.310606060606062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d v="2014-01-25T16:25:07"/>
    <b v="0"/>
    <n v="226"/>
    <b v="1"/>
    <x v="11"/>
    <n v="230"/>
    <n v="1.0176991150442478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d v="2012-04-27T23:54:23"/>
    <b v="0"/>
    <n v="14"/>
    <b v="1"/>
    <x v="11"/>
    <n v="30"/>
    <n v="2.1428571428571428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d v="2011-02-02T12:57:07"/>
    <b v="0"/>
    <n v="20"/>
    <b v="1"/>
    <x v="11"/>
    <n v="150"/>
    <n v="7.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d v="2013-01-29T01:03:23"/>
    <b v="0"/>
    <n v="25"/>
    <b v="1"/>
    <x v="11"/>
    <n v="650"/>
    <n v="26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d v="2014-12-15T23:08:15"/>
    <b v="0"/>
    <n v="90"/>
    <b v="1"/>
    <x v="11"/>
    <n v="1805"/>
    <n v="20.055555555555557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d v="2016-03-01T16:51:11"/>
    <b v="0"/>
    <n v="11"/>
    <b v="1"/>
    <x v="11"/>
    <n v="20"/>
    <n v="1.8181818181818181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d v="2013-01-31T19:25:29"/>
    <b v="0"/>
    <n v="55"/>
    <b v="1"/>
    <x v="11"/>
    <n v="5017"/>
    <n v="91.218181818181819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d v="2012-01-18T01:08:55"/>
    <b v="0"/>
    <n v="30"/>
    <b v="1"/>
    <x v="11"/>
    <n v="1241"/>
    <n v="4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d v="2011-09-02T18:52:37"/>
    <b v="0"/>
    <n v="28"/>
    <b v="1"/>
    <x v="11"/>
    <n v="1.4900000000000091"/>
    <n v="5.321428571428604E-2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d v="2016-09-01T17:19:42"/>
    <b v="0"/>
    <n v="45"/>
    <b v="1"/>
    <x v="11"/>
    <n v="1053"/>
    <n v="23.4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d v="2013-04-18T02:18:30"/>
    <b v="0"/>
    <n v="13"/>
    <b v="1"/>
    <x v="11"/>
    <n v="80"/>
    <n v="6.1538461538461542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d v="2014-04-16T20:17:25"/>
    <b v="0"/>
    <n v="40"/>
    <b v="1"/>
    <x v="11"/>
    <n v="35"/>
    <n v="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d v="2015-01-27T15:09:41"/>
    <b v="0"/>
    <n v="21"/>
    <b v="1"/>
    <x v="11"/>
    <n v="505"/>
    <n v="24.047619047619047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d v="2011-01-21T23:52:34"/>
    <b v="0"/>
    <n v="134"/>
    <b v="1"/>
    <x v="11"/>
    <n v="2400.6100000000006"/>
    <n v="17.915000000000003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d v="2011-05-03T23:21:54"/>
    <b v="0"/>
    <n v="20"/>
    <b v="1"/>
    <x v="11"/>
    <n v="21"/>
    <n v="1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d v="2016-06-02T07:59:58"/>
    <b v="0"/>
    <n v="19"/>
    <b v="1"/>
    <x v="11"/>
    <n v="0"/>
    <n v="0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d v="2012-11-15T15:36:17"/>
    <b v="0"/>
    <n v="209"/>
    <b v="1"/>
    <x v="11"/>
    <n v="5689"/>
    <n v="27.220095693779903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d v="2015-03-31T05:40:32"/>
    <b v="0"/>
    <n v="38"/>
    <b v="1"/>
    <x v="11"/>
    <n v="522"/>
    <n v="13.736842105263158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d v="2011-05-28T18:54:48"/>
    <b v="0"/>
    <n v="24"/>
    <b v="1"/>
    <x v="11"/>
    <n v="221"/>
    <n v="9.2083333333333339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d v="2012-09-17T20:17:39"/>
    <b v="0"/>
    <n v="8"/>
    <b v="1"/>
    <x v="11"/>
    <n v="1"/>
    <n v="0.1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d v="2014-06-10T23:01:40"/>
    <b v="0"/>
    <n v="179"/>
    <b v="1"/>
    <x v="11"/>
    <n v="137"/>
    <n v="0.7653631284916201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d v="2014-07-07T21:45:38"/>
    <b v="0"/>
    <n v="26"/>
    <b v="1"/>
    <x v="11"/>
    <n v="1"/>
    <n v="3.8461538461538464E-2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d v="2015-03-18T18:30:52"/>
    <b v="0"/>
    <n v="131"/>
    <b v="1"/>
    <x v="11"/>
    <n v="2545"/>
    <n v="19.427480916030536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d v="2012-09-25T01:26:57"/>
    <b v="0"/>
    <n v="14"/>
    <b v="1"/>
    <x v="11"/>
    <n v="15"/>
    <n v="1.0714285714285714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d v="2013-04-24T00:30:37"/>
    <b v="0"/>
    <n v="174"/>
    <b v="1"/>
    <x v="11"/>
    <n v="318.54999999999927"/>
    <n v="1.830747126436777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d v="2013-11-22T12:55:40"/>
    <b v="0"/>
    <n v="191"/>
    <b v="1"/>
    <x v="11"/>
    <n v="4730.16"/>
    <n v="24.76523560209424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d v="2014-06-27T20:31:12"/>
    <b v="0"/>
    <n v="38"/>
    <b v="1"/>
    <x v="11"/>
    <n v="25"/>
    <n v="0.65789473684210531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d v="2014-08-13T18:26:53"/>
    <b v="0"/>
    <n v="22"/>
    <b v="1"/>
    <x v="11"/>
    <n v="0"/>
    <n v="0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d v="2011-10-17T04:48:41"/>
    <b v="0"/>
    <n v="149"/>
    <b v="1"/>
    <x v="11"/>
    <n v="486"/>
    <n v="3.261744966442953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d v="2011-08-23T18:28:49"/>
    <b v="0"/>
    <n v="56"/>
    <b v="1"/>
    <x v="11"/>
    <n v="955"/>
    <n v="17.053571428571427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d v="2014-01-16T17:01:24"/>
    <b v="0"/>
    <n v="19"/>
    <b v="1"/>
    <x v="11"/>
    <n v="251"/>
    <n v="13.210526315789474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d v="2014-12-27T07:12:21"/>
    <b v="0"/>
    <n v="0"/>
    <b v="0"/>
    <x v="18"/>
    <n v="-25000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d v="2017-01-20T11:49:34"/>
    <b v="0"/>
    <n v="16"/>
    <b v="0"/>
    <x v="18"/>
    <n v="-16545"/>
    <n v="-1034.062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d v="2014-05-13T19:08:05"/>
    <b v="0"/>
    <n v="2"/>
    <b v="0"/>
    <x v="18"/>
    <n v="-2490"/>
    <n v="-124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d v="2014-04-04T17:11:40"/>
    <b v="0"/>
    <n v="48"/>
    <b v="0"/>
    <x v="18"/>
    <n v="-3712"/>
    <n v="-77.333333333333329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d v="2016-10-02T08:49:07"/>
    <b v="0"/>
    <n v="2"/>
    <b v="0"/>
    <x v="18"/>
    <n v="-109996"/>
    <n v="-54998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d v="2017-01-07T05:54:57"/>
    <b v="0"/>
    <n v="2"/>
    <b v="0"/>
    <x v="18"/>
    <n v="-24875"/>
    <n v="-12437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d v="2016-10-06T22:11:52"/>
    <b v="0"/>
    <n v="1"/>
    <b v="0"/>
    <x v="18"/>
    <n v="-19990"/>
    <n v="-1999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d v="2015-11-20T18:42:05"/>
    <b v="0"/>
    <n v="17"/>
    <b v="0"/>
    <x v="18"/>
    <n v="-23783"/>
    <n v="-139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d v="2016-12-05T00:04:09"/>
    <b v="0"/>
    <n v="0"/>
    <b v="0"/>
    <x v="18"/>
    <n v="-1000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d v="2016-01-02T08:32:15"/>
    <b v="0"/>
    <n v="11"/>
    <b v="0"/>
    <x v="18"/>
    <n v="-3139"/>
    <n v="-285.36363636363637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d v="2014-10-11T18:48:21"/>
    <b v="0"/>
    <n v="95"/>
    <b v="0"/>
    <x v="18"/>
    <n v="-1834"/>
    <n v="-19.305263157894736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d v="2015-05-31T03:06:42"/>
    <b v="0"/>
    <n v="13"/>
    <b v="0"/>
    <x v="18"/>
    <n v="-19788"/>
    <n v="-1522.1538461538462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d v="2015-06-09T14:46:50"/>
    <b v="0"/>
    <n v="2"/>
    <b v="0"/>
    <x v="18"/>
    <n v="-7964"/>
    <n v="-3982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d v="2016-06-08T23:15:33"/>
    <b v="0"/>
    <n v="2"/>
    <b v="0"/>
    <x v="18"/>
    <n v="-159974"/>
    <n v="-79987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d v="2016-06-07T21:35:08"/>
    <b v="0"/>
    <n v="3"/>
    <b v="0"/>
    <x v="18"/>
    <n v="-9949"/>
    <n v="-3316.3333333333335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d v="2014-05-17T06:50:05"/>
    <b v="0"/>
    <n v="0"/>
    <b v="0"/>
    <x v="18"/>
    <n v="-28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d v="2015-01-31T00:42:05"/>
    <b v="0"/>
    <n v="0"/>
    <b v="0"/>
    <x v="18"/>
    <n v="-6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d v="2014-05-14T00:12:35"/>
    <b v="0"/>
    <n v="0"/>
    <b v="0"/>
    <x v="18"/>
    <n v="-800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d v="2016-02-13T15:35:29"/>
    <b v="0"/>
    <n v="2"/>
    <b v="0"/>
    <x v="18"/>
    <n v="-4994"/>
    <n v="-2497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d v="2016-03-01T13:36:20"/>
    <b v="0"/>
    <n v="24"/>
    <b v="0"/>
    <x v="18"/>
    <n v="-3996"/>
    <n v="-166.5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d v="2015-02-08T03:39:49"/>
    <b v="0"/>
    <n v="70"/>
    <b v="1"/>
    <x v="14"/>
    <n v="1453.69"/>
    <n v="20.766999999999999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d v="2012-06-07T22:46:52"/>
    <b v="0"/>
    <n v="81"/>
    <b v="1"/>
    <x v="14"/>
    <n v="30"/>
    <n v="0.37037037037037035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d v="2012-03-09T22:45:08"/>
    <b v="0"/>
    <n v="32"/>
    <b v="1"/>
    <x v="14"/>
    <n v="48"/>
    <n v="1.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d v="2012-10-23T04:45:35"/>
    <b v="0"/>
    <n v="26"/>
    <b v="1"/>
    <x v="14"/>
    <n v="351"/>
    <n v="13.5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d v="2012-07-09T02:15:10"/>
    <b v="0"/>
    <n v="105"/>
    <b v="1"/>
    <x v="14"/>
    <n v="747"/>
    <n v="7.114285714285713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d v="2014-10-13T21:45:38"/>
    <b v="0"/>
    <n v="29"/>
    <b v="1"/>
    <x v="14"/>
    <n v="25"/>
    <n v="0.86206896551724133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d v="2015-11-15T19:12:12"/>
    <b v="0"/>
    <n v="8"/>
    <b v="1"/>
    <x v="14"/>
    <n v="335"/>
    <n v="41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d v="2010-05-01T05:45:32"/>
    <b v="0"/>
    <n v="89"/>
    <b v="1"/>
    <x v="14"/>
    <n v="1652"/>
    <n v="18.561797752808989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d v="2013-01-25T19:02:26"/>
    <b v="0"/>
    <n v="44"/>
    <b v="1"/>
    <x v="14"/>
    <n v="132"/>
    <n v="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d v="2012-11-15T18:52:08"/>
    <b v="0"/>
    <n v="246"/>
    <b v="1"/>
    <x v="14"/>
    <n v="5350.130000000001"/>
    <n v="21.748495934959355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d v="2010-06-06T19:09:14"/>
    <b v="0"/>
    <n v="120"/>
    <b v="1"/>
    <x v="14"/>
    <n v="555"/>
    <n v="4.625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d v="2011-05-08T15:18:01"/>
    <b v="0"/>
    <n v="26"/>
    <b v="1"/>
    <x v="14"/>
    <n v="183"/>
    <n v="7.0384615384615383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d v="2011-03-30T22:36:25"/>
    <b v="0"/>
    <n v="45"/>
    <b v="1"/>
    <x v="14"/>
    <n v="100"/>
    <n v="2.2222222222222223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d v="2012-01-12T21:43:03"/>
    <b v="0"/>
    <n v="20"/>
    <b v="1"/>
    <x v="14"/>
    <n v="145"/>
    <n v="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d v="2015-09-20T17:55:22"/>
    <b v="0"/>
    <n v="47"/>
    <b v="1"/>
    <x v="14"/>
    <n v="156"/>
    <n v="3.3191489361702127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d v="2012-03-13T17:02:45"/>
    <b v="0"/>
    <n v="13"/>
    <b v="1"/>
    <x v="14"/>
    <n v="108"/>
    <n v="8.3076923076923084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d v="2014-02-10T14:00:06"/>
    <b v="0"/>
    <n v="183"/>
    <b v="1"/>
    <x v="14"/>
    <n v="156"/>
    <n v="0.8524590163934425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d v="2015-12-28T04:37:53"/>
    <b v="0"/>
    <n v="21"/>
    <b v="1"/>
    <x v="14"/>
    <n v="445"/>
    <n v="21.19047619047619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d v="2015-02-23T22:36:06"/>
    <b v="0"/>
    <n v="42"/>
    <b v="1"/>
    <x v="14"/>
    <n v="300"/>
    <n v="7.1428571428571432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d v="2012-09-08T20:55:31"/>
    <b v="0"/>
    <n v="54"/>
    <b v="1"/>
    <x v="14"/>
    <n v="234.11000000000013"/>
    <n v="4.335370370370372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d v="2015-04-22T13:02:09"/>
    <b v="0"/>
    <n v="25"/>
    <b v="0"/>
    <x v="29"/>
    <n v="-96330"/>
    <n v="-3853.2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d v="2015-02-02T18:57:27"/>
    <b v="0"/>
    <n v="3"/>
    <b v="0"/>
    <x v="29"/>
    <n v="-988"/>
    <n v="-329.33333333333331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d v="2016-11-28T18:29:51"/>
    <b v="0"/>
    <n v="41"/>
    <b v="0"/>
    <x v="29"/>
    <n v="-1602"/>
    <n v="-39.073170731707314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d v="2015-11-18T16:27:01"/>
    <b v="0"/>
    <n v="2"/>
    <b v="0"/>
    <x v="29"/>
    <n v="-49950"/>
    <n v="-2497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d v="2014-08-08T22:13:14"/>
    <b v="0"/>
    <n v="4"/>
    <b v="0"/>
    <x v="29"/>
    <n v="-24958"/>
    <n v="-6239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d v="2016-05-24T16:06:23"/>
    <b v="0"/>
    <n v="99"/>
    <b v="0"/>
    <x v="29"/>
    <n v="-28620"/>
    <n v="-289.09090909090907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d v="2014-05-08T14:05:25"/>
    <b v="0"/>
    <n v="4"/>
    <b v="0"/>
    <x v="29"/>
    <n v="-29915"/>
    <n v="-7478.7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d v="2016-11-29T22:01:40"/>
    <b v="0"/>
    <n v="4"/>
    <b v="0"/>
    <x v="29"/>
    <n v="-24567"/>
    <n v="-6141.7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d v="2014-09-23T10:17:59"/>
    <b v="0"/>
    <n v="38"/>
    <b v="0"/>
    <x v="29"/>
    <n v="-30061"/>
    <n v="-791.07894736842104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d v="2015-09-17T23:06:57"/>
    <b v="0"/>
    <n v="285"/>
    <b v="0"/>
    <x v="29"/>
    <n v="-51514"/>
    <n v="-180.75087719298244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d v="2014-07-10T00:48:54"/>
    <b v="0"/>
    <n v="1"/>
    <b v="0"/>
    <x v="29"/>
    <n v="-42490"/>
    <n v="-4249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d v="2015-05-05T05:26:00"/>
    <b v="0"/>
    <n v="42"/>
    <b v="0"/>
    <x v="29"/>
    <n v="-2035"/>
    <n v="-48.452380952380949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d v="2014-09-08T12:16:18"/>
    <b v="0"/>
    <n v="26"/>
    <b v="0"/>
    <x v="29"/>
    <n v="-47363"/>
    <n v="-1821.6538461538462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d v="2014-10-17T04:11:13"/>
    <b v="0"/>
    <n v="2"/>
    <b v="0"/>
    <x v="29"/>
    <n v="-606"/>
    <n v="-303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d v="2014-08-13T01:10:22"/>
    <b v="0"/>
    <n v="4"/>
    <b v="0"/>
    <x v="29"/>
    <n v="-492"/>
    <n v="-123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d v="2016-10-13T17:12:55"/>
    <b v="0"/>
    <n v="6"/>
    <b v="0"/>
    <x v="29"/>
    <n v="-19898"/>
    <n v="-3316.3333333333335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d v="2017-01-11T06:28:53"/>
    <b v="0"/>
    <n v="70"/>
    <b v="0"/>
    <x v="29"/>
    <n v="-184975"/>
    <n v="-2642.5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d v="2014-07-08T18:57:31"/>
    <b v="0"/>
    <n v="9"/>
    <b v="0"/>
    <x v="29"/>
    <n v="-24740"/>
    <n v="-2748.8888888888887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d v="2015-04-19T21:00:49"/>
    <b v="0"/>
    <n v="8"/>
    <b v="0"/>
    <x v="29"/>
    <n v="-263"/>
    <n v="-32.87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d v="2015-09-23T21:01:01"/>
    <b v="0"/>
    <n v="105"/>
    <b v="0"/>
    <x v="29"/>
    <n v="-5697"/>
    <n v="-54.25714285714286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d v="2012-06-14T05:19:03"/>
    <b v="0"/>
    <n v="38"/>
    <b v="1"/>
    <x v="14"/>
    <n v="552"/>
    <n v="14.526315789473685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d v="2013-11-12T06:08:27"/>
    <b v="0"/>
    <n v="64"/>
    <b v="1"/>
    <x v="14"/>
    <n v="311"/>
    <n v="4.85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d v="2011-08-17T20:22:12"/>
    <b v="0"/>
    <n v="13"/>
    <b v="1"/>
    <x v="14"/>
    <n v="176"/>
    <n v="13.538461538461538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d v="2013-12-18T18:15:55"/>
    <b v="0"/>
    <n v="33"/>
    <b v="1"/>
    <x v="14"/>
    <n v="432"/>
    <n v="13.090909090909092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d v="2013-09-18T21:38:08"/>
    <b v="0"/>
    <n v="52"/>
    <b v="1"/>
    <x v="14"/>
    <n v="155"/>
    <n v="2.9807692307692308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d v="2010-10-05T22:54:16"/>
    <b v="0"/>
    <n v="107"/>
    <b v="1"/>
    <x v="14"/>
    <n v="1430.69"/>
    <n v="13.370934579439252"/>
    <s v="music"/>
    <x v="14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d v="2012-02-21T20:40:39"/>
    <b v="0"/>
    <n v="11"/>
    <b v="1"/>
    <x v="14"/>
    <n v="20"/>
    <n v="1.8181818181818181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d v="2013-04-07T15:33:14"/>
    <b v="0"/>
    <n v="34"/>
    <b v="1"/>
    <x v="14"/>
    <n v="80"/>
    <n v="2.3529411764705883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d v="2011-05-24T00:31:06"/>
    <b v="0"/>
    <n v="75"/>
    <b v="1"/>
    <x v="14"/>
    <n v="10"/>
    <n v="0.13333333333333333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d v="2013-05-08T13:24:42"/>
    <b v="0"/>
    <n v="26"/>
    <b v="1"/>
    <x v="14"/>
    <n v="270"/>
    <n v="10.3846153846153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d v="2012-05-08T21:25:09"/>
    <b v="0"/>
    <n v="50"/>
    <b v="1"/>
    <x v="14"/>
    <n v="412.02"/>
    <n v="8.2403999999999993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d v="2012-01-03T19:26:13"/>
    <b v="0"/>
    <n v="80"/>
    <b v="1"/>
    <x v="14"/>
    <n v="367"/>
    <n v="4.587500000000000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d v="2014-08-28T03:08:27"/>
    <b v="0"/>
    <n v="110"/>
    <b v="1"/>
    <x v="14"/>
    <n v="4346"/>
    <n v="39.50909090909090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d v="2011-11-18T20:48:41"/>
    <b v="0"/>
    <n v="77"/>
    <b v="1"/>
    <x v="14"/>
    <n v="1181"/>
    <n v="15.33766233766233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d v="2014-05-14T22:22:51"/>
    <b v="0"/>
    <n v="50"/>
    <b v="1"/>
    <x v="14"/>
    <n v="210"/>
    <n v="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d v="2011-11-05T21:21:10"/>
    <b v="0"/>
    <n v="145"/>
    <b v="1"/>
    <x v="14"/>
    <n v="1239.0100000000002"/>
    <n v="8.5448965517241398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d v="2012-05-30T02:51:21"/>
    <b v="0"/>
    <n v="29"/>
    <b v="1"/>
    <x v="14"/>
    <n v="523.47"/>
    <n v="18.05068965517241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d v="2013-06-01T06:13:51"/>
    <b v="0"/>
    <n v="114"/>
    <b v="1"/>
    <x v="14"/>
    <n v="2390"/>
    <n v="20.964912280701753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d v="2013-02-08T23:38:28"/>
    <b v="0"/>
    <n v="96"/>
    <b v="1"/>
    <x v="14"/>
    <n v="1070"/>
    <n v="11.145833333333334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d v="2011-05-07T12:10:33"/>
    <b v="0"/>
    <n v="31"/>
    <b v="1"/>
    <x v="14"/>
    <n v="461"/>
    <n v="14.870967741935484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d v="2014-04-15T06:58:51"/>
    <b v="1"/>
    <n v="4883"/>
    <b v="1"/>
    <x v="30"/>
    <n v="65295.890000000014"/>
    <n v="13.372084783944299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d v="2011-04-05T19:52:20"/>
    <b v="1"/>
    <n v="95"/>
    <b v="1"/>
    <x v="30"/>
    <n v="2306.42"/>
    <n v="24.27810526315789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d v="2016-06-27T06:28:36"/>
    <b v="1"/>
    <n v="2478"/>
    <b v="1"/>
    <x v="30"/>
    <n v="160525"/>
    <n v="64.78006456820016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d v="2014-04-01T14:01:30"/>
    <b v="1"/>
    <n v="1789"/>
    <b v="1"/>
    <x v="30"/>
    <n v="275222.2"/>
    <n v="153.84136389044158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d v="2015-06-02T06:02:38"/>
    <b v="1"/>
    <n v="680"/>
    <b v="1"/>
    <x v="30"/>
    <n v="248018"/>
    <n v="364.7323529411764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d v="2014-02-19T03:36:01"/>
    <b v="1"/>
    <n v="70"/>
    <b v="1"/>
    <x v="30"/>
    <n v="3731"/>
    <n v="53.3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d v="2009-10-16T22:02:00"/>
    <b v="1"/>
    <n v="23"/>
    <b v="1"/>
    <x v="30"/>
    <n v="5.07000000000005"/>
    <n v="0.22043478260869784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d v="2016-04-13T14:30:09"/>
    <b v="1"/>
    <n v="4245"/>
    <b v="1"/>
    <x v="30"/>
    <n v="700211"/>
    <n v="164.94958775029446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d v="2014-06-10T10:09:11"/>
    <b v="1"/>
    <n v="943"/>
    <b v="1"/>
    <x v="30"/>
    <n v="3001.3000000000029"/>
    <n v="3.1827147401908831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d v="2011-03-22T04:21:13"/>
    <b v="1"/>
    <n v="1876"/>
    <b v="1"/>
    <x v="30"/>
    <n v="48248.960000000006"/>
    <n v="25.719061833688702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d v="2016-10-08T10:05:37"/>
    <b v="1"/>
    <n v="834"/>
    <b v="1"/>
    <x v="30"/>
    <n v="56222"/>
    <n v="67.41247002398081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d v="2013-09-09T14:33:35"/>
    <b v="1"/>
    <n v="682"/>
    <b v="1"/>
    <x v="30"/>
    <n v="34465.33"/>
    <n v="50.535674486803522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d v="2012-02-02T04:47:45"/>
    <b v="1"/>
    <n v="147"/>
    <b v="1"/>
    <x v="30"/>
    <n v="18892"/>
    <n v="128.51700680272108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d v="2016-01-25T13:56:16"/>
    <b v="1"/>
    <n v="415"/>
    <b v="1"/>
    <x v="30"/>
    <n v="299474"/>
    <n v="721.6240963855422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d v="2012-04-21T06:31:21"/>
    <b v="1"/>
    <n v="290"/>
    <b v="1"/>
    <x v="30"/>
    <n v="125410.01999999999"/>
    <n v="432.4483448275862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d v="2015-03-04T22:10:05"/>
    <b v="1"/>
    <n v="365"/>
    <b v="1"/>
    <x v="30"/>
    <n v="116420"/>
    <n v="318.95890410958901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d v="2012-09-27T02:21:53"/>
    <b v="1"/>
    <n v="660"/>
    <b v="1"/>
    <x v="30"/>
    <n v="20251.410000000003"/>
    <n v="30.683954545454551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d v="2013-02-21T23:42:41"/>
    <b v="1"/>
    <n v="1356"/>
    <b v="1"/>
    <x v="30"/>
    <n v="93490.02"/>
    <n v="68.945442477876114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d v="2014-08-20T20:17:40"/>
    <b v="1"/>
    <n v="424"/>
    <b v="1"/>
    <x v="30"/>
    <n v="5673.4400000000005"/>
    <n v="13.380754716981134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d v="2014-11-21T08:42:21"/>
    <b v="1"/>
    <n v="33"/>
    <b v="1"/>
    <x v="30"/>
    <n v="12532"/>
    <n v="379.75757575757575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d v="2012-08-27T04:40:17"/>
    <b v="1"/>
    <n v="1633"/>
    <b v="1"/>
    <x v="30"/>
    <n v="100538.12"/>
    <n v="61.56651561543171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d v="2014-04-13T18:43:56"/>
    <b v="1"/>
    <n v="306"/>
    <b v="1"/>
    <x v="30"/>
    <n v="9292.5"/>
    <n v="30.367647058823529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d v="2014-08-12T10:18:54"/>
    <b v="1"/>
    <n v="205"/>
    <b v="1"/>
    <x v="30"/>
    <n v="5108"/>
    <n v="24.917073170731708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d v="2016-03-23T06:32:52"/>
    <b v="1"/>
    <n v="1281"/>
    <b v="1"/>
    <x v="30"/>
    <n v="142343.12"/>
    <n v="111.1187509758001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d v="2011-12-21T02:08:30"/>
    <b v="1"/>
    <n v="103"/>
    <b v="1"/>
    <x v="30"/>
    <n v="8114"/>
    <n v="78.7766990291262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d v="2014-07-15T12:58:18"/>
    <b v="1"/>
    <n v="1513"/>
    <b v="1"/>
    <x v="30"/>
    <n v="106743.09"/>
    <n v="70.550621282220746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d v="2014-04-01T15:55:29"/>
    <b v="1"/>
    <n v="405"/>
    <b v="1"/>
    <x v="30"/>
    <n v="54026"/>
    <n v="133.39753086419753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d v="2016-11-02T14:05:15"/>
    <b v="1"/>
    <n v="510"/>
    <b v="1"/>
    <x v="30"/>
    <n v="92483"/>
    <n v="181.33921568627451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d v="2016-07-06T19:01:08"/>
    <b v="1"/>
    <n v="1887"/>
    <b v="1"/>
    <x v="30"/>
    <n v="95816"/>
    <n v="50.776894541600427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d v="2013-02-19T04:38:21"/>
    <b v="1"/>
    <n v="701"/>
    <b v="1"/>
    <x v="30"/>
    <n v="51590"/>
    <n v="73.594864479315262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d v="2013-10-14T12:01:01"/>
    <b v="1"/>
    <n v="3863"/>
    <b v="1"/>
    <x v="30"/>
    <n v="652110.87000000011"/>
    <n v="168.8094408490810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d v="2012-10-19T00:17:24"/>
    <b v="1"/>
    <n v="238"/>
    <b v="1"/>
    <x v="30"/>
    <n v="14362"/>
    <n v="60.34453781512605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d v="2016-06-28T17:21:04"/>
    <b v="1"/>
    <n v="2051"/>
    <b v="1"/>
    <x v="30"/>
    <n v="310525.01"/>
    <n v="151.4017601170161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d v="2013-06-20T08:01:09"/>
    <b v="1"/>
    <n v="402"/>
    <b v="1"/>
    <x v="30"/>
    <n v="55099.199999999997"/>
    <n v="137.06268656716418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d v="2013-02-08T18:07:31"/>
    <b v="1"/>
    <n v="253"/>
    <b v="1"/>
    <x v="30"/>
    <n v="17393.339999999997"/>
    <n v="68.7483794466403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d v="2013-06-13T21:35:25"/>
    <b v="1"/>
    <n v="473"/>
    <b v="1"/>
    <x v="30"/>
    <n v="9864"/>
    <n v="20.854122621564482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d v="2015-11-03T05:12:20"/>
    <b v="1"/>
    <n v="821"/>
    <b v="1"/>
    <x v="30"/>
    <n v="151165"/>
    <n v="184.12302070645555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d v="2012-05-10T05:24:52"/>
    <b v="1"/>
    <n v="388"/>
    <b v="1"/>
    <x v="30"/>
    <n v="463422.57"/>
    <n v="1194.3880670103092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d v="2015-10-13T11:02:26"/>
    <b v="1"/>
    <n v="813"/>
    <b v="1"/>
    <x v="30"/>
    <n v="29802.309999999998"/>
    <n v="36.657207872078715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d v="2016-02-23T13:01:02"/>
    <b v="1"/>
    <n v="1945"/>
    <b v="1"/>
    <x v="30"/>
    <n v="127412.01000000001"/>
    <n v="65.507460154241656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d v="2014-06-09T17:24:25"/>
    <b v="0"/>
    <n v="12"/>
    <b v="0"/>
    <x v="31"/>
    <n v="-7119"/>
    <n v="-593.2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d v="2016-11-04T14:04:47"/>
    <b v="0"/>
    <n v="0"/>
    <b v="0"/>
    <x v="31"/>
    <n v="-18000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d v="2016-08-11T00:16:58"/>
    <b v="0"/>
    <n v="16"/>
    <b v="0"/>
    <x v="31"/>
    <n v="-31581"/>
    <n v="-1973.812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d v="2014-10-01T18:58:01"/>
    <b v="0"/>
    <n v="7"/>
    <b v="0"/>
    <x v="31"/>
    <n v="-11828"/>
    <n v="-1689.7142857142858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d v="2016-07-04T16:46:11"/>
    <b v="0"/>
    <n v="4"/>
    <b v="0"/>
    <x v="31"/>
    <n v="-1549"/>
    <n v="-387.2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d v="2016-02-13T10:24:43"/>
    <b v="0"/>
    <n v="1"/>
    <b v="0"/>
    <x v="31"/>
    <n v="-1999"/>
    <n v="-1999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d v="2015-01-30T15:21:16"/>
    <b v="0"/>
    <n v="28"/>
    <b v="0"/>
    <x v="31"/>
    <n v="-3164"/>
    <n v="-113"/>
    <s v="photography"/>
    <x v="31"/>
  </r>
  <r>
    <n v="1988"/>
    <s v="Phillip Michael Photography"/>
    <s v="Expressing art in an image!"/>
    <n v="6000"/>
    <n v="25"/>
    <x v="2"/>
    <s v="US"/>
    <s v="USD"/>
    <n v="1440094742"/>
    <x v="1987"/>
    <n v="1437502742"/>
    <d v="2015-07-21T18:19:02"/>
    <b v="0"/>
    <n v="1"/>
    <b v="0"/>
    <x v="31"/>
    <n v="-5975"/>
    <n v="-597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d v="2016-11-11T16:20:08"/>
    <b v="0"/>
    <n v="1"/>
    <b v="0"/>
    <x v="31"/>
    <n v="-4950"/>
    <n v="-49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d v="2016-01-29T04:42:12"/>
    <b v="0"/>
    <n v="5"/>
    <b v="0"/>
    <x v="31"/>
    <n v="-2491"/>
    <n v="-498.2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d v="2015-06-12T21:26:26"/>
    <b v="0"/>
    <n v="3"/>
    <b v="0"/>
    <x v="31"/>
    <n v="-1860"/>
    <n v="-620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d v="2015-01-19T03:26:31"/>
    <b v="0"/>
    <n v="2"/>
    <b v="0"/>
    <x v="31"/>
    <n v="-1498"/>
    <n v="-749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d v="2015-11-21T14:07:17"/>
    <b v="0"/>
    <n v="0"/>
    <b v="0"/>
    <x v="31"/>
    <n v="-200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d v="2016-10-08T00:09:02"/>
    <b v="0"/>
    <n v="0"/>
    <b v="0"/>
    <x v="31"/>
    <n v="-320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d v="2015-06-26T21:38:56"/>
    <b v="0"/>
    <n v="3"/>
    <b v="0"/>
    <x v="31"/>
    <n v="-922"/>
    <n v="-307.33333333333331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d v="2014-06-10T19:40:11"/>
    <b v="0"/>
    <n v="0"/>
    <b v="0"/>
    <x v="31"/>
    <n v="-13380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d v="2014-07-27T22:20:12"/>
    <b v="0"/>
    <n v="0"/>
    <b v="0"/>
    <x v="31"/>
    <n v="-650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d v="2014-06-17T02:50:38"/>
    <b v="0"/>
    <n v="3"/>
    <b v="0"/>
    <x v="31"/>
    <n v="-1845"/>
    <n v="-615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d v="2014-10-14T11:35:08"/>
    <b v="0"/>
    <n v="7"/>
    <b v="0"/>
    <x v="31"/>
    <n v="-30764"/>
    <n v="-4394.857142857143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d v="2015-12-07T22:50:13"/>
    <b v="0"/>
    <n v="25"/>
    <b v="0"/>
    <x v="31"/>
    <n v="-4375"/>
    <n v="-17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d v="2015-05-12T05:01:56"/>
    <b v="1"/>
    <n v="1637"/>
    <b v="1"/>
    <x v="30"/>
    <n v="155171"/>
    <n v="94.7898594990836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d v="2016-12-24T17:05:43"/>
    <b v="1"/>
    <n v="1375"/>
    <b v="1"/>
    <x v="30"/>
    <n v="58397.11"/>
    <n v="42.470625454545456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d v="2010-06-18T03:00:52"/>
    <b v="1"/>
    <n v="17"/>
    <b v="1"/>
    <x v="30"/>
    <n v="1060"/>
    <n v="62.352941176470587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d v="2014-06-10T14:31:03"/>
    <b v="1"/>
    <n v="354"/>
    <b v="1"/>
    <x v="30"/>
    <n v="67210.240000000005"/>
    <n v="189.8594350282486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d v="2013-09-18T19:30:18"/>
    <b v="1"/>
    <n v="191"/>
    <b v="1"/>
    <x v="30"/>
    <n v="7104.0299999999988"/>
    <n v="37.19387434554973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d v="2014-10-29T12:00:45"/>
    <b v="1"/>
    <n v="303"/>
    <b v="1"/>
    <x v="30"/>
    <n v="73920"/>
    <n v="243.96039603960395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d v="2010-06-18T20:06:26"/>
    <b v="1"/>
    <n v="137"/>
    <b v="1"/>
    <x v="30"/>
    <n v="1570.92"/>
    <n v="11.466569343065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d v="2011-08-06T14:30:22"/>
    <b v="1"/>
    <n v="41"/>
    <b v="1"/>
    <x v="30"/>
    <n v="268.21000000000004"/>
    <n v="6.5417073170731719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d v="2016-10-18T07:45:43"/>
    <b v="1"/>
    <n v="398"/>
    <b v="1"/>
    <x v="30"/>
    <n v="102579"/>
    <n v="257.7361809045226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d v="2016-07-19T23:54:51"/>
    <b v="1"/>
    <n v="1737"/>
    <b v="1"/>
    <x v="30"/>
    <n v="66015.899999999994"/>
    <n v="38.00569948186527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d v="2015-12-09T08:36:13"/>
    <b v="1"/>
    <n v="971"/>
    <b v="1"/>
    <x v="30"/>
    <n v="359782"/>
    <n v="370.52729145211123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d v="2015-01-06T19:44:01"/>
    <b v="1"/>
    <n v="183"/>
    <b v="1"/>
    <x v="30"/>
    <n v="6745"/>
    <n v="36.857923497267763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d v="2016-05-09T23:03:34"/>
    <b v="1"/>
    <n v="4562"/>
    <b v="1"/>
    <x v="30"/>
    <n v="631862"/>
    <n v="138.5054800526085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d v="2013-02-19T05:08:59"/>
    <b v="1"/>
    <n v="26457"/>
    <b v="1"/>
    <x v="30"/>
    <n v="2314134.67"/>
    <n v="87.46776543069886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d v="2011-08-10T21:02:43"/>
    <b v="1"/>
    <n v="162"/>
    <b v="1"/>
    <x v="30"/>
    <n v="936.01000000000022"/>
    <n v="5.7778395061728407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d v="2013-02-07T21:08:19"/>
    <b v="1"/>
    <n v="479"/>
    <b v="1"/>
    <x v="30"/>
    <n v="82154.22"/>
    <n v="171.5119415448851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d v="2012-02-22T01:22:35"/>
    <b v="1"/>
    <n v="426"/>
    <b v="1"/>
    <x v="30"/>
    <n v="6275.5999999999985"/>
    <n v="14.73145539906103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d v="2015-07-14T08:46:49"/>
    <b v="1"/>
    <n v="450"/>
    <b v="1"/>
    <x v="30"/>
    <n v="1458.2299999999959"/>
    <n v="3.2405111111111022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d v="2016-08-23T17:00:21"/>
    <b v="1"/>
    <n v="1780"/>
    <b v="1"/>
    <x v="30"/>
    <n v="153963.9"/>
    <n v="86.49657303370786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d v="2014-04-08T02:20:24"/>
    <b v="1"/>
    <n v="122"/>
    <b v="1"/>
    <x v="30"/>
    <n v="1385"/>
    <n v="11.352459016393443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d v="2014-08-10T01:41:37"/>
    <b v="1"/>
    <n v="95"/>
    <b v="1"/>
    <x v="30"/>
    <n v="9055"/>
    <n v="95.315789473684205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d v="2016-05-12T13:39:32"/>
    <b v="1"/>
    <n v="325"/>
    <b v="1"/>
    <x v="30"/>
    <n v="25137"/>
    <n v="77.344615384615381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d v="2015-05-12T10:05:53"/>
    <b v="1"/>
    <n v="353"/>
    <b v="1"/>
    <x v="30"/>
    <n v="61459"/>
    <n v="174.10481586402267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d v="2012-07-09T23:12:24"/>
    <b v="1"/>
    <n v="105"/>
    <b v="1"/>
    <x v="30"/>
    <n v="19414"/>
    <n v="184.89523809523808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d v="2015-05-12T04:25:46"/>
    <b v="1"/>
    <n v="729"/>
    <b v="1"/>
    <x v="30"/>
    <n v="80920"/>
    <n v="111.00137174211248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d v="2014-03-06T17:39:45"/>
    <b v="1"/>
    <n v="454"/>
    <b v="1"/>
    <x v="30"/>
    <n v="8370.7699999999968"/>
    <n v="18.437819383259903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d v="2015-02-13T19:31:59"/>
    <b v="1"/>
    <n v="539"/>
    <b v="1"/>
    <x v="30"/>
    <n v="20249"/>
    <n v="37.567717996289424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d v="2010-02-06T22:03:26"/>
    <b v="1"/>
    <n v="79"/>
    <b v="1"/>
    <x v="30"/>
    <n v="785"/>
    <n v="9.9367088607594933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d v="2014-07-28T00:31:21"/>
    <b v="1"/>
    <n v="94"/>
    <b v="1"/>
    <x v="30"/>
    <n v="6530"/>
    <n v="69.46808510638297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d v="2012-10-30T23:54:56"/>
    <b v="1"/>
    <n v="625"/>
    <b v="1"/>
    <x v="30"/>
    <n v="41366"/>
    <n v="66.18559999999999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d v="2014-12-02T07:54:13"/>
    <b v="1"/>
    <n v="508"/>
    <b v="1"/>
    <x v="30"/>
    <n v="10175"/>
    <n v="20.029527559055119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d v="2016-11-15T13:34:34"/>
    <b v="1"/>
    <n v="531"/>
    <b v="1"/>
    <x v="30"/>
    <n v="51047"/>
    <n v="96.133709981167613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d v="2014-03-27T01:58:38"/>
    <b v="1"/>
    <n v="158"/>
    <b v="1"/>
    <x v="30"/>
    <n v="19669"/>
    <n v="124.48734177215189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d v="2015-03-13T03:07:13"/>
    <b v="1"/>
    <n v="508"/>
    <b v="1"/>
    <x v="30"/>
    <n v="223719.59000000003"/>
    <n v="440.3928937007874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d v="2015-11-03T15:00:07"/>
    <b v="1"/>
    <n v="644"/>
    <b v="1"/>
    <x v="30"/>
    <n v="88829.140000000014"/>
    <n v="137.93344720496896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d v="2014-04-09T20:45:19"/>
    <b v="1"/>
    <n v="848"/>
    <b v="1"/>
    <x v="30"/>
    <n v="9500.5"/>
    <n v="11.20341981132075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d v="2013-10-31T05:02:33"/>
    <b v="1"/>
    <n v="429"/>
    <b v="1"/>
    <x v="30"/>
    <n v="20047.64"/>
    <n v="46.731095571095572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d v="2013-05-30T06:30:21"/>
    <b v="1"/>
    <n v="204"/>
    <b v="1"/>
    <x v="30"/>
    <n v="25641"/>
    <n v="125.69117647058823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d v="2016-11-01T10:32:05"/>
    <b v="1"/>
    <n v="379"/>
    <b v="1"/>
    <x v="30"/>
    <n v="45271"/>
    <n v="119.44854881266491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d v="2013-10-31T22:15:03"/>
    <b v="1"/>
    <n v="271"/>
    <b v="1"/>
    <x v="30"/>
    <n v="4445.1400000000003"/>
    <n v="16.402730627306273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d v="2016-10-11T12:37:07"/>
    <b v="0"/>
    <n v="120"/>
    <b v="1"/>
    <x v="30"/>
    <n v="7777"/>
    <n v="64.808333333333337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d v="2015-11-23T16:59:34"/>
    <b v="0"/>
    <n v="140"/>
    <b v="1"/>
    <x v="30"/>
    <n v="2353"/>
    <n v="16.807142857142857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d v="2016-10-18T04:14:37"/>
    <b v="0"/>
    <n v="193"/>
    <b v="1"/>
    <x v="30"/>
    <n v="5626"/>
    <n v="29.15025906735751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d v="2015-05-14T16:25:14"/>
    <b v="0"/>
    <n v="180"/>
    <b v="1"/>
    <x v="30"/>
    <n v="1232"/>
    <n v="6.8444444444444441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d v="2012-06-09T02:07:27"/>
    <b v="0"/>
    <n v="263"/>
    <b v="1"/>
    <x v="30"/>
    <n v="35240.01"/>
    <n v="133.99243346007606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d v="2013-04-23T04:07:24"/>
    <b v="0"/>
    <n v="217"/>
    <b v="1"/>
    <x v="30"/>
    <n v="2110"/>
    <n v="9.7235023041474662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d v="2015-03-18T21:41:10"/>
    <b v="0"/>
    <n v="443"/>
    <b v="1"/>
    <x v="30"/>
    <n v="2939"/>
    <n v="6.6343115124153496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d v="2013-04-23T15:38:11"/>
    <b v="0"/>
    <n v="1373"/>
    <b v="1"/>
    <x v="30"/>
    <n v="41082.449999999997"/>
    <n v="29.921667880553532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d v="2013-10-28T12:39:23"/>
    <b v="0"/>
    <n v="742"/>
    <b v="1"/>
    <x v="30"/>
    <n v="10095.349999999999"/>
    <n v="13.60559299191374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d v="2015-04-21T01:42:58"/>
    <b v="0"/>
    <n v="170"/>
    <b v="1"/>
    <x v="30"/>
    <n v="37327"/>
    <n v="219.5705882352941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d v="2013-11-26T00:32:17"/>
    <b v="0"/>
    <n v="242"/>
    <b v="1"/>
    <x v="30"/>
    <n v="2429"/>
    <n v="10.037190082644628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d v="2016-01-06T02:00:53"/>
    <b v="0"/>
    <n v="541"/>
    <b v="1"/>
    <x v="30"/>
    <n v="126524"/>
    <n v="233.87060998151571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d v="2015-10-26T14:49:11"/>
    <b v="0"/>
    <n v="121"/>
    <b v="1"/>
    <x v="30"/>
    <n v="51"/>
    <n v="0.42148760330578511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d v="2014-04-02T12:30:10"/>
    <b v="0"/>
    <n v="621"/>
    <b v="1"/>
    <x v="30"/>
    <n v="4757"/>
    <n v="7.6602254428341388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d v="2014-11-03T16:10:43"/>
    <b v="0"/>
    <n v="101"/>
    <b v="1"/>
    <x v="30"/>
    <n v="4045"/>
    <n v="40.049504950495049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d v="2013-03-18T18:15:42"/>
    <b v="0"/>
    <n v="554"/>
    <b v="1"/>
    <x v="30"/>
    <n v="26726"/>
    <n v="48.241877256317693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d v="2016-01-27T11:52:12"/>
    <b v="0"/>
    <n v="666"/>
    <b v="1"/>
    <x v="30"/>
    <n v="15334.830000000002"/>
    <n v="23.025270270270273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d v="2015-01-22T08:53:50"/>
    <b v="0"/>
    <n v="410"/>
    <b v="1"/>
    <x v="30"/>
    <n v="1748"/>
    <n v="4.2634146341463417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d v="2015-12-23T14:27:34"/>
    <b v="0"/>
    <n v="375"/>
    <b v="1"/>
    <x v="30"/>
    <n v="13037"/>
    <n v="34.765333333333331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d v="2014-05-24T15:25:50"/>
    <b v="0"/>
    <n v="1364"/>
    <b v="1"/>
    <x v="30"/>
    <n v="24100"/>
    <n v="17.66862170087976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d v="2016-12-01T18:20:54"/>
    <b v="0"/>
    <n v="35"/>
    <b v="1"/>
    <x v="30"/>
    <n v="396"/>
    <n v="11.314285714285715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d v="2016-02-23T09:11:38"/>
    <b v="0"/>
    <n v="203"/>
    <b v="1"/>
    <x v="30"/>
    <n v="14977"/>
    <n v="73.778325123152712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d v="2016-04-12T17:35:01"/>
    <b v="0"/>
    <n v="49"/>
    <b v="1"/>
    <x v="30"/>
    <n v="1922"/>
    <n v="39.22448979591836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d v="2013-04-25T08:45:23"/>
    <b v="0"/>
    <n v="5812"/>
    <b v="1"/>
    <x v="30"/>
    <n v="238822.27000000002"/>
    <n v="41.091237095664148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d v="2013-11-25T08:00:29"/>
    <b v="0"/>
    <n v="1556"/>
    <b v="1"/>
    <x v="30"/>
    <n v="39686.050000000003"/>
    <n v="25.50517352185090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d v="2014-07-24T18:31:23"/>
    <b v="0"/>
    <n v="65"/>
    <b v="1"/>
    <x v="30"/>
    <n v="2372"/>
    <n v="36.492307692307691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d v="2015-04-21T20:29:36"/>
    <b v="0"/>
    <n v="10"/>
    <b v="1"/>
    <x v="30"/>
    <n v="133"/>
    <n v="13.3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d v="2016-09-20T20:11:55"/>
    <b v="0"/>
    <n v="76"/>
    <b v="1"/>
    <x v="30"/>
    <n v="1305.9700000000012"/>
    <n v="17.183815789473698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d v="2015-12-02T23:19:51"/>
    <b v="0"/>
    <n v="263"/>
    <b v="1"/>
    <x v="30"/>
    <n v="14203.330000000002"/>
    <n v="54.00505703422054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d v="2016-05-29T15:45:23"/>
    <b v="0"/>
    <n v="1530"/>
    <b v="1"/>
    <x v="30"/>
    <n v="271659"/>
    <n v="177.55490196078432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d v="2016-08-18T06:41:24"/>
    <b v="0"/>
    <n v="278"/>
    <b v="1"/>
    <x v="30"/>
    <n v="36146"/>
    <n v="130.02158273381295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d v="2016-04-07T13:57:12"/>
    <b v="0"/>
    <n v="350"/>
    <b v="1"/>
    <x v="30"/>
    <n v="7673"/>
    <n v="21.922857142857143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d v="2015-03-24T16:01:58"/>
    <b v="0"/>
    <n v="470"/>
    <b v="1"/>
    <x v="30"/>
    <n v="52604.299999999988"/>
    <n v="111.92404255319147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d v="2016-04-06T19:49:42"/>
    <b v="0"/>
    <n v="3"/>
    <b v="1"/>
    <x v="30"/>
    <n v="15"/>
    <n v="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d v="2013-06-25T16:21:28"/>
    <b v="0"/>
    <n v="8200"/>
    <b v="1"/>
    <x v="30"/>
    <n v="157821.6"/>
    <n v="19.246536585365856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d v="2014-06-13T21:08:09"/>
    <b v="0"/>
    <n v="8359"/>
    <b v="1"/>
    <x v="30"/>
    <n v="793594.99"/>
    <n v="94.9389867208996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d v="2015-04-09T01:01:16"/>
    <b v="0"/>
    <n v="188"/>
    <b v="1"/>
    <x v="30"/>
    <n v="7754"/>
    <n v="41.244680851063826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d v="2016-11-18T18:30:57"/>
    <b v="0"/>
    <n v="48"/>
    <b v="1"/>
    <x v="30"/>
    <n v="6241"/>
    <n v="130.02083333333334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d v="2015-05-26T17:03:13"/>
    <b v="0"/>
    <n v="607"/>
    <b v="1"/>
    <x v="30"/>
    <n v="18817"/>
    <n v="31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d v="2015-10-12T22:58:20"/>
    <b v="0"/>
    <n v="50"/>
    <b v="1"/>
    <x v="30"/>
    <n v="4078"/>
    <n v="8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d v="2012-04-05T03:45:55"/>
    <b v="0"/>
    <n v="55"/>
    <b v="1"/>
    <x v="14"/>
    <n v="510"/>
    <n v="9.2727272727272734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d v="2011-09-25T02:53:16"/>
    <b v="0"/>
    <n v="38"/>
    <b v="1"/>
    <x v="14"/>
    <n v="161"/>
    <n v="4.2368421052631575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d v="2012-05-05T17:19:55"/>
    <b v="0"/>
    <n v="25"/>
    <b v="1"/>
    <x v="14"/>
    <n v="100"/>
    <n v="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d v="2014-04-02T19:59:42"/>
    <b v="0"/>
    <n v="46"/>
    <b v="1"/>
    <x v="14"/>
    <n v="250"/>
    <n v="5.4347826086956523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d v="2012-06-15T20:03:07"/>
    <b v="0"/>
    <n v="83"/>
    <b v="1"/>
    <x v="14"/>
    <n v="1412"/>
    <n v="17.01204819277108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d v="2011-11-13T16:05:32"/>
    <b v="0"/>
    <n v="35"/>
    <b v="1"/>
    <x v="14"/>
    <n v="28"/>
    <n v="0.8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d v="2011-08-09T04:54:18"/>
    <b v="0"/>
    <n v="25"/>
    <b v="1"/>
    <x v="14"/>
    <n v="53"/>
    <n v="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d v="2010-08-05T17:09:12"/>
    <b v="0"/>
    <n v="75"/>
    <b v="1"/>
    <x v="14"/>
    <n v="465.32000000000016"/>
    <n v="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d v="2013-06-28T01:49:54"/>
    <b v="0"/>
    <n v="62"/>
    <b v="1"/>
    <x v="14"/>
    <n v="510.01000000000022"/>
    <n v="8.22596774193548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d v="2013-01-25T09:09:15"/>
    <b v="0"/>
    <n v="160"/>
    <b v="1"/>
    <x v="14"/>
    <n v="1203.2299999999996"/>
    <n v="7.520187499999996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d v="2011-01-12T07:44:38"/>
    <b v="0"/>
    <n v="246"/>
    <b v="1"/>
    <x v="14"/>
    <n v="3684.2000000000007"/>
    <n v="14.976422764227646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d v="2011-08-08T16:58:52"/>
    <b v="0"/>
    <n v="55"/>
    <b v="1"/>
    <x v="14"/>
    <n v="77"/>
    <n v="1.4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d v="2012-10-23T20:30:32"/>
    <b v="0"/>
    <n v="23"/>
    <b v="1"/>
    <x v="14"/>
    <n v="37"/>
    <n v="1.6086956521739131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d v="2012-01-31T00:28:50"/>
    <b v="0"/>
    <n v="72"/>
    <b v="1"/>
    <x v="14"/>
    <n v="719"/>
    <n v="9.9861111111111107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d v="2011-08-03T17:36:13"/>
    <b v="0"/>
    <n v="22"/>
    <b v="1"/>
    <x v="14"/>
    <n v="0"/>
    <n v="0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d v="2012-10-10T18:12:15"/>
    <b v="0"/>
    <n v="14"/>
    <b v="1"/>
    <x v="14"/>
    <n v="10"/>
    <n v="0.7142857142857143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d v="2011-10-02T14:02:15"/>
    <b v="0"/>
    <n v="38"/>
    <b v="1"/>
    <x v="14"/>
    <n v="0"/>
    <n v="0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d v="2012-02-07T02:43:55"/>
    <b v="0"/>
    <n v="32"/>
    <b v="1"/>
    <x v="14"/>
    <n v="20"/>
    <n v="0.625"/>
    <s v="music"/>
    <x v="14"/>
  </r>
  <r>
    <n v="2099"/>
    <s v="Roosevelt Died."/>
    <s v="Our tour van died, we need help!"/>
    <n v="3000"/>
    <n v="3971"/>
    <x v="0"/>
    <s v="US"/>
    <s v="USD"/>
    <n v="1435808400"/>
    <x v="2098"/>
    <n v="1434650084"/>
    <d v="2015-06-18T17:54:44"/>
    <b v="0"/>
    <n v="63"/>
    <b v="1"/>
    <x v="14"/>
    <n v="971"/>
    <n v="15.41269841269841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d v="2012-06-14T20:02:21"/>
    <b v="0"/>
    <n v="27"/>
    <b v="1"/>
    <x v="14"/>
    <n v="220"/>
    <n v="8.1481481481481488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d v="2011-12-15T03:35:14"/>
    <b v="0"/>
    <n v="44"/>
    <b v="1"/>
    <x v="14"/>
    <n v="265"/>
    <n v="6.0227272727272725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d v="2011-04-05T20:50:48"/>
    <b v="0"/>
    <n v="38"/>
    <b v="1"/>
    <x v="14"/>
    <n v="360"/>
    <n v="9.473684210526315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d v="2012-10-10T18:07:07"/>
    <b v="0"/>
    <n v="115"/>
    <b v="1"/>
    <x v="14"/>
    <n v="3587"/>
    <n v="31.191304347826087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d v="2013-04-30T01:47:14"/>
    <b v="0"/>
    <n v="37"/>
    <b v="1"/>
    <x v="14"/>
    <n v="236"/>
    <n v="6.3783783783783781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d v="2014-11-08T18:55:53"/>
    <b v="0"/>
    <n v="99"/>
    <b v="1"/>
    <x v="14"/>
    <n v="3080"/>
    <n v="31.11111111111111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d v="2012-12-27T05:09:34"/>
    <b v="0"/>
    <n v="44"/>
    <b v="1"/>
    <x v="14"/>
    <n v="155"/>
    <n v="3.5227272727272729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d v="2014-10-22T17:03:13"/>
    <b v="0"/>
    <n v="58"/>
    <b v="1"/>
    <x v="14"/>
    <n v="154.65999999999985"/>
    <n v="2.6665517241379284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d v="2012-08-14T04:13:00"/>
    <b v="0"/>
    <n v="191"/>
    <b v="1"/>
    <x v="14"/>
    <n v="1170"/>
    <n v="6.1256544502617798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d v="2015-06-05T17:00:17"/>
    <b v="0"/>
    <n v="40"/>
    <b v="1"/>
    <x v="14"/>
    <n v="261"/>
    <n v="6.5250000000000004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d v="2014-04-30T16:06:09"/>
    <b v="0"/>
    <n v="38"/>
    <b v="1"/>
    <x v="14"/>
    <n v="7"/>
    <n v="0.18421052631578946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d v="2011-06-09T04:43:45"/>
    <b v="0"/>
    <n v="39"/>
    <b v="1"/>
    <x v="14"/>
    <n v="130"/>
    <n v="3.3333333333333335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d v="2013-04-01T22:16:33"/>
    <b v="0"/>
    <n v="11"/>
    <b v="1"/>
    <x v="14"/>
    <n v="0"/>
    <n v="0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d v="2014-08-19T20:46:16"/>
    <b v="0"/>
    <n v="107"/>
    <b v="1"/>
    <x v="14"/>
    <n v="340"/>
    <n v="3.177570093457943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d v="2010-10-07T19:34:30"/>
    <b v="0"/>
    <n v="147"/>
    <b v="1"/>
    <x v="14"/>
    <n v="235"/>
    <n v="1.5986394557823129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d v="2011-01-21T01:56:41"/>
    <b v="0"/>
    <n v="36"/>
    <b v="1"/>
    <x v="14"/>
    <n v="1885"/>
    <n v="52.361111111111114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d v="2012-08-15T18:40:03"/>
    <b v="0"/>
    <n v="92"/>
    <b v="1"/>
    <x v="14"/>
    <n v="434"/>
    <n v="4.7173913043478262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d v="2015-10-13T01:25:49"/>
    <b v="0"/>
    <n v="35"/>
    <b v="1"/>
    <x v="14"/>
    <n v="573"/>
    <n v="16.37142857142857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d v="2011-06-24T20:08:56"/>
    <b v="0"/>
    <n v="17"/>
    <b v="1"/>
    <x v="14"/>
    <n v="346.1099999999999"/>
    <n v="20.359411764705875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d v="2012-07-17T03:07:25"/>
    <b v="0"/>
    <n v="22"/>
    <b v="1"/>
    <x v="14"/>
    <n v="15"/>
    <n v="0.68181818181818177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d v="2013-11-13T23:08:56"/>
    <b v="0"/>
    <n v="69"/>
    <b v="1"/>
    <x v="14"/>
    <n v="70.430000000000291"/>
    <n v="1.0207246376811636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d v="2016-12-12T17:49:08"/>
    <b v="0"/>
    <n v="10"/>
    <b v="0"/>
    <x v="17"/>
    <n v="-49716"/>
    <n v="-4971.600000000000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d v="2016-12-08T07:12:49"/>
    <b v="0"/>
    <n v="3"/>
    <b v="0"/>
    <x v="17"/>
    <n v="-79690"/>
    <n v="-26563.333333333332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d v="2010-01-20T10:11:47"/>
    <b v="0"/>
    <n v="5"/>
    <b v="0"/>
    <x v="17"/>
    <n v="-450"/>
    <n v="-9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d v="2010-10-13T00:40:35"/>
    <b v="0"/>
    <n v="5"/>
    <b v="0"/>
    <x v="17"/>
    <n v="-985"/>
    <n v="-197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d v="2015-07-06T00:33:53"/>
    <b v="0"/>
    <n v="27"/>
    <b v="0"/>
    <x v="17"/>
    <n v="-59148"/>
    <n v="-2190.6666666666665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d v="2014-11-08T23:21:27"/>
    <b v="0"/>
    <n v="2"/>
    <b v="0"/>
    <x v="17"/>
    <n v="-19990"/>
    <n v="-999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d v="2015-02-10T12:07:43"/>
    <b v="0"/>
    <n v="236"/>
    <b v="0"/>
    <x v="17"/>
    <n v="-19924"/>
    <n v="-84.4237288135593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d v="2014-07-23T18:32:49"/>
    <b v="0"/>
    <n v="1"/>
    <b v="0"/>
    <x v="17"/>
    <n v="-14975"/>
    <n v="-1497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d v="2016-02-09T00:35:00"/>
    <b v="0"/>
    <n v="12"/>
    <b v="0"/>
    <x v="17"/>
    <n v="-1764"/>
    <n v="-147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d v="2014-07-12T02:04:23"/>
    <b v="0"/>
    <n v="4"/>
    <b v="0"/>
    <x v="17"/>
    <n v="-41915"/>
    <n v="-10478.7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d v="2015-06-12T04:58:11"/>
    <b v="0"/>
    <n v="3"/>
    <b v="0"/>
    <x v="17"/>
    <n v="-475"/>
    <n v="-158.33333333333334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d v="2014-01-04T11:41:32"/>
    <b v="0"/>
    <n v="99"/>
    <b v="0"/>
    <x v="17"/>
    <n v="-97887.01"/>
    <n v="-988.75767676767668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d v="2011-03-17T02:19:59"/>
    <b v="0"/>
    <n v="3"/>
    <b v="0"/>
    <x v="17"/>
    <n v="-984"/>
    <n v="-328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d v="2013-03-28T21:16:31"/>
    <b v="0"/>
    <n v="3"/>
    <b v="0"/>
    <x v="17"/>
    <n v="-5896"/>
    <n v="-1965.3333333333333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d v="2012-09-04T23:07:13"/>
    <b v="0"/>
    <n v="22"/>
    <b v="0"/>
    <x v="17"/>
    <n v="-4522"/>
    <n v="-205.54545454545453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d v="2013-09-19T12:13:06"/>
    <b v="0"/>
    <n v="4"/>
    <b v="0"/>
    <x v="17"/>
    <n v="-79952.31"/>
    <n v="-19988.0774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d v="2014-11-05T18:30:29"/>
    <b v="0"/>
    <n v="534"/>
    <b v="0"/>
    <x v="17"/>
    <n v="-35797"/>
    <n v="-67.035580524344567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d v="2013-10-10T00:18:59"/>
    <b v="0"/>
    <n v="12"/>
    <b v="0"/>
    <x v="17"/>
    <n v="-872"/>
    <n v="-72.666666666666671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d v="2016-10-04T18:00:08"/>
    <b v="0"/>
    <n v="56"/>
    <b v="0"/>
    <x v="17"/>
    <n v="-28374"/>
    <n v="-506.6785714285714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d v="2012-12-12T20:00:24"/>
    <b v="0"/>
    <n v="11"/>
    <b v="0"/>
    <x v="17"/>
    <n v="-499440"/>
    <n v="-45403.63636363636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d v="2014-10-15T05:39:19"/>
    <b v="0"/>
    <n v="0"/>
    <b v="0"/>
    <x v="17"/>
    <n v="-1500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d v="2015-12-02T16:50:10"/>
    <b v="0"/>
    <n v="12"/>
    <b v="0"/>
    <x v="17"/>
    <n v="-9899"/>
    <n v="-824.91666666666663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d v="2010-06-03T21:16:52"/>
    <b v="0"/>
    <n v="5"/>
    <b v="0"/>
    <x v="17"/>
    <n v="-1775"/>
    <n v="-35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d v="2013-08-13T13:07:20"/>
    <b v="0"/>
    <n v="24"/>
    <b v="0"/>
    <x v="17"/>
    <n v="-34893"/>
    <n v="-1453.875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d v="2013-10-28T05:41:54"/>
    <b v="0"/>
    <n v="89"/>
    <b v="0"/>
    <x v="17"/>
    <n v="-10435"/>
    <n v="-117.24719101123596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d v="2016-01-28T16:18:30"/>
    <b v="0"/>
    <n v="1"/>
    <b v="0"/>
    <x v="17"/>
    <n v="-4999"/>
    <n v="-4999"/>
    <s v="games"/>
    <x v="17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d v="2014-10-15T07:05:48"/>
    <b v="0"/>
    <n v="55"/>
    <b v="0"/>
    <x v="17"/>
    <n v="-387284"/>
    <n v="-7041.5272727272732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d v="2015-03-03T17:36:22"/>
    <b v="0"/>
    <n v="2"/>
    <b v="0"/>
    <x v="17"/>
    <n v="-98"/>
    <n v="-49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d v="2010-06-26T00:35:56"/>
    <b v="0"/>
    <n v="0"/>
    <b v="0"/>
    <x v="17"/>
    <n v="-200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x v="2149"/>
    <n v="1465800599"/>
    <d v="2016-06-13T06:49:59"/>
    <b v="0"/>
    <n v="4"/>
    <b v="0"/>
    <x v="17"/>
    <n v="-49595"/>
    <n v="-12398.7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d v="2016-05-30T20:20:14"/>
    <b v="0"/>
    <n v="6"/>
    <b v="0"/>
    <x v="17"/>
    <n v="-44882"/>
    <n v="-7480.333333333333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d v="2014-02-13T19:58:29"/>
    <b v="0"/>
    <n v="4"/>
    <b v="0"/>
    <x v="17"/>
    <n v="-29950"/>
    <n v="-7487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d v="2014-12-01T21:51:58"/>
    <b v="0"/>
    <n v="4"/>
    <b v="0"/>
    <x v="17"/>
    <n v="-372591"/>
    <n v="-93147.7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d v="2014-01-08T15:10:27"/>
    <b v="0"/>
    <n v="2"/>
    <b v="0"/>
    <x v="17"/>
    <n v="-248"/>
    <n v="-124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d v="2016-03-01T17:56:25"/>
    <b v="0"/>
    <n v="5"/>
    <b v="0"/>
    <x v="17"/>
    <n v="-4885"/>
    <n v="-977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d v="2013-08-02T20:30:06"/>
    <b v="0"/>
    <n v="83"/>
    <b v="0"/>
    <x v="17"/>
    <n v="-54507"/>
    <n v="-656.71084337349396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d v="2016-11-20T23:33:03"/>
    <b v="0"/>
    <n v="57"/>
    <b v="0"/>
    <x v="17"/>
    <n v="-53856"/>
    <n v="-944.84210526315792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d v="2012-12-21T20:29:34"/>
    <b v="0"/>
    <n v="311"/>
    <b v="0"/>
    <x v="17"/>
    <n v="-280229.89"/>
    <n v="-901.06073954983924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d v="2011-06-16T17:32:54"/>
    <b v="0"/>
    <n v="2"/>
    <b v="0"/>
    <x v="17"/>
    <n v="-3574"/>
    <n v="-1787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d v="2012-04-19T17:05:05"/>
    <b v="0"/>
    <n v="16"/>
    <b v="0"/>
    <x v="17"/>
    <n v="-9915"/>
    <n v="-619.687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d v="2015-08-24T20:27:39"/>
    <b v="0"/>
    <n v="13"/>
    <b v="1"/>
    <x v="11"/>
    <n v="63"/>
    <n v="4.8461538461538458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d v="2014-06-23T18:23:11"/>
    <b v="0"/>
    <n v="58"/>
    <b v="1"/>
    <x v="11"/>
    <n v="552"/>
    <n v="9.5172413793103452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d v="2015-04-17T21:35:20"/>
    <b v="0"/>
    <n v="44"/>
    <b v="1"/>
    <x v="11"/>
    <n v="805"/>
    <n v="18.295454545454547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d v="2016-05-25T17:13:34"/>
    <b v="0"/>
    <n v="83"/>
    <b v="1"/>
    <x v="11"/>
    <n v="145"/>
    <n v="1.746987951807228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d v="2016-03-09T16:00:35"/>
    <b v="0"/>
    <n v="117"/>
    <b v="1"/>
    <x v="11"/>
    <n v="966"/>
    <n v="8.2564102564102573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d v="2014-10-21T20:06:58"/>
    <b v="0"/>
    <n v="32"/>
    <b v="1"/>
    <x v="11"/>
    <n v="932"/>
    <n v="29.1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d v="2012-09-01T01:35:37"/>
    <b v="0"/>
    <n v="8"/>
    <b v="1"/>
    <x v="11"/>
    <n v="30"/>
    <n v="3.7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d v="2017-01-10T14:24:21"/>
    <b v="0"/>
    <n v="340"/>
    <b v="1"/>
    <x v="11"/>
    <n v="3884.6899999999987"/>
    <n v="11.425558823529409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d v="2017-02-27T16:49:11"/>
    <b v="0"/>
    <n v="7"/>
    <b v="1"/>
    <x v="11"/>
    <n v="0"/>
    <n v="0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d v="2015-07-13T18:00:22"/>
    <b v="0"/>
    <n v="19"/>
    <b v="1"/>
    <x v="11"/>
    <n v="283"/>
    <n v="14.894736842105264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d v="2015-05-17T22:58:15"/>
    <b v="0"/>
    <n v="47"/>
    <b v="1"/>
    <x v="11"/>
    <n v="243"/>
    <n v="5.1702127659574471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d v="2015-03-19T13:55:20"/>
    <b v="0"/>
    <n v="13"/>
    <b v="1"/>
    <x v="11"/>
    <n v="0"/>
    <n v="0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d v="2013-08-09T16:37:23"/>
    <b v="0"/>
    <n v="90"/>
    <b v="1"/>
    <x v="11"/>
    <n v="1131"/>
    <n v="12.566666666666666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d v="2016-04-05T13:01:47"/>
    <b v="0"/>
    <n v="63"/>
    <b v="1"/>
    <x v="11"/>
    <n v="119"/>
    <n v="1.888888888888888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d v="2016-07-14T00:13:06"/>
    <b v="0"/>
    <n v="26"/>
    <b v="1"/>
    <x v="11"/>
    <n v="1050"/>
    <n v="40.38461538461538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d v="2015-04-02T15:11:49"/>
    <b v="0"/>
    <n v="71"/>
    <b v="1"/>
    <x v="11"/>
    <n v="1301"/>
    <n v="18.323943661971832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d v="2016-05-12T06:01:07"/>
    <b v="0"/>
    <n v="38"/>
    <b v="1"/>
    <x v="11"/>
    <n v="3"/>
    <n v="7.8947368421052627E-2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d v="2016-12-19T15:16:37"/>
    <b v="0"/>
    <n v="859"/>
    <b v="1"/>
    <x v="11"/>
    <n v="9660"/>
    <n v="11.245634458672875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d v="2015-03-12T04:06:32"/>
    <b v="0"/>
    <n v="21"/>
    <b v="1"/>
    <x v="11"/>
    <n v="614"/>
    <n v="29.238095238095237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d v="2015-10-02T16:04:28"/>
    <b v="0"/>
    <n v="78"/>
    <b v="1"/>
    <x v="11"/>
    <n v="359.21000000000004"/>
    <n v="4.6052564102564109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d v="2017-02-07T00:07:33"/>
    <b v="0"/>
    <n v="53"/>
    <b v="1"/>
    <x v="32"/>
    <n v="1062"/>
    <n v="20.037735849056602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d v="2014-08-28T21:37:05"/>
    <b v="0"/>
    <n v="356"/>
    <b v="1"/>
    <x v="32"/>
    <n v="12725"/>
    <n v="35.74438202247191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d v="2017-01-10T08:46:17"/>
    <b v="0"/>
    <n v="279"/>
    <b v="1"/>
    <x v="32"/>
    <n v="7007"/>
    <n v="25.114695340501793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d v="2016-01-11T16:34:01"/>
    <b v="1"/>
    <n v="266"/>
    <b v="1"/>
    <x v="32"/>
    <n v="18474"/>
    <n v="69.451127819548873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d v="2013-02-14T08:23:59"/>
    <b v="0"/>
    <n v="623"/>
    <b v="1"/>
    <x v="32"/>
    <n v="87848.5"/>
    <n v="141.00882825040128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d v="2016-08-01T14:45:43"/>
    <b v="0"/>
    <n v="392"/>
    <b v="1"/>
    <x v="32"/>
    <n v="1935"/>
    <n v="4.936224489795918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d v="2015-03-05T05:01:06"/>
    <b v="1"/>
    <n v="3562"/>
    <b v="1"/>
    <x v="32"/>
    <n v="182928.5"/>
    <n v="51.355558674901744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d v="2016-09-20T14:04:01"/>
    <b v="0"/>
    <n v="514"/>
    <b v="1"/>
    <x v="32"/>
    <n v="17151"/>
    <n v="33.367704280155642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d v="2016-04-07T18:55:00"/>
    <b v="0"/>
    <n v="88"/>
    <b v="1"/>
    <x v="32"/>
    <n v="4839"/>
    <n v="54.988636363636367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d v="2016-02-17T15:00:04"/>
    <b v="0"/>
    <n v="537"/>
    <b v="1"/>
    <x v="32"/>
    <n v="16076"/>
    <n v="29.936685288640597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d v="2017-02-02T20:00:27"/>
    <b v="0"/>
    <n v="25"/>
    <b v="1"/>
    <x v="32"/>
    <n v="148"/>
    <n v="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d v="2016-11-17T20:25:44"/>
    <b v="0"/>
    <n v="3238"/>
    <b v="1"/>
    <x v="32"/>
    <n v="117748.82"/>
    <n v="36.364675725756641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d v="2016-10-21T09:44:32"/>
    <b v="0"/>
    <n v="897"/>
    <b v="1"/>
    <x v="32"/>
    <n v="52856"/>
    <n v="58.925306577480491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d v="2016-02-25T18:11:30"/>
    <b v="0"/>
    <n v="878"/>
    <b v="1"/>
    <x v="32"/>
    <n v="43737"/>
    <n v="49.814350797266513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d v="2015-07-12T18:31:40"/>
    <b v="0"/>
    <n v="115"/>
    <b v="1"/>
    <x v="32"/>
    <n v="935"/>
    <n v="8.1304347826086953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d v="2016-11-01T11:41:42"/>
    <b v="0"/>
    <n v="234"/>
    <b v="1"/>
    <x v="32"/>
    <n v="1937"/>
    <n v="8.2777777777777786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d v="2015-01-29T14:00:59"/>
    <b v="0"/>
    <n v="4330"/>
    <b v="1"/>
    <x v="32"/>
    <n v="255309.33000000002"/>
    <n v="58.962893764434185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d v="2015-10-15T12:20:00"/>
    <b v="0"/>
    <n v="651"/>
    <b v="1"/>
    <x v="32"/>
    <n v="13157"/>
    <n v="20.210445468509985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d v="2015-09-15T09:59:58"/>
    <b v="1"/>
    <n v="251"/>
    <b v="1"/>
    <x v="32"/>
    <n v="4228"/>
    <n v="16.844621513944222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d v="2015-06-08T15:01:08"/>
    <b v="0"/>
    <n v="263"/>
    <b v="1"/>
    <x v="32"/>
    <n v="8843"/>
    <n v="33.623574144486689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d v="2013-01-02T20:19:25"/>
    <b v="0"/>
    <n v="28"/>
    <b v="1"/>
    <x v="15"/>
    <n v="310.99"/>
    <n v="11.106785714285715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d v="2012-10-02T20:22:48"/>
    <b v="0"/>
    <n v="721"/>
    <b v="1"/>
    <x v="15"/>
    <n v="24167.25"/>
    <n v="33.519070735090153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d v="2015-08-25T20:38:02"/>
    <b v="0"/>
    <n v="50"/>
    <b v="1"/>
    <x v="15"/>
    <n v="191"/>
    <n v="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d v="2013-02-07T07:28:39"/>
    <b v="0"/>
    <n v="73"/>
    <b v="1"/>
    <x v="15"/>
    <n v="493"/>
    <n v="6.7534246575342465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d v="2012-05-02T19:43:09"/>
    <b v="0"/>
    <n v="27"/>
    <b v="1"/>
    <x v="15"/>
    <n v="390"/>
    <n v="14.444444444444445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d v="2012-03-29T06:10:24"/>
    <b v="0"/>
    <n v="34"/>
    <b v="1"/>
    <x v="15"/>
    <n v="30"/>
    <n v="0.88235294117647056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d v="2013-10-17T04:39:33"/>
    <b v="0"/>
    <n v="7"/>
    <b v="1"/>
    <x v="15"/>
    <n v="0"/>
    <n v="0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d v="2012-02-07T21:10:26"/>
    <b v="0"/>
    <n v="24"/>
    <b v="1"/>
    <x v="15"/>
    <n v="16"/>
    <n v="0.6666666666666666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d v="2014-04-03T11:30:44"/>
    <b v="0"/>
    <n v="15"/>
    <b v="1"/>
    <x v="15"/>
    <n v="254"/>
    <n v="16.933333333333334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d v="2012-02-17T01:35:10"/>
    <b v="0"/>
    <n v="72"/>
    <b v="1"/>
    <x v="15"/>
    <n v="457"/>
    <n v="6.3472222222222223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d v="2014-03-18T18:50:25"/>
    <b v="0"/>
    <n v="120"/>
    <b v="1"/>
    <x v="15"/>
    <n v="2390"/>
    <n v="19.916666666666668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d v="2013-10-01T17:56:17"/>
    <b v="0"/>
    <n v="123"/>
    <b v="1"/>
    <x v="15"/>
    <n v="863"/>
    <n v="7.0162601626016263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d v="2015-04-15T19:49:39"/>
    <b v="0"/>
    <n v="1"/>
    <b v="1"/>
    <x v="15"/>
    <n v="5"/>
    <n v="5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d v="2014-01-07T19:00:48"/>
    <b v="0"/>
    <n v="24"/>
    <b v="1"/>
    <x v="15"/>
    <n v="1155.01"/>
    <n v="48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d v="2012-02-19T17:12:52"/>
    <b v="0"/>
    <n v="33"/>
    <b v="1"/>
    <x v="15"/>
    <n v="310"/>
    <n v="9.3939393939393945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d v="2015-07-09T18:02:25"/>
    <b v="0"/>
    <n v="14"/>
    <b v="1"/>
    <x v="15"/>
    <n v="17"/>
    <n v="1.21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d v="2015-10-22T18:38:33"/>
    <b v="0"/>
    <n v="9"/>
    <b v="1"/>
    <x v="15"/>
    <n v="5"/>
    <n v="0.55555555555555558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d v="2012-08-06T19:29:43"/>
    <b v="0"/>
    <n v="76"/>
    <b v="1"/>
    <x v="15"/>
    <n v="456.65999999999985"/>
    <n v="6.0086842105263143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d v="2015-07-20T17:15:12"/>
    <b v="0"/>
    <n v="19"/>
    <b v="1"/>
    <x v="15"/>
    <n v="15"/>
    <n v="0.78947368421052633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d v="2013-06-27T01:27:16"/>
    <b v="0"/>
    <n v="69"/>
    <b v="1"/>
    <x v="15"/>
    <n v="40"/>
    <n v="0.57971014492753625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d v="2016-03-23T16:00:09"/>
    <b v="0"/>
    <n v="218"/>
    <b v="1"/>
    <x v="32"/>
    <n v="609"/>
    <n v="2.7935779816513762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d v="2011-12-29T18:54:07"/>
    <b v="0"/>
    <n v="30"/>
    <b v="1"/>
    <x v="32"/>
    <n v="313"/>
    <n v="10.433333333333334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d v="2015-05-28T15:22:48"/>
    <b v="0"/>
    <n v="100"/>
    <b v="1"/>
    <x v="32"/>
    <n v="1131"/>
    <n v="11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d v="2016-10-01T16:01:15"/>
    <b v="0"/>
    <n v="296"/>
    <b v="1"/>
    <x v="32"/>
    <n v="14315"/>
    <n v="48.36148648648648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d v="2014-08-22T19:00:15"/>
    <b v="0"/>
    <n v="1204"/>
    <b v="1"/>
    <x v="32"/>
    <n v="177415.01"/>
    <n v="147.35465946843854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d v="2016-01-12T19:10:22"/>
    <b v="0"/>
    <n v="321"/>
    <b v="1"/>
    <x v="32"/>
    <n v="1523.3100000000013"/>
    <n v="4.745514018691593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d v="2013-10-14T19:22:35"/>
    <b v="0"/>
    <n v="301"/>
    <b v="1"/>
    <x v="32"/>
    <n v="7459"/>
    <n v="24.78073089700996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d v="2015-07-17T06:40:36"/>
    <b v="0"/>
    <n v="144"/>
    <b v="1"/>
    <x v="32"/>
    <n v="10744.9"/>
    <n v="74.617361111111109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d v="2013-07-29T15:56:31"/>
    <b v="0"/>
    <n v="539"/>
    <b v="1"/>
    <x v="32"/>
    <n v="5692.33"/>
    <n v="10.560909090909091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d v="2014-03-26T21:08:47"/>
    <b v="0"/>
    <n v="498"/>
    <b v="1"/>
    <x v="32"/>
    <n v="2206"/>
    <n v="4.429718875502008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d v="2013-05-29T21:51:41"/>
    <b v="0"/>
    <n v="1113"/>
    <b v="1"/>
    <x v="32"/>
    <n v="27803.24"/>
    <n v="24.980449236298295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d v="2014-06-16T19:03:28"/>
    <b v="0"/>
    <n v="988"/>
    <b v="1"/>
    <x v="32"/>
    <n v="19790"/>
    <n v="20.030364372469634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d v="2015-11-23T09:05:39"/>
    <b v="0"/>
    <n v="391"/>
    <b v="1"/>
    <x v="32"/>
    <n v="5801"/>
    <n v="14.83631713554987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d v="2016-12-06T19:47:27"/>
    <b v="0"/>
    <n v="28"/>
    <b v="1"/>
    <x v="32"/>
    <n v="1065"/>
    <n v="38.035714285714285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d v="2015-02-27T00:31:51"/>
    <b v="0"/>
    <n v="147"/>
    <b v="1"/>
    <x v="32"/>
    <n v="6931"/>
    <n v="47.14965986394558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d v="2016-01-02T14:48:43"/>
    <b v="0"/>
    <n v="680"/>
    <b v="1"/>
    <x v="32"/>
    <n v="12239"/>
    <n v="17.998529411764707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d v="2014-10-03T00:04:43"/>
    <b v="0"/>
    <n v="983"/>
    <b v="1"/>
    <x v="32"/>
    <n v="45527"/>
    <n v="46.314343845371312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d v="2017-02-08T14:55:16"/>
    <b v="0"/>
    <n v="79"/>
    <b v="1"/>
    <x v="32"/>
    <n v="1496"/>
    <n v="18.936708860759495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d v="2013-10-25T23:00:14"/>
    <b v="0"/>
    <n v="426"/>
    <b v="1"/>
    <x v="32"/>
    <n v="7006.6699999999983"/>
    <n v="16.44758215962441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d v="2016-03-23T19:49:04"/>
    <b v="0"/>
    <n v="96"/>
    <b v="1"/>
    <x v="32"/>
    <n v="8534"/>
    <n v="88.89583333333332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d v="2017-01-31T19:51:40"/>
    <b v="0"/>
    <n v="163"/>
    <b v="1"/>
    <x v="32"/>
    <n v="7064"/>
    <n v="43.33742331288343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d v="2013-10-22T13:48:53"/>
    <b v="0"/>
    <n v="2525"/>
    <b v="1"/>
    <x v="32"/>
    <n v="126009.76000000001"/>
    <n v="49.904855445544555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d v="2017-03-06T18:01:30"/>
    <b v="0"/>
    <n v="2035"/>
    <b v="1"/>
    <x v="32"/>
    <n v="9301.5"/>
    <n v="4.5707616707616712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d v="2016-10-04T19:39:06"/>
    <b v="0"/>
    <n v="290"/>
    <b v="1"/>
    <x v="32"/>
    <n v="13851"/>
    <n v="47.762068965517244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d v="2014-01-21T17:00:17"/>
    <b v="0"/>
    <n v="1980"/>
    <b v="1"/>
    <x v="32"/>
    <n v="101881"/>
    <n v="51.45505050505050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d v="2015-08-05T19:00:10"/>
    <b v="0"/>
    <n v="57"/>
    <b v="1"/>
    <x v="32"/>
    <n v="3"/>
    <n v="5.2631578947368418E-2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d v="2015-07-15T15:59:25"/>
    <b v="0"/>
    <n v="380"/>
    <b v="1"/>
    <x v="32"/>
    <n v="824"/>
    <n v="2.168421052631579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d v="2016-11-14T21:01:18"/>
    <b v="0"/>
    <n v="128"/>
    <b v="1"/>
    <x v="32"/>
    <n v="505"/>
    <n v="3.9453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d v="2013-03-03T16:52:45"/>
    <b v="0"/>
    <n v="180"/>
    <b v="1"/>
    <x v="32"/>
    <n v="2407"/>
    <n v="13.37222222222222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d v="2016-11-03T00:07:53"/>
    <b v="0"/>
    <n v="571"/>
    <b v="1"/>
    <x v="32"/>
    <n v="218778"/>
    <n v="383.14886164623465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d v="2014-07-26T08:17:57"/>
    <b v="0"/>
    <n v="480"/>
    <b v="1"/>
    <x v="32"/>
    <n v="2928.1900000000005"/>
    <n v="6.1003958333333346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d v="2016-07-22T07:52:18"/>
    <b v="0"/>
    <n v="249"/>
    <b v="1"/>
    <x v="32"/>
    <n v="15505"/>
    <n v="62.269076305220885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d v="2015-10-19T15:09:07"/>
    <b v="0"/>
    <n v="84"/>
    <b v="1"/>
    <x v="32"/>
    <n v="1015"/>
    <n v="12.083333333333334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d v="2017-01-17T15:32:48"/>
    <b v="0"/>
    <n v="197"/>
    <b v="1"/>
    <x v="32"/>
    <n v="1799"/>
    <n v="9.1319796954314718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d v="2016-04-07T22:50:51"/>
    <b v="0"/>
    <n v="271"/>
    <b v="1"/>
    <x v="32"/>
    <n v="7373"/>
    <n v="27.206642066420663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d v="2016-11-08T10:50:46"/>
    <b v="0"/>
    <n v="50"/>
    <b v="1"/>
    <x v="32"/>
    <n v="589"/>
    <n v="11.7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d v="2016-05-15T22:28:49"/>
    <b v="0"/>
    <n v="169"/>
    <b v="1"/>
    <x v="32"/>
    <n v="13403.5"/>
    <n v="79.310650887573971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d v="2015-05-12T18:01:27"/>
    <b v="0"/>
    <n v="205"/>
    <b v="1"/>
    <x v="32"/>
    <n v="1023"/>
    <n v="4.9902439024390244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d v="2016-11-28T19:18:56"/>
    <b v="0"/>
    <n v="206"/>
    <b v="1"/>
    <x v="32"/>
    <n v="17671"/>
    <n v="85.78155339805825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d v="2014-02-25T00:24:10"/>
    <b v="0"/>
    <n v="84"/>
    <b v="1"/>
    <x v="32"/>
    <n v="5673"/>
    <n v="67.535714285714292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d v="2017-01-24T17:23:40"/>
    <b v="0"/>
    <n v="210"/>
    <b v="1"/>
    <x v="32"/>
    <n v="6795"/>
    <n v="32.357142857142854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d v="2014-10-14T14:02:38"/>
    <b v="0"/>
    <n v="181"/>
    <b v="1"/>
    <x v="32"/>
    <n v="1787"/>
    <n v="9.87292817679558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d v="2015-01-10T19:58:33"/>
    <b v="0"/>
    <n v="60"/>
    <b v="1"/>
    <x v="32"/>
    <n v="1166"/>
    <n v="19.43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d v="2016-05-06T13:58:34"/>
    <b v="0"/>
    <n v="445"/>
    <b v="1"/>
    <x v="32"/>
    <n v="4802"/>
    <n v="10.791011235955056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d v="2016-11-15T20:28:27"/>
    <b v="0"/>
    <n v="17"/>
    <b v="1"/>
    <x v="32"/>
    <n v="397"/>
    <n v="23.352941176470587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d v="2016-04-09T20:59:52"/>
    <b v="0"/>
    <n v="194"/>
    <b v="1"/>
    <x v="32"/>
    <n v="3304"/>
    <n v="17.03092783505154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d v="2014-11-25T19:54:57"/>
    <b v="0"/>
    <n v="404"/>
    <b v="1"/>
    <x v="32"/>
    <n v="56105"/>
    <n v="138.87376237623764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d v="2017-02-10T01:58:35"/>
    <b v="0"/>
    <n v="194"/>
    <b v="1"/>
    <x v="32"/>
    <n v="728"/>
    <n v="3.7525773195876289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d v="2017-02-10T16:54:23"/>
    <b v="0"/>
    <n v="902"/>
    <b v="1"/>
    <x v="32"/>
    <n v="42541"/>
    <n v="47.162971175166298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d v="2016-12-21T20:51:53"/>
    <b v="0"/>
    <n v="1670"/>
    <b v="1"/>
    <x v="32"/>
    <n v="155062"/>
    <n v="92.851497005988023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d v="2016-11-10T00:00:04"/>
    <b v="0"/>
    <n v="1328"/>
    <b v="1"/>
    <x v="32"/>
    <n v="36618"/>
    <n v="27.57379518072289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d v="2015-11-07T16:47:16"/>
    <b v="0"/>
    <n v="944"/>
    <b v="1"/>
    <x v="32"/>
    <n v="12566"/>
    <n v="13.311440677966102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d v="2017-02-15T13:10:42"/>
    <b v="0"/>
    <n v="147"/>
    <b v="1"/>
    <x v="32"/>
    <n v="3009"/>
    <n v="20.469387755102041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d v="2014-01-24T12:00:57"/>
    <b v="0"/>
    <n v="99"/>
    <b v="1"/>
    <x v="32"/>
    <n v="490"/>
    <n v="4.9494949494949498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d v="2014-11-22T14:47:59"/>
    <b v="0"/>
    <n v="79"/>
    <b v="1"/>
    <x v="32"/>
    <n v="2000.5"/>
    <n v="25.322784810126581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d v="2013-12-06T15:38:09"/>
    <b v="0"/>
    <n v="75"/>
    <b v="1"/>
    <x v="32"/>
    <n v="267"/>
    <n v="3.56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d v="2012-01-28T16:17:03"/>
    <b v="0"/>
    <n v="207"/>
    <b v="1"/>
    <x v="32"/>
    <n v="3492"/>
    <n v="16.869565217391305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d v="2015-11-30T17:01:07"/>
    <b v="0"/>
    <n v="102"/>
    <b v="1"/>
    <x v="32"/>
    <n v="3414"/>
    <n v="33.470588235294116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d v="2015-01-16T19:21:39"/>
    <b v="0"/>
    <n v="32"/>
    <b v="1"/>
    <x v="32"/>
    <n v="538"/>
    <n v="16.81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d v="2015-08-18T14:59:51"/>
    <b v="0"/>
    <n v="480"/>
    <b v="1"/>
    <x v="32"/>
    <n v="29750.5"/>
    <n v="61.98020833333333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d v="2011-05-24T06:51:37"/>
    <b v="0"/>
    <n v="11"/>
    <b v="1"/>
    <x v="11"/>
    <n v="255"/>
    <n v="23.18181818181818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d v="2015-11-15T04:11:26"/>
    <b v="0"/>
    <n v="12"/>
    <b v="1"/>
    <x v="11"/>
    <n v="640"/>
    <n v="53.333333333333336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d v="2012-03-10T03:00:04"/>
    <b v="0"/>
    <n v="48"/>
    <b v="1"/>
    <x v="11"/>
    <n v="25.659999999999854"/>
    <n v="0.534583333333330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d v="2011-02-11T19:07:25"/>
    <b v="0"/>
    <n v="59"/>
    <b v="1"/>
    <x v="11"/>
    <n v="373.27000000000044"/>
    <n v="6.3266101694915324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d v="2012-05-30T04:27:23"/>
    <b v="0"/>
    <n v="79"/>
    <b v="1"/>
    <x v="11"/>
    <n v="641"/>
    <n v="8.113924050632912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d v="2013-08-08T23:07:34"/>
    <b v="0"/>
    <n v="14"/>
    <b v="1"/>
    <x v="11"/>
    <n v="1"/>
    <n v="7.1428571428571425E-2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d v="2014-06-02T16:01:00"/>
    <b v="0"/>
    <n v="106"/>
    <b v="1"/>
    <x v="11"/>
    <n v="898.98999999999978"/>
    <n v="8.4810377358490552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d v="2012-06-07T19:51:29"/>
    <b v="0"/>
    <n v="25"/>
    <b v="1"/>
    <x v="11"/>
    <n v="1"/>
    <n v="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d v="2013-10-24T23:57:40"/>
    <b v="0"/>
    <n v="25"/>
    <b v="1"/>
    <x v="11"/>
    <n v="111"/>
    <n v="4.440000000000000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d v="2009-09-14T06:05:30"/>
    <b v="0"/>
    <n v="29"/>
    <b v="1"/>
    <x v="11"/>
    <n v="61"/>
    <n v="2.103448275862069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d v="2012-03-19T23:26:58"/>
    <b v="0"/>
    <n v="43"/>
    <b v="1"/>
    <x v="11"/>
    <n v="1820"/>
    <n v="42.325581395348834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d v="2012-03-19T16:44:36"/>
    <b v="0"/>
    <n v="46"/>
    <b v="1"/>
    <x v="11"/>
    <n v="145.01000000000022"/>
    <n v="3.1523913043478307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d v="2012-08-30T16:59:59"/>
    <b v="0"/>
    <n v="27"/>
    <b v="1"/>
    <x v="11"/>
    <n v="70"/>
    <n v="2.592592592592592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d v="2012-12-21T17:21:20"/>
    <b v="0"/>
    <n v="112"/>
    <b v="1"/>
    <x v="11"/>
    <n v="2304.04"/>
    <n v="20.57178571428571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d v="2012-12-27T22:54:16"/>
    <b v="0"/>
    <n v="34"/>
    <b v="1"/>
    <x v="11"/>
    <n v="303"/>
    <n v="8.9117647058823533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d v="2012-01-19T17:33:46"/>
    <b v="0"/>
    <n v="145"/>
    <b v="1"/>
    <x v="11"/>
    <n v="3435"/>
    <n v="23.689655172413794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d v="2012-02-09T01:00:49"/>
    <b v="0"/>
    <n v="19"/>
    <b v="1"/>
    <x v="11"/>
    <n v="6"/>
    <n v="0.31578947368421051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d v="2014-02-24T20:10:33"/>
    <b v="0"/>
    <n v="288"/>
    <b v="1"/>
    <x v="11"/>
    <n v="1522"/>
    <n v="5.2847222222222223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d v="2011-01-22T00:46:49"/>
    <b v="0"/>
    <n v="14"/>
    <b v="1"/>
    <x v="11"/>
    <n v="750.5"/>
    <n v="53.607142857142854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d v="2012-06-14T17:26:56"/>
    <b v="0"/>
    <n v="7"/>
    <b v="1"/>
    <x v="11"/>
    <n v="10"/>
    <n v="1.4285714285714286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d v="2013-05-22T03:31:36"/>
    <b v="1"/>
    <n v="211"/>
    <b v="1"/>
    <x v="14"/>
    <n v="1680.2200000000003"/>
    <n v="7.9631279620853093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d v="2013-11-27T20:50:34"/>
    <b v="1"/>
    <n v="85"/>
    <b v="1"/>
    <x v="14"/>
    <n v="1625"/>
    <n v="19.117647058823529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d v="2011-11-03T02:39:56"/>
    <b v="1"/>
    <n v="103"/>
    <b v="1"/>
    <x v="14"/>
    <n v="603.60999999999967"/>
    <n v="5.8602912621359193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d v="2010-11-20T19:34:51"/>
    <b v="1"/>
    <n v="113"/>
    <b v="1"/>
    <x v="14"/>
    <n v="42.020000000000437"/>
    <n v="0.3718584070796499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d v="2014-07-14T16:41:12"/>
    <b v="1"/>
    <n v="167"/>
    <b v="1"/>
    <x v="14"/>
    <n v="221"/>
    <n v="1.3233532934131738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d v="2012-02-09T04:02:09"/>
    <b v="1"/>
    <n v="73"/>
    <b v="1"/>
    <x v="14"/>
    <n v="236.55000000000018"/>
    <n v="3.24041095890411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d v="2012-04-05T19:15:33"/>
    <b v="1"/>
    <n v="75"/>
    <b v="1"/>
    <x v="14"/>
    <n v="130.79000000000019"/>
    <n v="1.7438666666666691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d v="2014-07-31T23:06:36"/>
    <b v="1"/>
    <n v="614"/>
    <b v="1"/>
    <x v="14"/>
    <n v="653.11000000000058"/>
    <n v="1.0636970684039098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d v="2013-02-02T23:42:17"/>
    <b v="1"/>
    <n v="107"/>
    <b v="1"/>
    <x v="14"/>
    <n v="400.47000000000025"/>
    <n v="3.7427102803738341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d v="2013-02-19T19:03:35"/>
    <b v="1"/>
    <n v="1224"/>
    <b v="1"/>
    <x v="14"/>
    <n v="60835.360000000001"/>
    <n v="49.702091503267972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d v="2014-04-07T00:06:29"/>
    <b v="1"/>
    <n v="104"/>
    <b v="1"/>
    <x v="14"/>
    <n v="370"/>
    <n v="3.5576923076923075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d v="2014-03-18T15:11:18"/>
    <b v="1"/>
    <n v="79"/>
    <b v="1"/>
    <x v="14"/>
    <n v="236"/>
    <n v="2.9873417721518987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d v="2012-04-03T23:00:26"/>
    <b v="1"/>
    <n v="157"/>
    <b v="1"/>
    <x v="14"/>
    <n v="3792.0200000000004"/>
    <n v="24.152993630573253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d v="2012-05-08T13:14:17"/>
    <b v="1"/>
    <n v="50"/>
    <b v="1"/>
    <x v="14"/>
    <n v="683.6400000000001"/>
    <n v="13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d v="2012-04-05T17:25:43"/>
    <b v="1"/>
    <n v="64"/>
    <b v="1"/>
    <x v="14"/>
    <n v="65"/>
    <n v="1.0156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d v="2009-09-23T17:24:10"/>
    <b v="1"/>
    <n v="200"/>
    <b v="1"/>
    <x v="14"/>
    <n v="606.39999999999964"/>
    <n v="3.031999999999998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d v="2010-01-14T13:00:49"/>
    <b v="1"/>
    <n v="22"/>
    <b v="1"/>
    <x v="14"/>
    <n v="16"/>
    <n v="0.72727272727272729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d v="2009-08-25T15:26:54"/>
    <b v="1"/>
    <n v="163"/>
    <b v="1"/>
    <x v="14"/>
    <n v="1053"/>
    <n v="6.4601226993865026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d v="2013-11-15T01:58:05"/>
    <b v="1"/>
    <n v="77"/>
    <b v="1"/>
    <x v="14"/>
    <n v="231"/>
    <n v="3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d v="2014-02-26T19:36:40"/>
    <b v="1"/>
    <n v="89"/>
    <b v="1"/>
    <x v="14"/>
    <n v="433"/>
    <n v="4.865168539325842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d v="2017-03-05T06:15:01"/>
    <b v="0"/>
    <n v="64"/>
    <b v="0"/>
    <x v="33"/>
    <n v="-6427"/>
    <n v="-100.42187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d v="2017-03-10T21:29:29"/>
    <b v="0"/>
    <n v="4"/>
    <b v="0"/>
    <x v="33"/>
    <n v="-2615"/>
    <n v="-653.7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d v="2017-03-13T18:07:27"/>
    <b v="0"/>
    <n v="4"/>
    <b v="0"/>
    <x v="33"/>
    <n v="-130"/>
    <n v="-32.5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d v="2017-02-24T21:14:45"/>
    <b v="0"/>
    <n v="61"/>
    <b v="0"/>
    <x v="33"/>
    <n v="-5945"/>
    <n v="-97.459016393442624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d v="2017-02-28T00:32:11"/>
    <b v="0"/>
    <n v="7"/>
    <b v="0"/>
    <x v="33"/>
    <n v="-920"/>
    <n v="-131.42857142857142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d v="2017-03-10T00:49:08"/>
    <b v="0"/>
    <n v="1"/>
    <b v="0"/>
    <x v="33"/>
    <n v="-14892"/>
    <n v="-14892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d v="2014-07-22T22:00:40"/>
    <b v="1"/>
    <n v="3355"/>
    <b v="1"/>
    <x v="33"/>
    <n v="149133.01"/>
    <n v="44.450971684053656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d v="2015-05-15T18:45:37"/>
    <b v="1"/>
    <n v="537"/>
    <b v="1"/>
    <x v="33"/>
    <n v="15445"/>
    <n v="28.761638733705773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d v="2014-06-17T14:59:06"/>
    <b v="1"/>
    <n v="125"/>
    <b v="1"/>
    <x v="33"/>
    <n v="1480"/>
    <n v="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d v="2015-11-24T21:35:43"/>
    <b v="1"/>
    <n v="163"/>
    <b v="1"/>
    <x v="33"/>
    <n v="848"/>
    <n v="5.2024539877300615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d v="2014-07-19T00:08:10"/>
    <b v="1"/>
    <n v="283"/>
    <b v="1"/>
    <x v="33"/>
    <n v="3545.1000000000004"/>
    <n v="12.526855123674913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d v="2015-01-07T15:04:31"/>
    <b v="1"/>
    <n v="352"/>
    <b v="1"/>
    <x v="33"/>
    <n v="1577"/>
    <n v="4.480113636363636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d v="2014-05-08T15:36:30"/>
    <b v="1"/>
    <n v="94"/>
    <b v="1"/>
    <x v="33"/>
    <n v="673"/>
    <n v="7.1595744680851068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d v="2014-10-06T16:04:58"/>
    <b v="1"/>
    <n v="67"/>
    <b v="1"/>
    <x v="33"/>
    <n v="78"/>
    <n v="1.164179104477612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d v="2014-05-12T13:44:03"/>
    <b v="1"/>
    <n v="221"/>
    <b v="1"/>
    <x v="33"/>
    <n v="568"/>
    <n v="2.570135746606335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d v="2014-01-27T22:11:35"/>
    <b v="1"/>
    <n v="2165"/>
    <b v="1"/>
    <x v="33"/>
    <n v="84146.51"/>
    <n v="38.86674826789838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d v="2014-05-27T15:22:23"/>
    <b v="1"/>
    <n v="179"/>
    <b v="1"/>
    <x v="33"/>
    <n v="1279"/>
    <n v="7.1452513966480451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d v="2014-05-30T21:31:24"/>
    <b v="1"/>
    <n v="123"/>
    <b v="1"/>
    <x v="33"/>
    <n v="171.5"/>
    <n v="1.3943089430894309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d v="2016-11-18T19:11:49"/>
    <b v="1"/>
    <n v="1104"/>
    <b v="1"/>
    <x v="33"/>
    <n v="48552"/>
    <n v="43.978260869565219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d v="2016-09-30T15:25:38"/>
    <b v="1"/>
    <n v="403"/>
    <b v="1"/>
    <x v="33"/>
    <n v="2311"/>
    <n v="5.7344913151364763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d v="2015-06-12T19:31:44"/>
    <b v="0"/>
    <n v="0"/>
    <b v="0"/>
    <x v="7"/>
    <n v="-5000"/>
    <e v="#DIV/0!"/>
    <m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d v="2014-09-15T16:51:10"/>
    <b v="0"/>
    <n v="0"/>
    <b v="0"/>
    <x v="7"/>
    <n v="-5500"/>
    <e v="#DIV/0!"/>
    <m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d v="2015-11-19T19:48:25"/>
    <b v="0"/>
    <n v="1"/>
    <b v="0"/>
    <x v="7"/>
    <n v="-9700"/>
    <n v="-9700"/>
    <m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d v="2016-05-25T17:27:49"/>
    <b v="0"/>
    <n v="1"/>
    <b v="0"/>
    <x v="7"/>
    <n v="-999"/>
    <n v="-999"/>
    <m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d v="2015-02-25T00:02:36"/>
    <b v="0"/>
    <n v="0"/>
    <b v="0"/>
    <x v="7"/>
    <n v="-3000"/>
    <e v="#DIV/0!"/>
    <m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d v="2016-09-02T19:10:31"/>
    <b v="0"/>
    <n v="3"/>
    <b v="0"/>
    <x v="7"/>
    <n v="-59961"/>
    <n v="-19987"/>
    <m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d v="2016-07-26T14:34:36"/>
    <b v="0"/>
    <n v="1"/>
    <b v="0"/>
    <x v="7"/>
    <n v="-985"/>
    <n v="-985"/>
    <m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d v="2015-12-22T22:22:18"/>
    <b v="0"/>
    <n v="5"/>
    <b v="0"/>
    <x v="7"/>
    <n v="-69730"/>
    <n v="-13946"/>
    <m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d v="2015-07-13T18:37:08"/>
    <b v="0"/>
    <n v="0"/>
    <b v="0"/>
    <x v="7"/>
    <n v="-474900"/>
    <e v="#DIV/0!"/>
    <m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d v="2016-12-04T20:12:50"/>
    <b v="0"/>
    <n v="0"/>
    <b v="0"/>
    <x v="7"/>
    <n v="-50000"/>
    <e v="#DIV/0!"/>
    <m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d v="2015-03-31T02:25:39"/>
    <b v="0"/>
    <n v="7"/>
    <b v="0"/>
    <x v="7"/>
    <n v="-18792"/>
    <n v="-2684.5714285714284"/>
    <m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d v="2015-04-07T15:12:32"/>
    <b v="0"/>
    <n v="0"/>
    <b v="0"/>
    <x v="7"/>
    <n v="-2000"/>
    <e v="#DIV/0!"/>
    <m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d v="2015-04-09T16:13:42"/>
    <b v="0"/>
    <n v="0"/>
    <b v="0"/>
    <x v="7"/>
    <n v="-1000"/>
    <e v="#DIV/0!"/>
    <m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d v="2014-11-11T17:21:00"/>
    <b v="0"/>
    <n v="1"/>
    <b v="0"/>
    <x v="7"/>
    <n v="-34975"/>
    <n v="-34975"/>
    <m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d v="2015-04-02T22:02:16"/>
    <b v="0"/>
    <n v="2"/>
    <b v="0"/>
    <x v="7"/>
    <n v="-7945"/>
    <n v="-3972.5"/>
    <m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d v="2015-05-06T18:48:24"/>
    <b v="0"/>
    <n v="0"/>
    <b v="0"/>
    <x v="7"/>
    <n v="-10000"/>
    <e v="#DIV/0!"/>
    <m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d v="2015-09-17T14:52:58"/>
    <b v="0"/>
    <n v="0"/>
    <b v="0"/>
    <x v="7"/>
    <n v="-27000"/>
    <e v="#DIV/0!"/>
    <m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d v="2014-12-05T22:20:36"/>
    <b v="0"/>
    <n v="0"/>
    <b v="0"/>
    <x v="7"/>
    <n v="-1500"/>
    <e v="#DIV/0!"/>
    <m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d v="2015-06-04T15:35:24"/>
    <b v="0"/>
    <n v="3"/>
    <b v="0"/>
    <x v="7"/>
    <n v="-6399"/>
    <n v="-2133"/>
    <m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d v="2016-01-08T16:58:00"/>
    <b v="0"/>
    <n v="1"/>
    <b v="0"/>
    <x v="7"/>
    <n v="-4998"/>
    <n v="-4998"/>
    <m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d v="2016-04-06T20:36:48"/>
    <b v="0"/>
    <n v="0"/>
    <b v="0"/>
    <x v="7"/>
    <n v="-200"/>
    <e v="#DIV/0!"/>
    <m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d v="2014-11-11T16:31:10"/>
    <b v="0"/>
    <n v="2"/>
    <b v="0"/>
    <x v="7"/>
    <n v="-300"/>
    <n v="-150"/>
    <m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d v="2015-11-14T00:16:40"/>
    <b v="0"/>
    <n v="0"/>
    <b v="0"/>
    <x v="7"/>
    <n v="-175000"/>
    <e v="#DIV/0!"/>
    <m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d v="2015-09-01T22:25:56"/>
    <b v="0"/>
    <n v="0"/>
    <b v="0"/>
    <x v="7"/>
    <n v="-128"/>
    <e v="#DIV/0!"/>
    <m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d v="2015-12-08T17:40:25"/>
    <b v="0"/>
    <n v="0"/>
    <b v="0"/>
    <x v="7"/>
    <n v="-1000"/>
    <e v="#DIV/0!"/>
    <m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d v="2015-09-21T12:45:33"/>
    <b v="0"/>
    <n v="27"/>
    <b v="0"/>
    <x v="7"/>
    <n v="-22370"/>
    <n v="-828.51851851851848"/>
    <m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d v="2016-02-25T23:16:56"/>
    <b v="0"/>
    <n v="14"/>
    <b v="0"/>
    <x v="7"/>
    <n v="-49330"/>
    <n v="-3523.5714285714284"/>
    <m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d v="2015-02-28T17:19:25"/>
    <b v="0"/>
    <n v="2"/>
    <b v="0"/>
    <x v="7"/>
    <n v="-39900"/>
    <n v="-19950"/>
    <m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d v="2016-01-11T19:30:11"/>
    <b v="0"/>
    <n v="0"/>
    <b v="0"/>
    <x v="7"/>
    <n v="-25000"/>
    <e v="#DIV/0!"/>
    <m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d v="2014-11-18T04:32:21"/>
    <b v="0"/>
    <n v="4"/>
    <b v="0"/>
    <x v="7"/>
    <n v="-24918"/>
    <n v="-6229.5"/>
    <m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d v="2015-05-26T18:39:56"/>
    <b v="0"/>
    <n v="0"/>
    <b v="0"/>
    <x v="7"/>
    <n v="-2000"/>
    <e v="#DIV/0!"/>
    <m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d v="2015-03-25T01:39:31"/>
    <b v="0"/>
    <n v="6"/>
    <b v="0"/>
    <x v="7"/>
    <n v="-5320"/>
    <n v="-886.66666666666663"/>
    <m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d v="2015-07-30T15:53:44"/>
    <b v="0"/>
    <n v="1"/>
    <b v="0"/>
    <x v="7"/>
    <n v="-849950"/>
    <n v="-849950"/>
    <m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d v="2015-01-13T20:14:20"/>
    <b v="0"/>
    <n v="1"/>
    <b v="0"/>
    <x v="7"/>
    <n v="-21990"/>
    <n v="-21990"/>
    <m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d v="2016-08-10T20:03:57"/>
    <b v="0"/>
    <n v="0"/>
    <b v="0"/>
    <x v="7"/>
    <n v="-10000"/>
    <e v="#DIV/0!"/>
    <m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d v="2015-11-10T22:12:46"/>
    <b v="0"/>
    <n v="4"/>
    <b v="0"/>
    <x v="7"/>
    <n v="-2673.67"/>
    <n v="-668.41750000000002"/>
    <m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d v="2016-10-26T20:53:03"/>
    <b v="0"/>
    <n v="0"/>
    <b v="0"/>
    <x v="7"/>
    <n v="-2500"/>
    <e v="#DIV/0!"/>
    <m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d v="2015-07-28T00:18:50"/>
    <b v="0"/>
    <n v="0"/>
    <b v="0"/>
    <x v="7"/>
    <n v="-110000"/>
    <e v="#DIV/0!"/>
    <m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d v="2015-08-21T00:23:36"/>
    <b v="0"/>
    <n v="0"/>
    <b v="0"/>
    <x v="7"/>
    <n v="-30000"/>
    <e v="#DIV/0!"/>
    <m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d v="2015-09-01T19:02:22"/>
    <b v="0"/>
    <n v="3"/>
    <b v="0"/>
    <x v="7"/>
    <n v="-14945"/>
    <n v="-4981.666666666667"/>
    <m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d v="2015-03-11T22:27:28"/>
    <b v="0"/>
    <n v="7"/>
    <b v="0"/>
    <x v="7"/>
    <n v="-84779"/>
    <n v="-12111.285714285714"/>
    <m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d v="2015-07-10T04:30:03"/>
    <b v="0"/>
    <n v="2"/>
    <b v="0"/>
    <x v="7"/>
    <n v="-2925"/>
    <n v="-1462.5"/>
    <m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d v="2015-01-23T01:21:47"/>
    <b v="0"/>
    <n v="3"/>
    <b v="0"/>
    <x v="7"/>
    <n v="-9565"/>
    <n v="-3188.3333333333335"/>
    <m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d v="2014-10-15T01:37:23"/>
    <b v="0"/>
    <n v="8"/>
    <b v="0"/>
    <x v="7"/>
    <n v="-992"/>
    <n v="-124"/>
    <m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d v="2015-07-06T16:50:32"/>
    <b v="0"/>
    <n v="7"/>
    <b v="0"/>
    <x v="7"/>
    <n v="-64212"/>
    <n v="-9173.1428571428569"/>
    <m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d v="2014-11-11T20:07:04"/>
    <b v="0"/>
    <n v="0"/>
    <b v="0"/>
    <x v="7"/>
    <n v="-30000"/>
    <e v="#DIV/0!"/>
    <m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d v="2016-06-07T15:02:20"/>
    <b v="0"/>
    <n v="3"/>
    <b v="0"/>
    <x v="7"/>
    <n v="-148974"/>
    <n v="-49658"/>
    <m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d v="2014-12-16T20:29:19"/>
    <b v="0"/>
    <n v="8"/>
    <b v="0"/>
    <x v="7"/>
    <n v="-36537"/>
    <n v="-4567.125"/>
    <m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d v="2015-06-24T15:40:52"/>
    <b v="0"/>
    <n v="1"/>
    <b v="0"/>
    <x v="7"/>
    <n v="-15970"/>
    <n v="-15970"/>
    <m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d v="2014-11-25T06:17:44"/>
    <b v="0"/>
    <n v="0"/>
    <b v="0"/>
    <x v="7"/>
    <n v="-510000"/>
    <e v="#DIV/0!"/>
    <m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d v="2015-03-01T19:04:04"/>
    <b v="0"/>
    <n v="1"/>
    <b v="0"/>
    <x v="7"/>
    <n v="-19975"/>
    <n v="-19975"/>
    <m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d v="2015-09-29T02:53:43"/>
    <b v="0"/>
    <n v="0"/>
    <b v="0"/>
    <x v="7"/>
    <n v="-4200"/>
    <e v="#DIV/0!"/>
    <m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d v="2015-07-09T15:33:37"/>
    <b v="0"/>
    <n v="1"/>
    <b v="0"/>
    <x v="7"/>
    <n v="-99950"/>
    <n v="-99950"/>
    <m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d v="2015-01-27T08:41:33"/>
    <b v="0"/>
    <n v="2"/>
    <b v="0"/>
    <x v="7"/>
    <n v="-4997"/>
    <n v="-2498.5"/>
    <m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d v="2016-12-13T02:54:47"/>
    <b v="0"/>
    <n v="0"/>
    <b v="0"/>
    <x v="7"/>
    <n v="-33000"/>
    <e v="#DIV/0!"/>
    <m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d v="2015-09-15T20:22:38"/>
    <b v="0"/>
    <n v="1"/>
    <b v="0"/>
    <x v="7"/>
    <n v="-4990"/>
    <n v="-4990"/>
    <m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d v="2014-12-03T21:14:16"/>
    <b v="0"/>
    <n v="0"/>
    <b v="0"/>
    <x v="7"/>
    <n v="-124000"/>
    <e v="#DIV/0!"/>
    <m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d v="2015-06-02T21:59:44"/>
    <b v="0"/>
    <n v="0"/>
    <b v="0"/>
    <x v="7"/>
    <n v="-4000"/>
    <e v="#DIV/0!"/>
    <m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d v="2014-11-13T20:28:26"/>
    <b v="0"/>
    <n v="0"/>
    <b v="0"/>
    <x v="7"/>
    <n v="-13000"/>
    <e v="#DIV/0!"/>
    <m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d v="2016-03-15T06:26:04"/>
    <b v="0"/>
    <n v="0"/>
    <b v="0"/>
    <x v="7"/>
    <n v="-50000"/>
    <e v="#DIV/0!"/>
    <m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d v="2016-01-05T19:44:56"/>
    <b v="0"/>
    <n v="9"/>
    <b v="0"/>
    <x v="19"/>
    <n v="-27799"/>
    <n v="-3088.7777777777778"/>
    <s v="food"/>
    <x v="19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d v="2015-04-13T16:18:51"/>
    <b v="0"/>
    <n v="1"/>
    <b v="0"/>
    <x v="19"/>
    <n v="-11948"/>
    <n v="-11948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d v="2016-01-30T21:10:58"/>
    <b v="0"/>
    <n v="12"/>
    <b v="0"/>
    <x v="19"/>
    <n v="-998"/>
    <n v="-83.166666666666671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d v="2015-12-04T00:56:47"/>
    <b v="0"/>
    <n v="0"/>
    <b v="0"/>
    <x v="19"/>
    <n v="-1500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d v="2016-08-13T14:02:55"/>
    <b v="0"/>
    <n v="20"/>
    <b v="0"/>
    <x v="19"/>
    <n v="-3874"/>
    <n v="-193.7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d v="2014-12-10T02:39:50"/>
    <b v="0"/>
    <n v="16"/>
    <b v="0"/>
    <x v="19"/>
    <n v="-1905"/>
    <n v="-119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d v="2015-03-19T13:48:48"/>
    <b v="0"/>
    <n v="33"/>
    <b v="0"/>
    <x v="19"/>
    <n v="-16443"/>
    <n v="-498.27272727272725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d v="2014-10-07T03:22:37"/>
    <b v="0"/>
    <n v="2"/>
    <b v="0"/>
    <x v="19"/>
    <n v="-14970"/>
    <n v="-748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d v="2015-07-19T21:01:15"/>
    <b v="0"/>
    <n v="6"/>
    <b v="0"/>
    <x v="19"/>
    <n v="-24540"/>
    <n v="-4090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d v="2015-08-08T09:47:55"/>
    <b v="0"/>
    <n v="0"/>
    <b v="0"/>
    <x v="19"/>
    <n v="-1500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d v="2015-07-26T17:34:42"/>
    <b v="0"/>
    <n v="3"/>
    <b v="0"/>
    <x v="19"/>
    <n v="-24849"/>
    <n v="-828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d v="2016-10-12T17:41:13"/>
    <b v="0"/>
    <n v="0"/>
    <b v="0"/>
    <x v="19"/>
    <n v="-800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d v="2014-05-01T02:38:02"/>
    <b v="0"/>
    <n v="3"/>
    <b v="0"/>
    <x v="19"/>
    <n v="-2975"/>
    <n v="-991.6666666666666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d v="2015-07-13T16:41:00"/>
    <b v="0"/>
    <n v="13"/>
    <b v="0"/>
    <x v="19"/>
    <n v="-14540"/>
    <n v="-1118.4615384615386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d v="2016-06-15T20:42:26"/>
    <b v="0"/>
    <n v="6"/>
    <b v="0"/>
    <x v="19"/>
    <n v="-59665"/>
    <n v="-9944.1666666666661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d v="2015-01-15T17:42:23"/>
    <b v="0"/>
    <n v="1"/>
    <b v="0"/>
    <x v="19"/>
    <n v="-19995"/>
    <n v="-1999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d v="2014-07-11T21:13:07"/>
    <b v="0"/>
    <n v="0"/>
    <b v="0"/>
    <x v="19"/>
    <n v="-100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x v="2416"/>
    <n v="1422045244"/>
    <d v="2015-01-23T20:34:04"/>
    <b v="0"/>
    <n v="5"/>
    <b v="0"/>
    <x v="19"/>
    <n v="-24995"/>
    <n v="-4999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d v="2014-12-20T17:43:09"/>
    <b v="0"/>
    <n v="0"/>
    <b v="0"/>
    <x v="19"/>
    <n v="-300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d v="2014-09-11T00:41:35"/>
    <b v="0"/>
    <n v="36"/>
    <b v="0"/>
    <x v="19"/>
    <n v="-14369"/>
    <n v="-399.13888888888891"/>
    <s v="food"/>
    <x v="19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d v="2015-01-22T16:29:56"/>
    <b v="0"/>
    <n v="1"/>
    <b v="0"/>
    <x v="19"/>
    <n v="-5999"/>
    <n v="-5999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d v="2015-02-09T17:23:56"/>
    <b v="0"/>
    <n v="1"/>
    <b v="0"/>
    <x v="19"/>
    <n v="-499"/>
    <n v="-499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d v="2014-12-01T16:54:50"/>
    <b v="0"/>
    <n v="1"/>
    <b v="0"/>
    <x v="19"/>
    <n v="-59992"/>
    <n v="-59992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d v="2014-09-27T21:25:08"/>
    <b v="0"/>
    <n v="9"/>
    <b v="0"/>
    <x v="19"/>
    <n v="-24690"/>
    <n v="-2743.3333333333335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d v="2016-05-12T21:55:49"/>
    <b v="0"/>
    <n v="1"/>
    <b v="0"/>
    <x v="19"/>
    <n v="-3499"/>
    <n v="-3499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d v="2015-06-09T04:04:52"/>
    <b v="0"/>
    <n v="0"/>
    <b v="0"/>
    <x v="19"/>
    <n v="-2000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d v="2016-02-12T07:38:53"/>
    <b v="0"/>
    <n v="1"/>
    <b v="0"/>
    <x v="19"/>
    <n v="-49999"/>
    <n v="-49999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d v="2015-02-10T18:49:11"/>
    <b v="0"/>
    <n v="1"/>
    <b v="0"/>
    <x v="19"/>
    <n v="-34999"/>
    <n v="-34999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d v="2016-12-30T21:06:06"/>
    <b v="0"/>
    <n v="4"/>
    <b v="0"/>
    <x v="19"/>
    <n v="-137995"/>
    <n v="-34498.7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d v="2016-01-13T03:08:24"/>
    <b v="0"/>
    <n v="2"/>
    <b v="0"/>
    <x v="19"/>
    <n v="-2979"/>
    <n v="-1489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d v="2016-04-29T02:23:33"/>
    <b v="0"/>
    <n v="2"/>
    <b v="0"/>
    <x v="19"/>
    <n v="-99998"/>
    <n v="-49999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d v="2015-02-06T05:14:57"/>
    <b v="0"/>
    <n v="2"/>
    <b v="0"/>
    <x v="19"/>
    <n v="-13998"/>
    <n v="-6999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d v="2016-01-28T21:35:43"/>
    <b v="0"/>
    <n v="0"/>
    <b v="0"/>
    <x v="19"/>
    <n v="-1000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d v="2015-06-25T04:27:54"/>
    <b v="0"/>
    <n v="2"/>
    <b v="0"/>
    <x v="19"/>
    <n v="-19974"/>
    <n v="-9987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d v="2015-09-05T06:39:46"/>
    <b v="0"/>
    <n v="4"/>
    <b v="0"/>
    <x v="19"/>
    <n v="-248776"/>
    <n v="-62194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d v="2015-11-30T14:46:10"/>
    <b v="0"/>
    <n v="2"/>
    <b v="0"/>
    <x v="19"/>
    <n v="-116955"/>
    <n v="-58477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d v="2015-01-27T23:09:48"/>
    <b v="0"/>
    <n v="0"/>
    <b v="0"/>
    <x v="19"/>
    <n v="-800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d v="2015-10-08T21:57:42"/>
    <b v="0"/>
    <n v="1"/>
    <b v="0"/>
    <x v="19"/>
    <n v="-14950"/>
    <n v="-149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d v="2015-09-18T19:38:49"/>
    <b v="0"/>
    <n v="0"/>
    <b v="0"/>
    <x v="19"/>
    <n v="-1000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d v="2016-01-14T21:35:13"/>
    <b v="0"/>
    <n v="2"/>
    <b v="0"/>
    <x v="19"/>
    <n v="-4990"/>
    <n v="-249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d v="2015-07-02T03:00:54"/>
    <b v="0"/>
    <n v="109"/>
    <b v="1"/>
    <x v="33"/>
    <n v="591"/>
    <n v="5.4220183486238529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d v="2015-02-17T16:00:28"/>
    <b v="0"/>
    <n v="372"/>
    <b v="1"/>
    <x v="33"/>
    <n v="6226"/>
    <n v="16.73655913978494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d v="2014-07-16T15:00:22"/>
    <b v="0"/>
    <n v="311"/>
    <b v="1"/>
    <x v="33"/>
    <n v="20502.989999999998"/>
    <n v="65.92601286173632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d v="2016-04-25T18:06:31"/>
    <b v="0"/>
    <n v="61"/>
    <b v="1"/>
    <x v="33"/>
    <n v="258"/>
    <n v="4.2295081967213113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d v="2015-08-27T04:33:41"/>
    <b v="0"/>
    <n v="115"/>
    <b v="1"/>
    <x v="33"/>
    <n v="3640"/>
    <n v="31.652173913043477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d v="2016-10-27T14:27:51"/>
    <b v="0"/>
    <n v="111"/>
    <b v="1"/>
    <x v="33"/>
    <n v="3399"/>
    <n v="30.62162162162162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d v="2016-10-11T11:16:33"/>
    <b v="0"/>
    <n v="337"/>
    <b v="1"/>
    <x v="33"/>
    <n v="8180"/>
    <n v="24.27299703264094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d v="2016-08-25T07:35:13"/>
    <b v="0"/>
    <n v="9"/>
    <b v="1"/>
    <x v="33"/>
    <n v="30"/>
    <n v="3.3333333333333335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d v="2014-10-31T03:25:15"/>
    <b v="0"/>
    <n v="120"/>
    <b v="1"/>
    <x v="33"/>
    <n v="800"/>
    <n v="6.666666666666667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d v="2014-09-20T01:44:16"/>
    <b v="0"/>
    <n v="102"/>
    <b v="1"/>
    <x v="33"/>
    <n v="230.03000000000065"/>
    <n v="2.2551960784313789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d v="2017-02-13T21:48:10"/>
    <b v="0"/>
    <n v="186"/>
    <b v="1"/>
    <x v="33"/>
    <n v="1545"/>
    <n v="8.306451612903226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d v="2015-11-30T20:15:00"/>
    <b v="0"/>
    <n v="15"/>
    <b v="1"/>
    <x v="33"/>
    <n v="201"/>
    <n v="1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d v="2017-01-03T16:36:49"/>
    <b v="0"/>
    <n v="67"/>
    <b v="1"/>
    <x v="33"/>
    <n v="1641"/>
    <n v="24.49253731343283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d v="2017-02-04T04:50:08"/>
    <b v="0"/>
    <n v="130"/>
    <b v="1"/>
    <x v="33"/>
    <n v="296"/>
    <n v="2.2769230769230768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d v="2016-03-23T18:45:50"/>
    <b v="0"/>
    <n v="16"/>
    <b v="1"/>
    <x v="33"/>
    <n v="246"/>
    <n v="15.37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d v="2017-01-26T23:03:59"/>
    <b v="0"/>
    <n v="67"/>
    <b v="1"/>
    <x v="33"/>
    <n v="1213"/>
    <n v="18.104477611940297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d v="2016-02-23T14:27:36"/>
    <b v="0"/>
    <n v="124"/>
    <b v="1"/>
    <x v="33"/>
    <n v="530"/>
    <n v="4.274193548387097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d v="2016-05-05T20:55:18"/>
    <b v="0"/>
    <n v="80"/>
    <b v="1"/>
    <x v="33"/>
    <n v="509"/>
    <n v="6.3624999999999998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d v="2016-02-07T15:18:05"/>
    <b v="0"/>
    <n v="282"/>
    <b v="1"/>
    <x v="33"/>
    <n v="675"/>
    <n v="2.3936170212765959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d v="2016-11-30T04:29:27"/>
    <b v="0"/>
    <n v="68"/>
    <b v="1"/>
    <x v="33"/>
    <n v="67"/>
    <n v="0.98529411764705888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d v="2011-08-29T00:18:17"/>
    <b v="0"/>
    <n v="86"/>
    <b v="1"/>
    <x v="14"/>
    <n v="285"/>
    <n v="3.3139534883720931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d v="2012-06-29T04:28:16"/>
    <b v="0"/>
    <n v="115"/>
    <b v="1"/>
    <x v="14"/>
    <n v="321.25"/>
    <n v="2.7934782608695654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d v="2013-03-08T02:40:25"/>
    <b v="0"/>
    <n v="75"/>
    <b v="1"/>
    <x v="14"/>
    <n v="325"/>
    <n v="4.333333333333333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d v="2015-09-01T21:36:37"/>
    <b v="0"/>
    <n v="43"/>
    <b v="1"/>
    <x v="14"/>
    <n v="222"/>
    <n v="5.1627906976744189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d v="2012-08-24T17:15:48"/>
    <b v="0"/>
    <n v="48"/>
    <b v="1"/>
    <x v="14"/>
    <n v="561"/>
    <n v="11.6875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d v="2013-04-09T02:27:33"/>
    <b v="0"/>
    <n v="52"/>
    <b v="1"/>
    <x v="14"/>
    <n v="0"/>
    <n v="0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d v="2012-04-26T20:58:51"/>
    <b v="0"/>
    <n v="43"/>
    <b v="1"/>
    <x v="14"/>
    <n v="185"/>
    <n v="4.3023255813953485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d v="2012-09-22T03:42:01"/>
    <b v="0"/>
    <n v="58"/>
    <b v="1"/>
    <x v="14"/>
    <n v="144.34000000000015"/>
    <n v="2.4886206896551748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d v="2011-01-14T10:18:49"/>
    <b v="0"/>
    <n v="47"/>
    <b v="1"/>
    <x v="14"/>
    <n v="164"/>
    <n v="3.4893617021276597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d v="2012-04-24T01:47:35"/>
    <b v="0"/>
    <n v="36"/>
    <b v="1"/>
    <x v="14"/>
    <n v="31.6400000000001"/>
    <n v="0.87888888888889172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d v="2011-12-16T23:49:52"/>
    <b v="0"/>
    <n v="17"/>
    <b v="1"/>
    <x v="14"/>
    <n v="140"/>
    <n v="8.235294117647058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d v="2010-06-25T02:46:20"/>
    <b v="0"/>
    <n v="104"/>
    <b v="1"/>
    <x v="14"/>
    <n v="2682.0200000000004"/>
    <n v="25.78865384615384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d v="2012-10-11T17:57:49"/>
    <b v="0"/>
    <n v="47"/>
    <b v="1"/>
    <x v="14"/>
    <n v="0"/>
    <n v="0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d v="2010-08-27T00:16:16"/>
    <b v="0"/>
    <n v="38"/>
    <b v="1"/>
    <x v="14"/>
    <n v="0.18000000000029104"/>
    <n v="4.736842105270817E-3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d v="2010-05-12T06:54:15"/>
    <b v="0"/>
    <n v="81"/>
    <b v="1"/>
    <x v="14"/>
    <n v="118"/>
    <n v="1.456790123456790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d v="2014-10-01T07:52:50"/>
    <b v="0"/>
    <n v="55"/>
    <b v="1"/>
    <x v="14"/>
    <n v="160.7199999999998"/>
    <n v="2.9221818181818144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d v="2012-06-28T16:35:45"/>
    <b v="0"/>
    <n v="41"/>
    <b v="1"/>
    <x v="14"/>
    <n v="535"/>
    <n v="13.048780487804878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d v="2012-12-14T22:48:33"/>
    <b v="0"/>
    <n v="79"/>
    <b v="1"/>
    <x v="14"/>
    <n v="2200"/>
    <n v="27.848101265822784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d v="2012-07-17T17:26:34"/>
    <b v="0"/>
    <n v="16"/>
    <b v="1"/>
    <x v="14"/>
    <n v="100.32999999999998"/>
    <n v="6.27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d v="2015-08-11T22:28:04"/>
    <b v="0"/>
    <n v="8"/>
    <b v="1"/>
    <x v="14"/>
    <n v="0"/>
    <n v="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d v="2012-03-31T15:30:08"/>
    <b v="0"/>
    <n v="95"/>
    <b v="1"/>
    <x v="14"/>
    <n v="516.4399999999996"/>
    <n v="5.4362105263157856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d v="2011-06-17T18:46:23"/>
    <b v="0"/>
    <n v="25"/>
    <b v="1"/>
    <x v="14"/>
    <n v="1"/>
    <n v="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d v="2012-03-02T18:00:03"/>
    <b v="0"/>
    <n v="19"/>
    <b v="1"/>
    <x v="14"/>
    <n v="151"/>
    <n v="7.947368421052631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d v="2011-08-16T22:00:03"/>
    <b v="0"/>
    <n v="90"/>
    <b v="1"/>
    <x v="14"/>
    <n v="676.10999999999967"/>
    <n v="7.5123333333333298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d v="2011-09-07T23:57:59"/>
    <b v="0"/>
    <n v="41"/>
    <b v="1"/>
    <x v="14"/>
    <n v="65"/>
    <n v="1.585365853658536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d v="2012-03-23T16:59:36"/>
    <b v="0"/>
    <n v="30"/>
    <b v="1"/>
    <x v="14"/>
    <n v="497"/>
    <n v="1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d v="2012-04-27T01:59:57"/>
    <b v="0"/>
    <n v="38"/>
    <b v="1"/>
    <x v="14"/>
    <n v="0.75999999999999091"/>
    <n v="1.9999999999999761E-2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d v="2011-10-17T15:11:48"/>
    <b v="0"/>
    <n v="65"/>
    <b v="1"/>
    <x v="14"/>
    <n v="201"/>
    <n v="3.0923076923076924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d v="2013-04-09T16:33:59"/>
    <b v="0"/>
    <n v="75"/>
    <b v="1"/>
    <x v="14"/>
    <n v="1178.5"/>
    <n v="15.713333333333333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d v="2012-04-24T05:27:56"/>
    <b v="0"/>
    <n v="16"/>
    <b v="1"/>
    <x v="14"/>
    <n v="107"/>
    <n v="6.68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d v="2010-12-30T20:08:34"/>
    <b v="0"/>
    <n v="10"/>
    <b v="1"/>
    <x v="14"/>
    <n v="16"/>
    <n v="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d v="2012-04-25T23:39:48"/>
    <b v="0"/>
    <n v="27"/>
    <b v="1"/>
    <x v="14"/>
    <n v="150"/>
    <n v="5.5555555555555554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d v="2013-03-15T04:02:20"/>
    <b v="0"/>
    <n v="259"/>
    <b v="1"/>
    <x v="14"/>
    <n v="5740"/>
    <n v="22.162162162162161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d v="2012-04-23T15:29:04"/>
    <b v="0"/>
    <n v="39"/>
    <b v="1"/>
    <x v="14"/>
    <n v="15.079999999999927"/>
    <n v="0.3866666666666648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d v="2012-05-07T22:42:55"/>
    <b v="0"/>
    <n v="42"/>
    <b v="1"/>
    <x v="14"/>
    <n v="413.04999999999995"/>
    <n v="9.8345238095238088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d v="2013-02-22T23:54:52"/>
    <b v="0"/>
    <n v="10"/>
    <b v="1"/>
    <x v="14"/>
    <n v="0"/>
    <n v="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d v="2011-07-06T21:05:38"/>
    <b v="0"/>
    <n v="56"/>
    <b v="1"/>
    <x v="14"/>
    <n v="510.85999999999967"/>
    <n v="9.1224999999999934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d v="2015-01-13T23:13:07"/>
    <b v="0"/>
    <n v="20"/>
    <b v="1"/>
    <x v="14"/>
    <n v="56"/>
    <n v="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d v="2012-11-13T15:33:57"/>
    <b v="0"/>
    <n v="170"/>
    <b v="1"/>
    <x v="14"/>
    <n v="4105"/>
    <n v="24.147058823529413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d v="2012-05-24T18:32:55"/>
    <b v="0"/>
    <n v="29"/>
    <b v="1"/>
    <x v="14"/>
    <n v="80"/>
    <n v="2.7586206896551726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d v="2015-08-28T18:38:24"/>
    <b v="0"/>
    <n v="7"/>
    <b v="0"/>
    <x v="34"/>
    <n v="-10719"/>
    <n v="-1531.2857142857142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d v="2014-08-07T19:48:38"/>
    <b v="0"/>
    <n v="5"/>
    <b v="0"/>
    <x v="34"/>
    <n v="-109914"/>
    <n v="-21982.799999999999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d v="2016-05-08T21:35:08"/>
    <b v="0"/>
    <n v="0"/>
    <b v="0"/>
    <x v="34"/>
    <n v="-1000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d v="2014-10-16T00:22:14"/>
    <b v="0"/>
    <n v="0"/>
    <b v="0"/>
    <x v="34"/>
    <n v="-3500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d v="2015-02-12T01:20:16"/>
    <b v="0"/>
    <n v="0"/>
    <b v="0"/>
    <x v="34"/>
    <n v="-700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d v="2015-09-11T07:07:49"/>
    <b v="0"/>
    <n v="2"/>
    <b v="0"/>
    <x v="34"/>
    <n v="-4970"/>
    <n v="-2485"/>
    <s v="food"/>
    <x v="34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d v="2015-04-11T01:45:04"/>
    <b v="0"/>
    <n v="0"/>
    <b v="0"/>
    <x v="34"/>
    <n v="-4285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d v="2014-07-15T22:50:34"/>
    <b v="0"/>
    <n v="0"/>
    <b v="0"/>
    <x v="34"/>
    <n v="-2000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d v="2015-02-23T19:25:49"/>
    <b v="0"/>
    <n v="28"/>
    <b v="0"/>
    <x v="34"/>
    <n v="-94000"/>
    <n v="-3357.1428571428573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d v="2015-03-15T23:56:12"/>
    <b v="0"/>
    <n v="2"/>
    <b v="0"/>
    <x v="34"/>
    <n v="-49925"/>
    <n v="-24962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d v="2016-01-02T10:43:33"/>
    <b v="0"/>
    <n v="0"/>
    <b v="0"/>
    <x v="34"/>
    <n v="-10000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d v="2014-11-28T21:02:41"/>
    <b v="0"/>
    <n v="0"/>
    <b v="0"/>
    <x v="34"/>
    <n v="-115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d v="2016-12-28T00:09:49"/>
    <b v="0"/>
    <n v="0"/>
    <b v="0"/>
    <x v="34"/>
    <n v="-18000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d v="2014-08-03T09:21:17"/>
    <b v="0"/>
    <n v="4"/>
    <b v="0"/>
    <x v="34"/>
    <n v="-11790"/>
    <n v="-2947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d v="2015-01-23T20:09:13"/>
    <b v="0"/>
    <n v="12"/>
    <b v="0"/>
    <x v="34"/>
    <n v="-4070"/>
    <n v="-339.16666666666669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d v="2014-10-30T15:40:52"/>
    <b v="0"/>
    <n v="0"/>
    <b v="0"/>
    <x v="34"/>
    <n v="-2200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d v="2015-02-17T19:15:30"/>
    <b v="0"/>
    <n v="33"/>
    <b v="0"/>
    <x v="34"/>
    <n v="-16233"/>
    <n v="-491.90909090909093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d v="2014-10-14T16:20:28"/>
    <b v="0"/>
    <n v="0"/>
    <b v="0"/>
    <x v="34"/>
    <n v="-500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d v="2014-06-19T03:43:24"/>
    <b v="0"/>
    <n v="4"/>
    <b v="0"/>
    <x v="34"/>
    <n v="-149935"/>
    <n v="-37483.7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d v="2016-08-30T14:24:45"/>
    <b v="0"/>
    <n v="0"/>
    <b v="0"/>
    <x v="34"/>
    <n v="-10000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d v="2015-09-22T23:13:41"/>
    <b v="0"/>
    <n v="132"/>
    <b v="1"/>
    <x v="35"/>
    <n v="1185.9899999999998"/>
    <n v="8.9847727272727251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d v="2016-03-31T13:46:00"/>
    <b v="0"/>
    <n v="27"/>
    <b v="1"/>
    <x v="35"/>
    <n v="0"/>
    <n v="0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d v="2014-10-18T23:24:52"/>
    <b v="0"/>
    <n v="26"/>
    <b v="1"/>
    <x v="35"/>
    <n v="508"/>
    <n v="19.53846153846154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d v="2014-11-18T19:22:37"/>
    <b v="0"/>
    <n v="43"/>
    <b v="1"/>
    <x v="35"/>
    <n v="120"/>
    <n v="2.7906976744186047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d v="2012-05-29T20:16:11"/>
    <b v="0"/>
    <n v="80"/>
    <b v="1"/>
    <x v="35"/>
    <n v="26"/>
    <n v="0.32500000000000001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d v="2014-11-10T02:11:14"/>
    <b v="0"/>
    <n v="33"/>
    <b v="1"/>
    <x v="35"/>
    <n v="518"/>
    <n v="15.696969696969697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d v="2013-09-29T18:01:31"/>
    <b v="0"/>
    <n v="71"/>
    <b v="1"/>
    <x v="35"/>
    <n v="85"/>
    <n v="1.1971830985915493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d v="2015-08-01T20:01:43"/>
    <b v="0"/>
    <n v="81"/>
    <b v="1"/>
    <x v="35"/>
    <n v="289.98999999999978"/>
    <n v="3.5801234567901208"/>
    <s v="music"/>
    <x v="35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d v="2012-02-09T01:56:15"/>
    <b v="0"/>
    <n v="76"/>
    <b v="1"/>
    <x v="35"/>
    <n v="257"/>
    <n v="3.3815789473684212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d v="2015-03-18T20:45:05"/>
    <b v="0"/>
    <n v="48"/>
    <b v="1"/>
    <x v="35"/>
    <n v="0"/>
    <n v="0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d v="2015-07-23T16:19:14"/>
    <b v="0"/>
    <n v="61"/>
    <b v="1"/>
    <x v="35"/>
    <n v="18"/>
    <n v="0.29508196721311475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d v="2012-07-17T20:22:46"/>
    <b v="0"/>
    <n v="60"/>
    <b v="1"/>
    <x v="35"/>
    <n v="1045"/>
    <n v="17.41666666666666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d v="2013-01-30T18:01:51"/>
    <b v="0"/>
    <n v="136"/>
    <b v="1"/>
    <x v="35"/>
    <n v="800"/>
    <n v="5.882352941176471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d v="2009-11-10T16:48:32"/>
    <b v="0"/>
    <n v="14"/>
    <b v="1"/>
    <x v="35"/>
    <n v="100"/>
    <n v="7.1428571428571432"/>
    <s v="music"/>
    <x v="35"/>
  </r>
  <r>
    <n v="2535"/>
    <s v="Mark Hayes Requiem Recording"/>
    <s v="Mark Hayes: Requiem Recording"/>
    <n v="20000"/>
    <n v="20755"/>
    <x v="0"/>
    <s v="US"/>
    <s v="USD"/>
    <n v="1417463945"/>
    <x v="2532"/>
    <n v="1414781945"/>
    <d v="2014-10-31T18:59:05"/>
    <b v="0"/>
    <n v="78"/>
    <b v="1"/>
    <x v="35"/>
    <n v="755"/>
    <n v="9.6794871794871788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d v="2013-07-09T02:32:46"/>
    <b v="0"/>
    <n v="4"/>
    <b v="1"/>
    <x v="35"/>
    <n v="4"/>
    <n v="1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d v="2011-06-02T15:34:15"/>
    <b v="0"/>
    <n v="11"/>
    <b v="1"/>
    <x v="35"/>
    <n v="100"/>
    <n v="9.0909090909090917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d v="2013-01-24T12:14:21"/>
    <b v="0"/>
    <n v="185"/>
    <b v="1"/>
    <x v="35"/>
    <n v="2343.1699999999983"/>
    <n v="12.665783783783775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d v="2014-12-04T21:39:12"/>
    <b v="0"/>
    <n v="59"/>
    <b v="1"/>
    <x v="35"/>
    <n v="25"/>
    <n v="0.4237288135593220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d v="2011-08-30T16:12:01"/>
    <b v="0"/>
    <n v="27"/>
    <b v="1"/>
    <x v="35"/>
    <n v="85"/>
    <n v="3.148148148148148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d v="2013-07-28T10:46:58"/>
    <b v="0"/>
    <n v="63"/>
    <b v="1"/>
    <x v="35"/>
    <n v="246"/>
    <n v="3.9047619047619047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d v="2013-08-23T10:14:17"/>
    <b v="0"/>
    <n v="13"/>
    <b v="1"/>
    <x v="35"/>
    <n v="25"/>
    <n v="1.9230769230769231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d v="2010-12-02T02:34:58"/>
    <b v="0"/>
    <n v="13"/>
    <b v="1"/>
    <x v="35"/>
    <n v="141"/>
    <n v="10.84615384615384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d v="2012-06-08T12:29:29"/>
    <b v="0"/>
    <n v="57"/>
    <b v="1"/>
    <x v="35"/>
    <n v="41"/>
    <n v="0.7192982456140351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d v="2015-01-23T03:18:58"/>
    <b v="0"/>
    <n v="61"/>
    <b v="1"/>
    <x v="35"/>
    <n v="1906"/>
    <n v="31.245901639344261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d v="2013-09-07T20:36:19"/>
    <b v="0"/>
    <n v="65"/>
    <b v="1"/>
    <x v="35"/>
    <n v="410"/>
    <n v="6.307692307692307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d v="2012-03-05T18:33:23"/>
    <b v="0"/>
    <n v="134"/>
    <b v="1"/>
    <x v="35"/>
    <n v="1092"/>
    <n v="8.1492537313432845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d v="2016-09-05T15:00:37"/>
    <b v="0"/>
    <n v="37"/>
    <b v="1"/>
    <x v="35"/>
    <n v="111"/>
    <n v="3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d v="2013-04-26T18:11:10"/>
    <b v="0"/>
    <n v="37"/>
    <b v="1"/>
    <x v="35"/>
    <n v="44"/>
    <n v="1.1891891891891893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d v="2015-08-12T15:13:26"/>
    <b v="0"/>
    <n v="150"/>
    <b v="1"/>
    <x v="35"/>
    <n v="55"/>
    <n v="0.36666666666666664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d v="2012-02-22T06:03:05"/>
    <b v="0"/>
    <n v="56"/>
    <b v="1"/>
    <x v="35"/>
    <n v="100.5"/>
    <n v="1.794642857142857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d v="2017-02-03T19:26:21"/>
    <b v="0"/>
    <n v="18"/>
    <b v="1"/>
    <x v="35"/>
    <n v="195"/>
    <n v="10.833333333333334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d v="2012-07-23T04:46:47"/>
    <b v="0"/>
    <n v="60"/>
    <b v="1"/>
    <x v="35"/>
    <n v="833"/>
    <n v="13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d v="2015-05-01T01:52:43"/>
    <b v="0"/>
    <n v="67"/>
    <b v="1"/>
    <x v="35"/>
    <n v="684"/>
    <n v="10.208955223880597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d v="2012-04-27T15:43:13"/>
    <b v="0"/>
    <n v="35"/>
    <b v="1"/>
    <x v="35"/>
    <n v="147"/>
    <n v="4.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d v="2012-11-09T23:47:37"/>
    <b v="0"/>
    <n v="34"/>
    <b v="1"/>
    <x v="35"/>
    <n v="41"/>
    <n v="1.2058823529411764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d v="2014-04-15T17:53:06"/>
    <b v="0"/>
    <n v="36"/>
    <b v="1"/>
    <x v="35"/>
    <n v="166"/>
    <n v="4.6111111111111107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d v="2015-03-30T20:38:26"/>
    <b v="0"/>
    <n v="18"/>
    <b v="1"/>
    <x v="35"/>
    <n v="111"/>
    <n v="6.166666666666667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d v="2011-10-13T20:58:04"/>
    <b v="0"/>
    <n v="25"/>
    <b v="1"/>
    <x v="35"/>
    <n v="90"/>
    <n v="3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d v="2015-02-04T22:49:34"/>
    <b v="0"/>
    <n v="21"/>
    <b v="1"/>
    <x v="35"/>
    <n v="3"/>
    <n v="0.14285714285714285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d v="2015-09-13T12:41:29"/>
    <b v="0"/>
    <n v="0"/>
    <b v="0"/>
    <x v="19"/>
    <n v="-10000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d v="2016-08-12T12:35:39"/>
    <b v="0"/>
    <n v="3"/>
    <b v="0"/>
    <x v="19"/>
    <n v="-9925"/>
    <n v="-3308.333333333333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d v="2015-05-31T03:20:51"/>
    <b v="0"/>
    <n v="0"/>
    <b v="0"/>
    <x v="19"/>
    <n v="-2000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d v="2014-07-02T00:58:19"/>
    <b v="0"/>
    <n v="0"/>
    <b v="0"/>
    <x v="19"/>
    <n v="-4000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d v="2016-03-11T15:36:29"/>
    <b v="0"/>
    <n v="1"/>
    <b v="0"/>
    <x v="19"/>
    <n v="-9900"/>
    <n v="-99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d v="2014-07-22T23:32:28"/>
    <b v="0"/>
    <n v="0"/>
    <b v="0"/>
    <x v="19"/>
    <n v="-3500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d v="2015-03-24T21:05:38"/>
    <b v="0"/>
    <n v="2"/>
    <b v="0"/>
    <x v="19"/>
    <n v="-44880"/>
    <n v="-2244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d v="2016-08-02T15:59:54"/>
    <b v="0"/>
    <n v="1"/>
    <b v="0"/>
    <x v="19"/>
    <n v="-9950"/>
    <n v="-99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d v="2015-08-18T02:31:52"/>
    <b v="0"/>
    <n v="2"/>
    <b v="0"/>
    <x v="19"/>
    <n v="-6355"/>
    <n v="-3177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d v="2017-01-09T21:40:35"/>
    <b v="0"/>
    <n v="2"/>
    <b v="0"/>
    <x v="19"/>
    <n v="-6941"/>
    <n v="-3470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d v="2016-03-20T08:12:01"/>
    <b v="0"/>
    <n v="4"/>
    <b v="0"/>
    <x v="19"/>
    <n v="-99750"/>
    <n v="-24937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d v="2015-03-14T02:51:57"/>
    <b v="0"/>
    <n v="0"/>
    <b v="0"/>
    <x v="19"/>
    <n v="-3000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d v="2014-07-09T14:12:29"/>
    <b v="0"/>
    <n v="0"/>
    <b v="0"/>
    <x v="19"/>
    <n v="-800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d v="2016-04-27T19:49:05"/>
    <b v="0"/>
    <n v="0"/>
    <b v="0"/>
    <x v="19"/>
    <n v="-1000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d v="2014-12-13T02:36:34"/>
    <b v="0"/>
    <n v="0"/>
    <b v="0"/>
    <x v="19"/>
    <n v="-8500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d v="2015-02-25T00:14:07"/>
    <b v="0"/>
    <n v="0"/>
    <b v="0"/>
    <x v="19"/>
    <n v="-1000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d v="2014-07-10T19:41:37"/>
    <b v="0"/>
    <n v="0"/>
    <b v="0"/>
    <x v="19"/>
    <n v="-1500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d v="2015-08-22T00:32:59"/>
    <b v="0"/>
    <n v="0"/>
    <b v="0"/>
    <x v="19"/>
    <n v="-600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d v="2014-07-17T19:55:03"/>
    <b v="0"/>
    <n v="12"/>
    <b v="0"/>
    <x v="19"/>
    <n v="-199723"/>
    <n v="-16643.58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d v="2015-04-16T07:50:03"/>
    <b v="0"/>
    <n v="2"/>
    <b v="0"/>
    <x v="19"/>
    <n v="-8449"/>
    <n v="-4224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d v="2015-10-17T15:04:58"/>
    <b v="0"/>
    <n v="11"/>
    <b v="0"/>
    <x v="19"/>
    <n v="-4470"/>
    <n v="-406.36363636363637"/>
    <s v="food"/>
    <x v="19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d v="2016-09-29T23:43:54"/>
    <b v="0"/>
    <n v="1"/>
    <b v="0"/>
    <x v="19"/>
    <n v="-89999"/>
    <n v="-89999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d v="2015-01-15T18:28:00"/>
    <b v="0"/>
    <n v="5"/>
    <b v="0"/>
    <x v="19"/>
    <n v="-995"/>
    <n v="-199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d v="2015-05-16T04:09:29"/>
    <b v="0"/>
    <n v="0"/>
    <b v="0"/>
    <x v="19"/>
    <n v="-1000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d v="2014-06-05T23:07:12"/>
    <b v="0"/>
    <n v="1"/>
    <b v="0"/>
    <x v="19"/>
    <n v="-29950"/>
    <n v="-299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d v="2015-11-25T07:55:36"/>
    <b v="0"/>
    <n v="1"/>
    <b v="0"/>
    <x v="19"/>
    <n v="-2995"/>
    <n v="-299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d v="2015-11-30T16:12:33"/>
    <b v="0"/>
    <n v="6"/>
    <b v="0"/>
    <x v="19"/>
    <n v="-48783"/>
    <n v="-8130.5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d v="2015-02-07T16:13:46"/>
    <b v="0"/>
    <n v="8"/>
    <b v="0"/>
    <x v="19"/>
    <n v="-5767"/>
    <n v="-720.87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d v="2016-02-22T12:52:07"/>
    <b v="0"/>
    <n v="1"/>
    <b v="0"/>
    <x v="19"/>
    <n v="-49995"/>
    <n v="-4999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d v="2016-01-19T14:08:17"/>
    <b v="0"/>
    <n v="0"/>
    <b v="0"/>
    <x v="19"/>
    <n v="-300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d v="2016-01-13T21:45:24"/>
    <b v="0"/>
    <n v="2"/>
    <b v="0"/>
    <x v="19"/>
    <n v="-1474"/>
    <n v="-737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d v="2014-09-05T19:13:41"/>
    <b v="0"/>
    <n v="1"/>
    <b v="0"/>
    <x v="19"/>
    <n v="-29950"/>
    <n v="-299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d v="2015-03-26T20:17:06"/>
    <b v="0"/>
    <n v="0"/>
    <b v="0"/>
    <x v="19"/>
    <n v="-1000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d v="2014-07-08T23:13:48"/>
    <b v="0"/>
    <n v="1"/>
    <b v="0"/>
    <x v="19"/>
    <n v="-79999"/>
    <n v="-79999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d v="2017-01-25T05:51:40"/>
    <b v="0"/>
    <n v="19"/>
    <b v="0"/>
    <x v="19"/>
    <n v="-13175"/>
    <n v="-693.42105263157896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d v="2014-07-08T15:56:49"/>
    <b v="0"/>
    <n v="27"/>
    <b v="0"/>
    <x v="19"/>
    <n v="-26744"/>
    <n v="-990.51851851851848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d v="2016-05-20T08:11:57"/>
    <b v="0"/>
    <n v="7"/>
    <b v="0"/>
    <x v="19"/>
    <n v="-1415"/>
    <n v="-202.142857142857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d v="2015-08-24T20:10:01"/>
    <b v="0"/>
    <n v="14"/>
    <b v="0"/>
    <x v="19"/>
    <n v="-1830"/>
    <n v="-130.71428571428572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d v="2014-06-19T18:05:47"/>
    <b v="0"/>
    <n v="5"/>
    <b v="0"/>
    <x v="19"/>
    <n v="-8951"/>
    <n v="-1790.2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d v="2016-01-25T21:36:40"/>
    <b v="0"/>
    <n v="30"/>
    <b v="0"/>
    <x v="19"/>
    <n v="-46534"/>
    <n v="-1551.1333333333334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d v="2012-08-29T21:39:09"/>
    <b v="1"/>
    <n v="151"/>
    <b v="1"/>
    <x v="36"/>
    <n v="2807"/>
    <n v="18.589403973509935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d v="2014-10-03T17:56:08"/>
    <b v="1"/>
    <n v="489"/>
    <b v="1"/>
    <x v="36"/>
    <n v="27131"/>
    <n v="55.482617586912063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d v="2013-12-09T21:54:14"/>
    <b v="1"/>
    <n v="50"/>
    <b v="1"/>
    <x v="36"/>
    <n v="26"/>
    <n v="0.52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d v="2012-03-30T01:13:43"/>
    <b v="1"/>
    <n v="321"/>
    <b v="1"/>
    <x v="36"/>
    <n v="843.59999999999854"/>
    <n v="2.6280373831775656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d v="2016-05-18T12:59:50"/>
    <b v="1"/>
    <n v="1762"/>
    <b v="1"/>
    <x v="36"/>
    <n v="7421.570000000007"/>
    <n v="4.2120147559591414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d v="2014-03-28T17:06:22"/>
    <b v="1"/>
    <n v="385"/>
    <b v="1"/>
    <x v="36"/>
    <n v="1106"/>
    <n v="2.8727272727272726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d v="2015-06-29T20:59:32"/>
    <b v="1"/>
    <n v="398"/>
    <b v="1"/>
    <x v="36"/>
    <n v="24616"/>
    <n v="61.849246231155782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d v="2017-02-01T19:14:28"/>
    <b v="1"/>
    <n v="304"/>
    <b v="1"/>
    <x v="36"/>
    <n v="9914"/>
    <n v="32.611842105263158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d v="2012-06-15T05:42:31"/>
    <b v="1"/>
    <n v="676"/>
    <b v="1"/>
    <x v="36"/>
    <n v="71330.39"/>
    <n v="105.51832840236686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d v="2016-07-13T21:08:45"/>
    <b v="1"/>
    <n v="577"/>
    <b v="1"/>
    <x v="36"/>
    <n v="9407.66"/>
    <n v="16.304436741767763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d v="2016-11-30T08:03:34"/>
    <b v="1"/>
    <n v="3663"/>
    <b v="1"/>
    <x v="36"/>
    <n v="295970"/>
    <n v="80.799890799890804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d v="2014-12-09T03:26:10"/>
    <b v="1"/>
    <n v="294"/>
    <b v="1"/>
    <x v="36"/>
    <n v="7176.130000000001"/>
    <n v="24.408605442176874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d v="2012-08-22T19:38:14"/>
    <b v="1"/>
    <n v="28"/>
    <b v="1"/>
    <x v="36"/>
    <n v="76"/>
    <n v="2.7142857142857144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d v="2014-04-01T17:00:12"/>
    <b v="1"/>
    <n v="100"/>
    <b v="1"/>
    <x v="36"/>
    <n v="210"/>
    <n v="2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d v="2016-03-24T11:56:04"/>
    <b v="0"/>
    <n v="72"/>
    <b v="1"/>
    <x v="36"/>
    <n v="1396"/>
    <n v="19.388888888888889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d v="2015-07-26T23:52:09"/>
    <b v="1"/>
    <n v="238"/>
    <b v="1"/>
    <x v="36"/>
    <n v="3633.5"/>
    <n v="15.266806722689076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d v="2014-09-20T20:59:11"/>
    <b v="1"/>
    <n v="159"/>
    <b v="1"/>
    <x v="36"/>
    <n v="3888"/>
    <n v="24.452830188679247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d v="2015-10-02T19:01:01"/>
    <b v="1"/>
    <n v="77"/>
    <b v="1"/>
    <x v="36"/>
    <n v="808"/>
    <n v="10.493506493506494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d v="2015-09-26T21:13:24"/>
    <b v="1"/>
    <n v="53"/>
    <b v="1"/>
    <x v="36"/>
    <n v="884"/>
    <n v="16.679245283018869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d v="2015-09-04T04:00:42"/>
    <b v="1"/>
    <n v="1251"/>
    <b v="1"/>
    <x v="36"/>
    <n v="28374"/>
    <n v="22.681055155875299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d v="2015-04-21T17:56:28"/>
    <b v="1"/>
    <n v="465"/>
    <b v="1"/>
    <x v="36"/>
    <n v="6882"/>
    <n v="14.8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d v="2016-11-15T17:50:16"/>
    <b v="0"/>
    <n v="74"/>
    <b v="1"/>
    <x v="36"/>
    <n v="467.76"/>
    <n v="6.321081081081080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d v="2016-11-18T06:09:26"/>
    <b v="0"/>
    <n v="62"/>
    <b v="1"/>
    <x v="36"/>
    <n v="280"/>
    <n v="4.5161290322580649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d v="2012-08-23T10:07:02"/>
    <b v="0"/>
    <n v="3468"/>
    <b v="1"/>
    <x v="36"/>
    <n v="102353.65"/>
    <n v="29.513739907727796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d v="2016-10-15T19:26:48"/>
    <b v="0"/>
    <n v="52"/>
    <b v="1"/>
    <x v="36"/>
    <n v="1284"/>
    <n v="24.692307692307693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d v="2015-05-04T15:04:29"/>
    <b v="0"/>
    <n v="50"/>
    <b v="1"/>
    <x v="36"/>
    <n v="300"/>
    <n v="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d v="2015-10-27T19:54:21"/>
    <b v="0"/>
    <n v="45"/>
    <b v="1"/>
    <x v="36"/>
    <n v="820"/>
    <n v="18.222222222222221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d v="2014-11-10T23:11:07"/>
    <b v="0"/>
    <n v="21"/>
    <b v="1"/>
    <x v="36"/>
    <n v="87"/>
    <n v="4.1428571428571432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d v="2015-04-14T12:55:22"/>
    <b v="0"/>
    <n v="100"/>
    <b v="1"/>
    <x v="36"/>
    <n v="1387"/>
    <n v="1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d v="2016-06-03T02:31:52"/>
    <b v="0"/>
    <n v="81"/>
    <b v="1"/>
    <x v="36"/>
    <n v="1158"/>
    <n v="14.296296296296296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d v="2015-08-02T04:03:47"/>
    <b v="0"/>
    <n v="286"/>
    <b v="1"/>
    <x v="36"/>
    <n v="2933.0499999999993"/>
    <n v="10.255419580419577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d v="2016-05-04T01:28:59"/>
    <b v="0"/>
    <n v="42"/>
    <b v="1"/>
    <x v="36"/>
    <n v="396"/>
    <n v="9.4285714285714288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d v="2014-01-28T19:45:32"/>
    <b v="0"/>
    <n v="199"/>
    <b v="1"/>
    <x v="36"/>
    <n v="12731"/>
    <n v="63.974874371859293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d v="2016-08-30T15:45:21"/>
    <b v="0"/>
    <n v="25"/>
    <b v="1"/>
    <x v="36"/>
    <n v="56"/>
    <n v="2.2400000000000002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d v="2015-02-02T22:49:21"/>
    <b v="0"/>
    <n v="84"/>
    <b v="1"/>
    <x v="36"/>
    <n v="0"/>
    <n v="0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d v="2016-09-23T14:45:14"/>
    <b v="0"/>
    <n v="50"/>
    <b v="1"/>
    <x v="36"/>
    <n v="873"/>
    <n v="1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d v="2016-09-26T13:11:15"/>
    <b v="0"/>
    <n v="26"/>
    <b v="1"/>
    <x v="36"/>
    <n v="331"/>
    <n v="12.73076923076923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d v="2014-12-16T21:54:55"/>
    <b v="0"/>
    <n v="14"/>
    <b v="1"/>
    <x v="36"/>
    <n v="6"/>
    <n v="0.4285714285714285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d v="2015-01-20T20:45:48"/>
    <b v="0"/>
    <n v="49"/>
    <b v="1"/>
    <x v="36"/>
    <n v="192"/>
    <n v="3.9183673469387754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d v="2015-04-09T03:51:14"/>
    <b v="0"/>
    <n v="69"/>
    <b v="1"/>
    <x v="36"/>
    <n v="170"/>
    <n v="2.4637681159420288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d v="2014-08-29T19:51:03"/>
    <b v="0"/>
    <n v="1"/>
    <b v="0"/>
    <x v="36"/>
    <n v="-1485"/>
    <n v="-148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d v="2016-06-15T05:55:08"/>
    <b v="0"/>
    <n v="0"/>
    <b v="0"/>
    <x v="36"/>
    <n v="-50000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d v="2016-11-15T13:58:35"/>
    <b v="1"/>
    <n v="1501"/>
    <b v="0"/>
    <x v="36"/>
    <n v="-664402.68999999994"/>
    <n v="-442.6400333111258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d v="2017-02-08T19:00:35"/>
    <b v="1"/>
    <n v="52"/>
    <b v="0"/>
    <x v="36"/>
    <n v="-97947"/>
    <n v="-1883.5961538461538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d v="2014-10-09T20:13:23"/>
    <b v="1"/>
    <n v="23"/>
    <b v="0"/>
    <x v="36"/>
    <n v="-17900"/>
    <n v="-778.26086956521738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d v="2015-08-10T07:31:09"/>
    <b v="1"/>
    <n v="535"/>
    <b v="0"/>
    <x v="36"/>
    <n v="-457913.58"/>
    <n v="-855.91323364485982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d v="2015-07-15T06:16:59"/>
    <b v="0"/>
    <n v="3"/>
    <b v="0"/>
    <x v="36"/>
    <n v="-2464"/>
    <n v="-821.33333333333337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d v="2016-02-08T17:09:20"/>
    <b v="0"/>
    <n v="6"/>
    <b v="0"/>
    <x v="36"/>
    <n v="-11894"/>
    <n v="-1982.3333333333333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d v="2015-12-03T23:55:41"/>
    <b v="0"/>
    <n v="3"/>
    <b v="0"/>
    <x v="36"/>
    <n v="-124876"/>
    <n v="-41625.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d v="2016-11-21T14:59:03"/>
    <b v="0"/>
    <n v="5"/>
    <b v="0"/>
    <x v="36"/>
    <n v="-59642"/>
    <n v="-11928.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d v="2015-11-19T19:20:09"/>
    <b v="0"/>
    <n v="17"/>
    <b v="0"/>
    <x v="36"/>
    <n v="-274767"/>
    <n v="-16162.764705882353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d v="2014-11-10T03:48:45"/>
    <b v="0"/>
    <n v="11"/>
    <b v="0"/>
    <x v="36"/>
    <n v="-99115"/>
    <n v="-9010.454545454546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d v="2014-05-12T15:38:47"/>
    <b v="0"/>
    <n v="70"/>
    <b v="0"/>
    <x v="36"/>
    <n v="-45124"/>
    <n v="-644.62857142857138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d v="2015-02-20T14:25:26"/>
    <b v="0"/>
    <n v="6"/>
    <b v="0"/>
    <x v="36"/>
    <n v="-99949"/>
    <n v="-16658.166666666668"/>
    <s v="technology"/>
    <x v="36"/>
  </r>
  <r>
    <n v="2655"/>
    <s v="Balloons (Canceled)"/>
    <s v="Thank you for your support!"/>
    <n v="15000"/>
    <n v="3155"/>
    <x v="1"/>
    <s v="US"/>
    <s v="USD"/>
    <n v="1455048000"/>
    <x v="2651"/>
    <n v="1452631647"/>
    <d v="2016-01-12T20:47:27"/>
    <b v="0"/>
    <n v="43"/>
    <b v="0"/>
    <x v="36"/>
    <n v="-11845"/>
    <n v="-275.46511627906978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d v="2017-02-01T16:31:28"/>
    <b v="0"/>
    <n v="152"/>
    <b v="0"/>
    <x v="36"/>
    <n v="-132845"/>
    <n v="-873.98026315789468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d v="2016-06-30T22:17:33"/>
    <b v="0"/>
    <n v="59"/>
    <b v="0"/>
    <x v="36"/>
    <n v="-24378.62"/>
    <n v="-413.19694915254235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d v="2016-06-30T21:13:14"/>
    <b v="0"/>
    <n v="4"/>
    <b v="0"/>
    <x v="36"/>
    <n v="-97909"/>
    <n v="-24477.25"/>
    <s v="technology"/>
    <x v="36"/>
  </r>
  <r>
    <n v="2659"/>
    <s v="test (Canceled)"/>
    <s v="test"/>
    <n v="49000"/>
    <n v="1333"/>
    <x v="1"/>
    <s v="US"/>
    <s v="USD"/>
    <n v="1429321210"/>
    <x v="2655"/>
    <n v="1426729210"/>
    <d v="2015-03-19T01:40:10"/>
    <b v="0"/>
    <n v="10"/>
    <b v="0"/>
    <x v="36"/>
    <n v="-47667"/>
    <n v="-4766.7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d v="2015-09-25T17:06:58"/>
    <b v="0"/>
    <n v="5"/>
    <b v="0"/>
    <x v="36"/>
    <n v="-19981"/>
    <n v="-3996.2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d v="2013-09-25T23:00:10"/>
    <b v="0"/>
    <n v="60"/>
    <b v="1"/>
    <x v="37"/>
    <n v="145"/>
    <n v="2.416666666666666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d v="2015-07-22T17:55:13"/>
    <b v="0"/>
    <n v="80"/>
    <b v="1"/>
    <x v="37"/>
    <n v="1360"/>
    <n v="1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d v="2015-08-06T14:56:47"/>
    <b v="0"/>
    <n v="56"/>
    <b v="1"/>
    <x v="37"/>
    <n v="919.25"/>
    <n v="16.415178571428573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d v="2015-11-05T00:36:37"/>
    <b v="0"/>
    <n v="104"/>
    <b v="1"/>
    <x v="37"/>
    <n v="600"/>
    <n v="5.7692307692307692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d v="2015-03-20T21:29:34"/>
    <b v="0"/>
    <n v="46"/>
    <b v="1"/>
    <x v="37"/>
    <n v="810"/>
    <n v="17.608695652173914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d v="2015-08-19T18:20:39"/>
    <b v="0"/>
    <n v="206"/>
    <b v="1"/>
    <x v="37"/>
    <n v="5929.51"/>
    <n v="28.78402912621359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d v="2016-01-11T22:13:36"/>
    <b v="0"/>
    <n v="18"/>
    <b v="1"/>
    <x v="37"/>
    <n v="160"/>
    <n v="8.8888888888888893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d v="2015-09-28T14:07:45"/>
    <b v="0"/>
    <n v="28"/>
    <b v="1"/>
    <x v="37"/>
    <n v="707"/>
    <n v="25.2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d v="2015-11-11T00:51:36"/>
    <b v="0"/>
    <n v="11"/>
    <b v="1"/>
    <x v="37"/>
    <n v="201"/>
    <n v="18.272727272727273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d v="2014-07-01T00:29:40"/>
    <b v="1"/>
    <n v="60"/>
    <b v="0"/>
    <x v="37"/>
    <n v="-36393"/>
    <n v="-606.54999999999995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d v="2014-11-19T17:58:36"/>
    <b v="1"/>
    <n v="84"/>
    <b v="0"/>
    <x v="37"/>
    <n v="-22164"/>
    <n v="-263.85714285714283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d v="2015-12-06T21:13:10"/>
    <b v="1"/>
    <n v="47"/>
    <b v="0"/>
    <x v="37"/>
    <n v="-6681"/>
    <n v="-142.14893617021278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d v="2014-09-30T12:59:59"/>
    <b v="1"/>
    <n v="66"/>
    <b v="0"/>
    <x v="37"/>
    <n v="-28968"/>
    <n v="-438.90909090909093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d v="2016-06-08T15:11:10"/>
    <b v="1"/>
    <n v="171"/>
    <b v="0"/>
    <x v="37"/>
    <n v="-13006"/>
    <n v="-76.058479532163744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d v="2014-10-11T20:34:49"/>
    <b v="1"/>
    <n v="29"/>
    <b v="0"/>
    <x v="37"/>
    <n v="-23103"/>
    <n v="-796.65517241379314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d v="2016-04-22T14:59:34"/>
    <b v="0"/>
    <n v="9"/>
    <b v="0"/>
    <x v="37"/>
    <n v="-1042"/>
    <n v="-115.77777777777777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d v="2014-06-03T00:42:23"/>
    <b v="0"/>
    <n v="27"/>
    <b v="0"/>
    <x v="37"/>
    <n v="-16085"/>
    <n v="-595.74074074074076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d v="2015-08-25T19:09:25"/>
    <b v="0"/>
    <n v="2"/>
    <b v="0"/>
    <x v="37"/>
    <n v="-7998900"/>
    <n v="-39994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d v="2015-01-29T00:01:34"/>
    <b v="0"/>
    <n v="3"/>
    <b v="0"/>
    <x v="37"/>
    <n v="-39868"/>
    <n v="-13289.333333333334"/>
    <s v="technology"/>
    <x v="37"/>
  </r>
  <r>
    <n v="2680"/>
    <s v="iHeart Pillow"/>
    <s v="iHeartPillow, Connecting loved ones"/>
    <n v="32000"/>
    <n v="276"/>
    <x v="2"/>
    <s v="ES"/>
    <s v="EUR"/>
    <n v="1459915491"/>
    <x v="2676"/>
    <n v="1457327091"/>
    <d v="2016-03-07T05:04:51"/>
    <b v="0"/>
    <n v="4"/>
    <b v="0"/>
    <x v="37"/>
    <n v="-31724"/>
    <n v="-7931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d v="2014-06-15T21:29:10"/>
    <b v="0"/>
    <n v="2"/>
    <b v="0"/>
    <x v="19"/>
    <n v="-7945"/>
    <n v="-3972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d v="2014-10-20T20:55:40"/>
    <b v="0"/>
    <n v="20"/>
    <b v="0"/>
    <x v="19"/>
    <n v="-4302"/>
    <n v="-215.1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d v="2015-01-30T18:07:20"/>
    <b v="0"/>
    <n v="3"/>
    <b v="0"/>
    <x v="19"/>
    <n v="-14964"/>
    <n v="-4988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d v="2014-06-30T21:57:05"/>
    <b v="0"/>
    <n v="4"/>
    <b v="0"/>
    <x v="19"/>
    <n v="-69200"/>
    <n v="-173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d v="2015-02-26T16:42:10"/>
    <b v="0"/>
    <n v="1"/>
    <b v="0"/>
    <x v="19"/>
    <n v="-49990"/>
    <n v="-4999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d v="2014-09-10T23:23:43"/>
    <b v="0"/>
    <n v="0"/>
    <b v="0"/>
    <x v="19"/>
    <n v="-3000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d v="2015-05-30T15:21:58"/>
    <b v="0"/>
    <n v="0"/>
    <b v="0"/>
    <x v="19"/>
    <n v="-1500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d v="2015-01-24T02:51:10"/>
    <b v="0"/>
    <n v="14"/>
    <b v="0"/>
    <x v="19"/>
    <n v="-49926"/>
    <n v="-3566.1428571428573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d v="2016-06-30T23:04:50"/>
    <b v="0"/>
    <n v="1"/>
    <b v="0"/>
    <x v="19"/>
    <n v="-34999"/>
    <n v="-34999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d v="2015-04-19T02:31:16"/>
    <b v="0"/>
    <n v="118"/>
    <b v="0"/>
    <x v="19"/>
    <n v="-71414"/>
    <n v="-605.20338983050851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d v="2015-03-26T17:22:37"/>
    <b v="0"/>
    <n v="2"/>
    <b v="0"/>
    <x v="19"/>
    <n v="-64965"/>
    <n v="-32482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d v="2015-02-23T08:01:00"/>
    <b v="0"/>
    <n v="1"/>
    <b v="0"/>
    <x v="19"/>
    <n v="-3475"/>
    <n v="-347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d v="2014-07-14T03:19:26"/>
    <b v="0"/>
    <n v="3"/>
    <b v="0"/>
    <x v="19"/>
    <n v="-4960"/>
    <n v="-1653.33333333333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d v="2014-08-27T03:22:19"/>
    <b v="0"/>
    <n v="1"/>
    <b v="0"/>
    <x v="19"/>
    <n v="-29999"/>
    <n v="-29999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d v="2015-02-13T04:21:58"/>
    <b v="0"/>
    <n v="3"/>
    <b v="0"/>
    <x v="19"/>
    <n v="-14929"/>
    <n v="-4976.333333333333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d v="2014-11-21T20:16:00"/>
    <b v="0"/>
    <n v="38"/>
    <b v="0"/>
    <x v="19"/>
    <n v="-56610"/>
    <n v="-1489.736842105263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d v="2015-07-02T22:33:43"/>
    <b v="0"/>
    <n v="52"/>
    <b v="0"/>
    <x v="19"/>
    <n v="-16939"/>
    <n v="-325.75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d v="2014-05-28T21:33:28"/>
    <b v="0"/>
    <n v="2"/>
    <b v="0"/>
    <x v="19"/>
    <n v="-7973.99"/>
    <n v="-3986.9949999999999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d v="2014-07-09T21:31:03"/>
    <b v="0"/>
    <n v="0"/>
    <b v="0"/>
    <x v="19"/>
    <n v="-2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d v="2014-08-19T20:59:32"/>
    <b v="0"/>
    <n v="4"/>
    <b v="0"/>
    <x v="19"/>
    <n v="-9929"/>
    <n v="-2482.2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d v="2017-03-07T18:35:34"/>
    <b v="0"/>
    <n v="46"/>
    <b v="0"/>
    <x v="38"/>
    <n v="-1830"/>
    <n v="-39.782608695652172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d v="2017-03-06T19:14:37"/>
    <b v="1"/>
    <n v="26"/>
    <b v="0"/>
    <x v="38"/>
    <n v="-6559"/>
    <n v="-252.26923076923077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d v="2017-01-21T16:33:50"/>
    <b v="0"/>
    <n v="45"/>
    <b v="0"/>
    <x v="38"/>
    <n v="1500"/>
    <n v="33.333333333333336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d v="2017-02-21T20:41:54"/>
    <b v="0"/>
    <n v="7"/>
    <b v="0"/>
    <x v="38"/>
    <n v="-17855"/>
    <n v="-2550.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d v="2017-02-07T21:59:18"/>
    <b v="0"/>
    <n v="8"/>
    <b v="0"/>
    <x v="38"/>
    <n v="-14761"/>
    <n v="-1845.12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d v="2014-09-17T07:04:43"/>
    <b v="1"/>
    <n v="263"/>
    <b v="1"/>
    <x v="38"/>
    <n v="4304"/>
    <n v="16.3650190114068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d v="2013-04-27T18:47:23"/>
    <b v="1"/>
    <n v="394"/>
    <b v="1"/>
    <x v="38"/>
    <n v="20067.57"/>
    <n v="50.932918781725888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d v="2016-05-22T16:45:26"/>
    <b v="1"/>
    <n v="1049"/>
    <b v="1"/>
    <x v="38"/>
    <n v="26643.07"/>
    <n v="25.398541468064824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d v="2016-08-30T03:35:41"/>
    <b v="1"/>
    <n v="308"/>
    <b v="1"/>
    <x v="38"/>
    <n v="803"/>
    <n v="2.6071428571428572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d v="2014-07-08T05:30:28"/>
    <b v="1"/>
    <n v="1088"/>
    <b v="1"/>
    <x v="38"/>
    <n v="32340.210000000006"/>
    <n v="29.724457720588241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d v="2014-05-21T17:53:10"/>
    <b v="1"/>
    <n v="73"/>
    <b v="1"/>
    <x v="38"/>
    <n v="28"/>
    <n v="0.38356164383561642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d v="2013-06-07T01:29:20"/>
    <b v="1"/>
    <n v="143"/>
    <b v="1"/>
    <x v="38"/>
    <n v="1726"/>
    <n v="12.06993006993007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d v="2015-11-14T15:41:24"/>
    <b v="1"/>
    <n v="1420"/>
    <b v="1"/>
    <x v="38"/>
    <n v="3362"/>
    <n v="2.3676056338028171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d v="2016-09-16T15:43:16"/>
    <b v="1"/>
    <n v="305"/>
    <b v="1"/>
    <x v="38"/>
    <n v="4089"/>
    <n v="13.406557377049181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d v="2016-01-18T09:33:48"/>
    <b v="1"/>
    <n v="551"/>
    <b v="1"/>
    <x v="38"/>
    <n v="19754.689999999999"/>
    <n v="35.852431941923776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d v="2015-09-08T07:59:53"/>
    <b v="1"/>
    <n v="187"/>
    <b v="1"/>
    <x v="38"/>
    <n v="1998.0100000000002"/>
    <n v="10.684545454545455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d v="2014-10-22T21:57:29"/>
    <b v="1"/>
    <n v="325"/>
    <b v="1"/>
    <x v="38"/>
    <n v="5026"/>
    <n v="15.46461538461538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d v="2016-04-05T14:19:05"/>
    <b v="1"/>
    <n v="148"/>
    <b v="1"/>
    <x v="38"/>
    <n v="645"/>
    <n v="4.3581081081081079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d v="2016-02-18T00:44:54"/>
    <b v="0"/>
    <n v="69"/>
    <b v="1"/>
    <x v="38"/>
    <n v="530"/>
    <n v="7.6811594202898554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d v="2016-10-12T11:10:53"/>
    <b v="0"/>
    <n v="173"/>
    <b v="1"/>
    <x v="38"/>
    <n v="4531"/>
    <n v="26.190751445086704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d v="2013-08-07T13:03:18"/>
    <b v="0"/>
    <n v="269"/>
    <b v="1"/>
    <x v="30"/>
    <n v="10215"/>
    <n v="37.973977695167285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d v="2016-11-30T20:34:13"/>
    <b v="0"/>
    <n v="185"/>
    <b v="1"/>
    <x v="30"/>
    <n v="7627"/>
    <n v="41.227027027027027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d v="2014-11-01T20:08:08"/>
    <b v="0"/>
    <n v="176"/>
    <b v="1"/>
    <x v="30"/>
    <n v="4806"/>
    <n v="27.306818181818183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d v="2015-07-14T07:50:59"/>
    <b v="0"/>
    <n v="1019"/>
    <b v="1"/>
    <x v="30"/>
    <n v="4858.88"/>
    <n v="4.7682826300294403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d v="2017-01-10T17:52:15"/>
    <b v="0"/>
    <n v="113"/>
    <b v="1"/>
    <x v="30"/>
    <n v="17817"/>
    <n v="157.67256637168143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d v="2016-03-23T13:55:11"/>
    <b v="0"/>
    <n v="404"/>
    <b v="1"/>
    <x v="30"/>
    <n v="5745"/>
    <n v="14.220297029702971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d v="2015-07-13T16:14:23"/>
    <b v="0"/>
    <n v="707"/>
    <b v="1"/>
    <x v="30"/>
    <n v="39321"/>
    <n v="55.61669024045262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d v="2015-11-25T14:23:54"/>
    <b v="0"/>
    <n v="392"/>
    <b v="1"/>
    <x v="30"/>
    <n v="15274"/>
    <n v="38.964285714285715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d v="2015-04-01T05:46:37"/>
    <b v="0"/>
    <n v="23"/>
    <b v="1"/>
    <x v="30"/>
    <n v="333"/>
    <n v="14.47826086956521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d v="2013-03-18T12:59:35"/>
    <b v="0"/>
    <n v="682"/>
    <b v="1"/>
    <x v="30"/>
    <n v="18979.010000000002"/>
    <n v="27.828460410557188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d v="2014-08-21T12:37:02"/>
    <b v="0"/>
    <n v="37"/>
    <b v="1"/>
    <x v="30"/>
    <n v="1291"/>
    <n v="34.891891891891895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d v="2013-04-25T19:23:48"/>
    <b v="0"/>
    <n v="146"/>
    <b v="1"/>
    <x v="30"/>
    <n v="2190"/>
    <n v="15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d v="2015-02-09T06:32:54"/>
    <b v="0"/>
    <n v="119"/>
    <b v="1"/>
    <x v="30"/>
    <n v="3769"/>
    <n v="31.67226890756302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d v="2016-09-13T16:03:12"/>
    <b v="0"/>
    <n v="163"/>
    <b v="1"/>
    <x v="30"/>
    <n v="22602"/>
    <n v="138.66257668711657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d v="2013-02-11T02:54:10"/>
    <b v="0"/>
    <n v="339"/>
    <b v="1"/>
    <x v="30"/>
    <n v="6586.01"/>
    <n v="19.427758112094395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d v="2014-03-24T15:59:33"/>
    <b v="0"/>
    <n v="58"/>
    <b v="1"/>
    <x v="30"/>
    <n v="1832"/>
    <n v="31.58620689655172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d v="2013-12-03T22:01:27"/>
    <b v="0"/>
    <n v="456"/>
    <b v="1"/>
    <x v="30"/>
    <n v="43818.240000000005"/>
    <n v="96.092631578947376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d v="2016-09-07T03:26:44"/>
    <b v="0"/>
    <n v="15"/>
    <b v="1"/>
    <x v="30"/>
    <n v="2397"/>
    <n v="159.80000000000001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d v="2014-03-21T21:18:37"/>
    <b v="0"/>
    <n v="191"/>
    <b v="1"/>
    <x v="30"/>
    <n v="3125"/>
    <n v="16.361256544502616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d v="2015-02-10T00:45:52"/>
    <b v="0"/>
    <n v="17"/>
    <b v="1"/>
    <x v="30"/>
    <n v="10"/>
    <n v="0.5882352941176470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d v="2014-09-29T15:46:42"/>
    <b v="0"/>
    <n v="4"/>
    <b v="0"/>
    <x v="39"/>
    <n v="-7965"/>
    <n v="-1991.2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d v="2012-05-01T17:16:27"/>
    <b v="0"/>
    <n v="18"/>
    <b v="0"/>
    <x v="39"/>
    <n v="-1769"/>
    <n v="-98.27777777777777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d v="2016-09-19T07:53:27"/>
    <b v="0"/>
    <n v="0"/>
    <b v="0"/>
    <x v="39"/>
    <n v="-5999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d v="2012-01-30T01:29:58"/>
    <b v="0"/>
    <n v="22"/>
    <b v="0"/>
    <x v="39"/>
    <n v="-15165"/>
    <n v="-689.31818181818187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d v="2012-05-15T23:42:48"/>
    <b v="0"/>
    <n v="49"/>
    <b v="0"/>
    <x v="39"/>
    <n v="-6249"/>
    <n v="-127.53061224489795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d v="2014-07-30T18:45:11"/>
    <b v="0"/>
    <n v="19"/>
    <b v="0"/>
    <x v="39"/>
    <n v="-2199"/>
    <n v="-115.736842105263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d v="2012-05-15T15:33:17"/>
    <b v="0"/>
    <n v="4"/>
    <b v="0"/>
    <x v="39"/>
    <n v="-360"/>
    <n v="-90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d v="2016-08-03T17:03:22"/>
    <b v="0"/>
    <n v="4"/>
    <b v="0"/>
    <x v="39"/>
    <n v="-4947"/>
    <n v="-1236.7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d v="2015-03-05T19:10:37"/>
    <b v="0"/>
    <n v="2"/>
    <b v="0"/>
    <x v="39"/>
    <n v="-9890"/>
    <n v="-494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d v="2012-06-18T21:35:45"/>
    <b v="0"/>
    <n v="0"/>
    <b v="0"/>
    <x v="39"/>
    <n v="-1999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d v="2014-04-18T21:17:22"/>
    <b v="0"/>
    <n v="0"/>
    <b v="0"/>
    <x v="39"/>
    <n v="-3274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d v="2011-11-08T18:21:44"/>
    <b v="0"/>
    <n v="14"/>
    <b v="0"/>
    <x v="39"/>
    <n v="-4250"/>
    <n v="-303.57142857142856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d v="2012-07-27T21:37:03"/>
    <b v="0"/>
    <n v="8"/>
    <b v="0"/>
    <x v="39"/>
    <n v="-1620"/>
    <n v="-202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d v="2014-08-12T15:15:51"/>
    <b v="0"/>
    <n v="0"/>
    <b v="0"/>
    <x v="39"/>
    <n v="-1000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d v="2015-03-09T18:58:47"/>
    <b v="0"/>
    <n v="15"/>
    <b v="0"/>
    <x v="39"/>
    <n v="-240"/>
    <n v="-16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d v="2013-12-12T21:36:41"/>
    <b v="0"/>
    <n v="33"/>
    <b v="0"/>
    <x v="39"/>
    <n v="-8952"/>
    <n v="-271.27272727272725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d v="2016-07-22T15:45:32"/>
    <b v="0"/>
    <n v="2"/>
    <b v="0"/>
    <x v="39"/>
    <n v="-1490"/>
    <n v="-74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d v="2016-09-26T10:36:23"/>
    <b v="0"/>
    <n v="6"/>
    <b v="0"/>
    <x v="39"/>
    <n v="-1766"/>
    <n v="-294.33333333333331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d v="2016-06-03T08:47:46"/>
    <b v="0"/>
    <n v="2"/>
    <b v="0"/>
    <x v="39"/>
    <n v="-895"/>
    <n v="-447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d v="2013-05-21T11:04:18"/>
    <b v="0"/>
    <n v="0"/>
    <b v="0"/>
    <x v="39"/>
    <n v="-500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d v="2012-12-04T01:31:33"/>
    <b v="0"/>
    <n v="4"/>
    <b v="0"/>
    <x v="39"/>
    <n v="-4964"/>
    <n v="-1241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d v="2012-01-19T00:53:15"/>
    <b v="0"/>
    <n v="1"/>
    <b v="0"/>
    <x v="39"/>
    <n v="-3225"/>
    <n v="-32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d v="2013-04-09T13:54:44"/>
    <b v="0"/>
    <n v="3"/>
    <b v="0"/>
    <x v="39"/>
    <n v="-39310"/>
    <n v="-13103.333333333334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d v="2012-05-01T07:00:31"/>
    <b v="0"/>
    <n v="4"/>
    <b v="0"/>
    <x v="39"/>
    <n v="-3955"/>
    <n v="-988.7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d v="2012-10-12T13:53:48"/>
    <b v="0"/>
    <n v="0"/>
    <b v="0"/>
    <x v="39"/>
    <n v="-400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d v="2011-07-12T16:01:58"/>
    <b v="0"/>
    <n v="4"/>
    <b v="0"/>
    <x v="39"/>
    <n v="-4900"/>
    <n v="-12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d v="2015-06-17T23:00:50"/>
    <b v="0"/>
    <n v="3"/>
    <b v="0"/>
    <x v="39"/>
    <n v="-3966"/>
    <n v="-1322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d v="2012-02-28T14:45:23"/>
    <b v="0"/>
    <n v="34"/>
    <b v="0"/>
    <x v="39"/>
    <n v="-5998"/>
    <n v="-176.41176470588235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d v="2014-04-16T19:49:50"/>
    <b v="0"/>
    <n v="2"/>
    <b v="0"/>
    <x v="39"/>
    <n v="-798"/>
    <n v="-399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d v="2014-02-16T16:55:30"/>
    <b v="0"/>
    <n v="33"/>
    <b v="0"/>
    <x v="39"/>
    <n v="-17917.75"/>
    <n v="-542.96212121212125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d v="2012-12-14T12:45:40"/>
    <b v="0"/>
    <n v="0"/>
    <b v="0"/>
    <x v="39"/>
    <n v="-1998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d v="2013-09-20T20:51:34"/>
    <b v="0"/>
    <n v="0"/>
    <b v="0"/>
    <x v="39"/>
    <n v="-800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d v="2016-04-14T20:45:21"/>
    <b v="0"/>
    <n v="1"/>
    <b v="0"/>
    <x v="39"/>
    <n v="-529"/>
    <n v="-529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d v="2013-02-06T03:02:08"/>
    <b v="0"/>
    <n v="13"/>
    <b v="0"/>
    <x v="39"/>
    <n v="-3430"/>
    <n v="-263.8461538461538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d v="2011-11-16T00:19:14"/>
    <b v="0"/>
    <n v="2"/>
    <b v="0"/>
    <x v="39"/>
    <n v="-4850"/>
    <n v="-242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d v="2015-05-12T07:07:56"/>
    <b v="0"/>
    <n v="36"/>
    <b v="0"/>
    <x v="39"/>
    <n v="-19345"/>
    <n v="-537.36111111111109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d v="2015-06-17T16:03:24"/>
    <b v="0"/>
    <n v="1"/>
    <b v="0"/>
    <x v="39"/>
    <n v="-2990"/>
    <n v="-299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d v="2014-07-26T23:28:26"/>
    <b v="0"/>
    <n v="15"/>
    <b v="0"/>
    <x v="39"/>
    <n v="-4095"/>
    <n v="-273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d v="2015-10-23T14:03:41"/>
    <b v="0"/>
    <n v="1"/>
    <b v="0"/>
    <x v="39"/>
    <n v="-2447"/>
    <n v="-2447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d v="2017-02-08T10:44:48"/>
    <b v="0"/>
    <n v="0"/>
    <b v="0"/>
    <x v="39"/>
    <n v="-10000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d v="2015-01-14T22:35:54"/>
    <b v="0"/>
    <n v="28"/>
    <b v="1"/>
    <x v="6"/>
    <n v="66"/>
    <n v="2.3571428571428572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d v="2015-01-22T22:11:58"/>
    <b v="0"/>
    <n v="18"/>
    <b v="1"/>
    <x v="6"/>
    <n v="200"/>
    <n v="11.11111111111111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d v="2015-04-09T12:50:46"/>
    <b v="0"/>
    <n v="61"/>
    <b v="1"/>
    <x v="6"/>
    <n v="145"/>
    <n v="2.377049180327869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d v="2014-10-08T18:54:03"/>
    <b v="0"/>
    <n v="108"/>
    <b v="1"/>
    <x v="6"/>
    <n v="1140"/>
    <n v="10.555555555555555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d v="2016-07-07T04:32:47"/>
    <b v="0"/>
    <n v="142"/>
    <b v="1"/>
    <x v="6"/>
    <n v="234"/>
    <n v="1.647887323943662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d v="2014-06-25T13:39:40"/>
    <b v="0"/>
    <n v="74"/>
    <b v="1"/>
    <x v="6"/>
    <n v="446"/>
    <n v="6.0270270270270272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d v="2014-06-18T04:45:52"/>
    <b v="0"/>
    <n v="38"/>
    <b v="1"/>
    <x v="6"/>
    <n v="197"/>
    <n v="5.1842105263157894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d v="2016-06-29T16:50:43"/>
    <b v="0"/>
    <n v="20"/>
    <b v="1"/>
    <x v="6"/>
    <n v="50"/>
    <n v="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d v="2015-02-21T00:18:54"/>
    <b v="0"/>
    <n v="24"/>
    <b v="1"/>
    <x v="6"/>
    <n v="35"/>
    <n v="1.45833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d v="2015-01-12T22:31:43"/>
    <b v="0"/>
    <n v="66"/>
    <b v="1"/>
    <x v="6"/>
    <n v="160"/>
    <n v="2.4242424242424243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d v="2016-08-09T21:35:59"/>
    <b v="0"/>
    <n v="28"/>
    <b v="1"/>
    <x v="6"/>
    <n v="50"/>
    <n v="1.785714285714285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d v="2015-06-28T05:32:39"/>
    <b v="0"/>
    <n v="24"/>
    <b v="1"/>
    <x v="6"/>
    <n v="152"/>
    <n v="6.333333333333333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d v="2015-06-21T10:03:25"/>
    <b v="0"/>
    <n v="73"/>
    <b v="1"/>
    <x v="6"/>
    <n v="1056.75"/>
    <n v="14.476027397260275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d v="2016-02-16T16:35:59"/>
    <b v="0"/>
    <n v="3"/>
    <b v="1"/>
    <x v="6"/>
    <n v="25"/>
    <n v="8.3333333333333339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d v="2014-05-21T12:37:21"/>
    <b v="0"/>
    <n v="20"/>
    <b v="1"/>
    <x v="6"/>
    <n v="30"/>
    <n v="1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d v="2014-06-05T12:40:28"/>
    <b v="0"/>
    <n v="21"/>
    <b v="1"/>
    <x v="6"/>
    <n v="124"/>
    <n v="5.9047619047619051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d v="2014-06-08T22:34:00"/>
    <b v="0"/>
    <n v="94"/>
    <b v="1"/>
    <x v="6"/>
    <n v="211.61000000000058"/>
    <n v="2.25117021276596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d v="2015-07-16T16:12:01"/>
    <b v="0"/>
    <n v="139"/>
    <b v="1"/>
    <x v="6"/>
    <n v="70"/>
    <n v="0.50359712230215825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d v="2016-05-17T06:21:10"/>
    <b v="0"/>
    <n v="130"/>
    <b v="1"/>
    <x v="6"/>
    <n v="831.73999999999978"/>
    <n v="6.3979999999999979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d v="2014-11-05T13:16:06"/>
    <b v="0"/>
    <n v="31"/>
    <b v="1"/>
    <x v="6"/>
    <n v="330"/>
    <n v="10.64516129032258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d v="2014-09-18T05:50:09"/>
    <b v="0"/>
    <n v="13"/>
    <b v="1"/>
    <x v="6"/>
    <n v="166"/>
    <n v="12.76923076923077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d v="2015-07-07T15:31:47"/>
    <b v="0"/>
    <n v="90"/>
    <b v="1"/>
    <x v="6"/>
    <n v="55"/>
    <n v="0.61111111111111116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d v="2015-06-03T01:34:36"/>
    <b v="0"/>
    <n v="141"/>
    <b v="1"/>
    <x v="6"/>
    <n v="2795"/>
    <n v="19.822695035460992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d v="2014-08-30T10:53:10"/>
    <b v="0"/>
    <n v="23"/>
    <b v="1"/>
    <x v="6"/>
    <n v="150"/>
    <n v="6.5217391304347823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d v="2015-07-28T12:07:53"/>
    <b v="0"/>
    <n v="18"/>
    <b v="1"/>
    <x v="6"/>
    <n v="40"/>
    <n v="2.222222222222222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d v="2015-06-30T06:24:50"/>
    <b v="0"/>
    <n v="76"/>
    <b v="1"/>
    <x v="6"/>
    <n v="363"/>
    <n v="4.7763157894736841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d v="2015-05-30T20:57:18"/>
    <b v="0"/>
    <n v="93"/>
    <b v="1"/>
    <x v="6"/>
    <n v="1300"/>
    <n v="13.978494623655914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d v="2015-07-23T20:18:55"/>
    <b v="0"/>
    <n v="69"/>
    <b v="1"/>
    <x v="6"/>
    <n v="11"/>
    <n v="0.15942028985507245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d v="2016-03-22T11:55:25"/>
    <b v="0"/>
    <n v="21"/>
    <b v="1"/>
    <x v="6"/>
    <n v="60"/>
    <n v="2.8571428571428572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d v="2014-04-30T03:21:04"/>
    <b v="0"/>
    <n v="57"/>
    <b v="1"/>
    <x v="6"/>
    <n v="205"/>
    <n v="3.5964912280701755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d v="2015-01-24T11:55:03"/>
    <b v="0"/>
    <n v="108"/>
    <b v="1"/>
    <x v="6"/>
    <n v="27"/>
    <n v="0.2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d v="2015-02-19T17:51:38"/>
    <b v="0"/>
    <n v="83"/>
    <b v="1"/>
    <x v="6"/>
    <n v="665"/>
    <n v="8.012048192771084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d v="2016-11-19T17:49:21"/>
    <b v="0"/>
    <n v="96"/>
    <b v="1"/>
    <x v="6"/>
    <n v="772.11999999999989"/>
    <n v="8.0429166666666649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d v="2015-04-09T09:35:15"/>
    <b v="0"/>
    <n v="64"/>
    <b v="1"/>
    <x v="6"/>
    <n v="116"/>
    <n v="1.81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d v="2016-07-08T18:38:29"/>
    <b v="0"/>
    <n v="14"/>
    <b v="1"/>
    <x v="6"/>
    <n v="355"/>
    <n v="25.357142857142858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d v="2015-07-03T11:13:12"/>
    <b v="0"/>
    <n v="169"/>
    <b v="1"/>
    <x v="6"/>
    <n v="1247"/>
    <n v="7.3786982248520712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d v="2015-01-19T15:14:22"/>
    <b v="0"/>
    <n v="33"/>
    <b v="1"/>
    <x v="6"/>
    <n v="180"/>
    <n v="5.4545454545454541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d v="2015-09-03T14:21:26"/>
    <b v="0"/>
    <n v="102"/>
    <b v="1"/>
    <x v="6"/>
    <n v="603"/>
    <n v="5.9117647058823533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d v="2015-05-15T12:36:49"/>
    <b v="0"/>
    <n v="104"/>
    <b v="1"/>
    <x v="6"/>
    <n v="240"/>
    <n v="2.3076923076923075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d v="2016-02-01T14:39:49"/>
    <b v="0"/>
    <n v="20"/>
    <b v="1"/>
    <x v="6"/>
    <n v="72"/>
    <n v="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d v="2014-08-24T22:08:55"/>
    <b v="0"/>
    <n v="35"/>
    <b v="1"/>
    <x v="6"/>
    <n v="0"/>
    <n v="0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d v="2015-02-25T16:24:52"/>
    <b v="0"/>
    <n v="94"/>
    <b v="1"/>
    <x v="6"/>
    <n v="0"/>
    <n v="0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d v="2015-03-04T00:16:46"/>
    <b v="0"/>
    <n v="14"/>
    <b v="1"/>
    <x v="6"/>
    <n v="24"/>
    <n v="1.7142857142857142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d v="2015-05-12T06:29:56"/>
    <b v="0"/>
    <n v="15"/>
    <b v="1"/>
    <x v="6"/>
    <n v="110"/>
    <n v="7.333333333333333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d v="2015-11-04T19:01:26"/>
    <b v="0"/>
    <n v="51"/>
    <b v="1"/>
    <x v="6"/>
    <n v="100"/>
    <n v="1.9607843137254901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d v="2015-06-16T00:50:12"/>
    <b v="0"/>
    <n v="19"/>
    <b v="1"/>
    <x v="6"/>
    <n v="155"/>
    <n v="8.1578947368421044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d v="2016-05-04T16:24:26"/>
    <b v="0"/>
    <n v="23"/>
    <b v="1"/>
    <x v="6"/>
    <n v="405"/>
    <n v="17.60869565217391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d v="2015-09-07T06:21:09"/>
    <b v="0"/>
    <n v="97"/>
    <b v="1"/>
    <x v="6"/>
    <n v="36"/>
    <n v="0.3711340206185567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d v="2016-05-05T10:25:18"/>
    <b v="0"/>
    <n v="76"/>
    <b v="1"/>
    <x v="6"/>
    <n v="163"/>
    <n v="2.1447368421052633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d v="2014-04-29T20:09:08"/>
    <b v="0"/>
    <n v="11"/>
    <b v="1"/>
    <x v="6"/>
    <n v="0"/>
    <n v="0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d v="2015-06-16T19:47:50"/>
    <b v="0"/>
    <n v="52"/>
    <b v="1"/>
    <x v="6"/>
    <n v="320"/>
    <n v="6.1538461538461542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d v="2014-10-26T17:01:34"/>
    <b v="0"/>
    <n v="95"/>
    <b v="1"/>
    <x v="6"/>
    <n v="367.98999999999978"/>
    <n v="3.8735789473684186"/>
    <s v="theater"/>
    <x v="6"/>
  </r>
  <r>
    <n v="2833"/>
    <s v="Star Man Rocket Man"/>
    <s v="A new play about exploring outer space"/>
    <n v="2700"/>
    <n v="2923"/>
    <x v="0"/>
    <s v="US"/>
    <s v="USD"/>
    <n v="1444528800"/>
    <x v="2829"/>
    <n v="1442804633"/>
    <d v="2015-09-21T03:03:53"/>
    <b v="0"/>
    <n v="35"/>
    <b v="1"/>
    <x v="6"/>
    <n v="223"/>
    <n v="6.37142857142857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d v="2015-01-15T23:02:10"/>
    <b v="0"/>
    <n v="21"/>
    <b v="1"/>
    <x v="6"/>
    <n v="560"/>
    <n v="26.666666666666668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d v="2015-11-05T16:53:37"/>
    <b v="0"/>
    <n v="93"/>
    <b v="1"/>
    <x v="6"/>
    <n v="870.99"/>
    <n v="9.3654838709677417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d v="2017-01-11T06:16:58"/>
    <b v="0"/>
    <n v="11"/>
    <b v="1"/>
    <x v="6"/>
    <n v="35"/>
    <n v="3.1818181818181817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d v="2015-10-30T21:48:04"/>
    <b v="0"/>
    <n v="21"/>
    <b v="1"/>
    <x v="6"/>
    <n v="0"/>
    <n v="0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d v="2014-07-22T14:34:56"/>
    <b v="0"/>
    <n v="54"/>
    <b v="1"/>
    <x v="6"/>
    <n v="405"/>
    <n v="7.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d v="2014-08-02T05:45:54"/>
    <b v="0"/>
    <n v="31"/>
    <b v="1"/>
    <x v="6"/>
    <n v="400"/>
    <n v="12.903225806451612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d v="2015-02-25T00:51:19"/>
    <b v="0"/>
    <n v="132"/>
    <b v="1"/>
    <x v="6"/>
    <n v="100"/>
    <n v="0.7575757575757575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d v="2015-10-14T17:44:57"/>
    <b v="0"/>
    <n v="1"/>
    <b v="0"/>
    <x v="6"/>
    <n v="-990"/>
    <n v="-99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d v="2014-05-25T22:51:35"/>
    <b v="0"/>
    <n v="0"/>
    <b v="0"/>
    <x v="6"/>
    <n v="-150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d v="2016-05-02T17:42:30"/>
    <b v="0"/>
    <n v="0"/>
    <b v="0"/>
    <x v="6"/>
    <n v="-120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d v="2016-12-05T13:06:20"/>
    <b v="0"/>
    <n v="1"/>
    <b v="0"/>
    <x v="6"/>
    <n v="-520"/>
    <n v="-52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d v="2015-04-09T00:23:53"/>
    <b v="0"/>
    <n v="39"/>
    <b v="0"/>
    <x v="6"/>
    <n v="-5134"/>
    <n v="-131.641025641025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d v="2015-04-14T16:36:34"/>
    <b v="0"/>
    <n v="0"/>
    <b v="0"/>
    <x v="6"/>
    <n v="-800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d v="2016-03-24T19:21:05"/>
    <b v="0"/>
    <n v="0"/>
    <b v="0"/>
    <x v="6"/>
    <n v="-200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d v="2015-04-29T15:34:19"/>
    <b v="0"/>
    <n v="3"/>
    <b v="0"/>
    <x v="6"/>
    <n v="-34930"/>
    <n v="-11643.333333333334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d v="2016-03-24T10:16:40"/>
    <b v="0"/>
    <n v="1"/>
    <b v="0"/>
    <x v="6"/>
    <n v="-495"/>
    <n v="-49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d v="2014-08-07T00:10:11"/>
    <b v="0"/>
    <n v="13"/>
    <b v="0"/>
    <x v="6"/>
    <n v="-7689"/>
    <n v="-591.46153846153845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d v="2016-01-21T00:03:49"/>
    <b v="0"/>
    <n v="0"/>
    <b v="0"/>
    <x v="6"/>
    <n v="-450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d v="2014-05-22T01:05:03"/>
    <b v="0"/>
    <n v="6"/>
    <b v="0"/>
    <x v="6"/>
    <n v="-4905"/>
    <n v="-817.5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d v="2014-07-16T04:34:57"/>
    <b v="0"/>
    <n v="0"/>
    <b v="0"/>
    <x v="6"/>
    <n v="-950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d v="2015-04-17T17:11:59"/>
    <b v="0"/>
    <n v="14"/>
    <b v="0"/>
    <x v="6"/>
    <n v="-583"/>
    <n v="-41.642857142857146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d v="2016-01-01T00:11:11"/>
    <b v="0"/>
    <n v="5"/>
    <b v="0"/>
    <x v="6"/>
    <n v="-300"/>
    <n v="-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d v="2015-06-10T00:54:07"/>
    <b v="0"/>
    <n v="6"/>
    <b v="0"/>
    <x v="6"/>
    <n v="-2854"/>
    <n v="-475.66666666666669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d v="2016-12-22T22:04:55"/>
    <b v="0"/>
    <n v="15"/>
    <b v="0"/>
    <x v="6"/>
    <n v="-30500"/>
    <n v="-2033.3333333333333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d v="2014-11-11T13:04:55"/>
    <b v="0"/>
    <n v="0"/>
    <b v="0"/>
    <x v="6"/>
    <n v="-100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d v="2015-08-17T08:41:44"/>
    <b v="0"/>
    <n v="1"/>
    <b v="0"/>
    <x v="6"/>
    <n v="-1965"/>
    <n v="-196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d v="2016-04-20T19:12:56"/>
    <b v="0"/>
    <n v="9"/>
    <b v="0"/>
    <x v="6"/>
    <n v="-3734"/>
    <n v="-414.88888888888891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d v="2015-09-10T14:10:48"/>
    <b v="0"/>
    <n v="3"/>
    <b v="0"/>
    <x v="6"/>
    <n v="-170"/>
    <n v="-56.666666666666664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d v="2014-05-25T18:57:09"/>
    <b v="0"/>
    <n v="3"/>
    <b v="0"/>
    <x v="6"/>
    <n v="-12645"/>
    <n v="-4215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d v="2014-07-11T16:12:03"/>
    <b v="0"/>
    <n v="1"/>
    <b v="0"/>
    <x v="6"/>
    <n v="-49980"/>
    <n v="-4998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d v="2015-06-17T14:43:27"/>
    <b v="0"/>
    <n v="3"/>
    <b v="0"/>
    <x v="6"/>
    <n v="-2460"/>
    <n v="-820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d v="2014-11-07T02:44:19"/>
    <b v="0"/>
    <n v="0"/>
    <b v="0"/>
    <x v="6"/>
    <n v="-2888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d v="2016-09-14T22:55:21"/>
    <b v="0"/>
    <n v="2"/>
    <b v="0"/>
    <x v="6"/>
    <n v="-4955"/>
    <n v="-2477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d v="2016-06-10T04:41:12"/>
    <b v="0"/>
    <n v="10"/>
    <b v="0"/>
    <x v="6"/>
    <n v="-1996"/>
    <n v="-199.6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d v="2016-09-05T19:50:54"/>
    <b v="0"/>
    <n v="60"/>
    <b v="0"/>
    <x v="6"/>
    <n v="-8698.24"/>
    <n v="-144.97066666666666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d v="2016-06-19T14:14:41"/>
    <b v="0"/>
    <n v="5"/>
    <b v="0"/>
    <x v="6"/>
    <n v="-19823"/>
    <n v="-3964.6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d v="2014-04-17T04:32:45"/>
    <b v="0"/>
    <n v="9"/>
    <b v="0"/>
    <x v="6"/>
    <n v="-4250"/>
    <n v="-472.2222222222222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d v="2014-12-01T17:43:33"/>
    <b v="0"/>
    <n v="13"/>
    <b v="0"/>
    <x v="6"/>
    <n v="-9533"/>
    <n v="-733.30769230769226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d v="2015-04-21T02:47:18"/>
    <b v="0"/>
    <n v="0"/>
    <b v="0"/>
    <x v="6"/>
    <n v="-300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d v="2014-12-29T19:37:11"/>
    <b v="0"/>
    <n v="8"/>
    <b v="0"/>
    <x v="6"/>
    <n v="-1547"/>
    <n v="-193.37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d v="2016-12-18T20:16:26"/>
    <b v="0"/>
    <n v="3"/>
    <b v="0"/>
    <x v="6"/>
    <n v="-4729"/>
    <n v="-1576.33333333333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d v="2016-04-05T03:04:53"/>
    <b v="0"/>
    <n v="3"/>
    <b v="0"/>
    <x v="6"/>
    <n v="-19993"/>
    <n v="-6664.3333333333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d v="2015-06-16T17:51:19"/>
    <b v="0"/>
    <n v="0"/>
    <b v="0"/>
    <x v="6"/>
    <n v="-15000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d v="2016-10-29T22:55:24"/>
    <b v="0"/>
    <n v="6"/>
    <b v="0"/>
    <x v="6"/>
    <n v="-5350"/>
    <n v="-891.6666666666666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d v="2015-05-04T14:46:35"/>
    <b v="0"/>
    <n v="4"/>
    <b v="0"/>
    <x v="6"/>
    <n v="-2937"/>
    <n v="-734.2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d v="2015-12-21T17:24:21"/>
    <b v="0"/>
    <n v="1"/>
    <b v="0"/>
    <x v="6"/>
    <n v="-11171"/>
    <n v="-11171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d v="2015-07-07T21:44:12"/>
    <b v="0"/>
    <n v="29"/>
    <b v="0"/>
    <x v="6"/>
    <n v="-9200"/>
    <n v="-317.24137931034483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d v="2014-10-04T14:20:36"/>
    <b v="0"/>
    <n v="0"/>
    <b v="0"/>
    <x v="6"/>
    <n v="-550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d v="2016-04-01T14:18:38"/>
    <b v="0"/>
    <n v="4"/>
    <b v="0"/>
    <x v="6"/>
    <n v="-498"/>
    <n v="-124.5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d v="2016-01-01T21:40:37"/>
    <b v="0"/>
    <n v="5"/>
    <b v="0"/>
    <x v="6"/>
    <n v="-8092"/>
    <n v="-1618.4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d v="2014-11-05T17:27:15"/>
    <b v="0"/>
    <n v="4"/>
    <b v="0"/>
    <x v="6"/>
    <n v="-44815"/>
    <n v="-11203.7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d v="2015-02-12T01:50:01"/>
    <b v="0"/>
    <n v="5"/>
    <b v="0"/>
    <x v="6"/>
    <n v="-270"/>
    <n v="-54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d v="2015-09-14T15:11:24"/>
    <b v="0"/>
    <n v="1"/>
    <b v="0"/>
    <x v="6"/>
    <n v="-190"/>
    <n v="-19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d v="2014-12-12T10:15:24"/>
    <b v="0"/>
    <n v="1"/>
    <b v="0"/>
    <x v="6"/>
    <n v="-2995"/>
    <n v="-299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d v="2014-10-10T12:50:40"/>
    <b v="0"/>
    <n v="0"/>
    <b v="0"/>
    <x v="6"/>
    <n v="-3000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d v="2014-07-30T20:43:05"/>
    <b v="0"/>
    <n v="14"/>
    <b v="0"/>
    <x v="6"/>
    <n v="-1858"/>
    <n v="-132.71428571428572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d v="2014-07-11T17:49:52"/>
    <b v="0"/>
    <n v="3"/>
    <b v="0"/>
    <x v="6"/>
    <n v="-1979"/>
    <n v="-659.66666666666663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d v="2016-02-15T21:12:08"/>
    <b v="0"/>
    <n v="10"/>
    <b v="0"/>
    <x v="6"/>
    <n v="-9727"/>
    <n v="-972.7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d v="2014-08-18T17:08:24"/>
    <b v="0"/>
    <n v="17"/>
    <b v="0"/>
    <x v="6"/>
    <n v="-5000"/>
    <n v="-294.11764705882354"/>
    <s v="theater"/>
    <x v="6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d v="2014-11-10T18:33:15"/>
    <b v="0"/>
    <n v="2"/>
    <b v="0"/>
    <x v="6"/>
    <n v="-4975"/>
    <n v="-2487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d v="2015-02-02T23:40:15"/>
    <b v="0"/>
    <n v="0"/>
    <b v="0"/>
    <x v="6"/>
    <n v="-5000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d v="2014-06-21T13:19:52"/>
    <b v="0"/>
    <n v="4"/>
    <b v="0"/>
    <x v="6"/>
    <n v="-477"/>
    <n v="-119.2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d v="2016-11-27T21:48:41"/>
    <b v="0"/>
    <n v="12"/>
    <b v="0"/>
    <x v="6"/>
    <n v="-2375"/>
    <n v="-197.9166666666666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d v="2015-09-11T15:30:58"/>
    <b v="0"/>
    <n v="3"/>
    <b v="0"/>
    <x v="6"/>
    <n v="-11450"/>
    <n v="-3816.6666666666665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d v="2015-10-01T15:57:33"/>
    <b v="0"/>
    <n v="12"/>
    <b v="0"/>
    <x v="6"/>
    <n v="-7184"/>
    <n v="-598.6666666666666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d v="2016-05-25T01:52:38"/>
    <b v="0"/>
    <n v="0"/>
    <b v="0"/>
    <x v="6"/>
    <n v="-1000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d v="2014-07-10T05:37:12"/>
    <b v="0"/>
    <n v="7"/>
    <b v="0"/>
    <x v="6"/>
    <n v="-2095"/>
    <n v="-299.28571428571428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d v="2014-12-09T21:42:19"/>
    <b v="0"/>
    <n v="2"/>
    <b v="0"/>
    <x v="6"/>
    <n v="-744"/>
    <n v="-372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d v="2015-07-25T10:33:16"/>
    <b v="0"/>
    <n v="1"/>
    <b v="0"/>
    <x v="6"/>
    <n v="-149975"/>
    <n v="-14997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d v="2015-07-11T04:00:18"/>
    <b v="0"/>
    <n v="4"/>
    <b v="0"/>
    <x v="6"/>
    <n v="-4961"/>
    <n v="-1240.2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d v="2014-10-28T23:13:51"/>
    <b v="0"/>
    <n v="4"/>
    <b v="0"/>
    <x v="6"/>
    <n v="-1425"/>
    <n v="-356.2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d v="2016-08-24T01:21:53"/>
    <b v="0"/>
    <n v="17"/>
    <b v="0"/>
    <x v="6"/>
    <n v="-2878"/>
    <n v="-169.29411764705881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d v="2015-07-14T15:34:26"/>
    <b v="0"/>
    <n v="7"/>
    <b v="0"/>
    <x v="6"/>
    <n v="-5435"/>
    <n v="-776.4285714285714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d v="2016-03-15T21:03:57"/>
    <b v="0"/>
    <n v="2"/>
    <b v="0"/>
    <x v="6"/>
    <n v="-2498"/>
    <n v="-1249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d v="2016-05-09T17:33:39"/>
    <b v="0"/>
    <n v="5"/>
    <b v="0"/>
    <x v="6"/>
    <n v="-9336"/>
    <n v="-1867.2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d v="2014-10-17T06:23:21"/>
    <b v="0"/>
    <n v="1"/>
    <b v="0"/>
    <x v="6"/>
    <n v="-179980"/>
    <n v="-17998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d v="2015-04-13T20:11:27"/>
    <b v="0"/>
    <n v="1"/>
    <b v="0"/>
    <x v="6"/>
    <n v="-29999"/>
    <n v="-29999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d v="2015-05-18T18:27:06"/>
    <b v="0"/>
    <n v="14"/>
    <b v="0"/>
    <x v="6"/>
    <n v="-1143"/>
    <n v="-81.642857142857139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d v="2015-12-16T03:09:34"/>
    <b v="0"/>
    <n v="26"/>
    <b v="0"/>
    <x v="6"/>
    <n v="-12410"/>
    <n v="-477.30769230769232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d v="2014-07-08T22:08:59"/>
    <b v="0"/>
    <n v="2"/>
    <b v="0"/>
    <x v="6"/>
    <n v="-9998"/>
    <n v="-4999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d v="2015-01-13T21:46:34"/>
    <b v="0"/>
    <n v="1"/>
    <b v="0"/>
    <x v="6"/>
    <n v="-24999"/>
    <n v="-24999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d v="2016-02-15T09:33:10"/>
    <b v="0"/>
    <n v="3"/>
    <b v="0"/>
    <x v="6"/>
    <n v="-389"/>
    <n v="-129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d v="2014-04-26T11:26:29"/>
    <b v="0"/>
    <n v="7"/>
    <b v="0"/>
    <x v="6"/>
    <n v="-1705"/>
    <n v="-243.57142857142858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d v="2015-08-29T05:37:27"/>
    <b v="0"/>
    <n v="9"/>
    <b v="0"/>
    <x v="6"/>
    <n v="-1563"/>
    <n v="-173.6666666666666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d v="2015-10-01T15:06:47"/>
    <b v="0"/>
    <n v="20"/>
    <b v="0"/>
    <x v="6"/>
    <n v="-3638"/>
    <n v="-181.9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d v="2014-07-06T14:52:09"/>
    <b v="0"/>
    <n v="6"/>
    <b v="0"/>
    <x v="6"/>
    <n v="-549"/>
    <n v="-91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d v="2015-02-23T19:01:10"/>
    <b v="0"/>
    <n v="13"/>
    <b v="0"/>
    <x v="6"/>
    <n v="-1829"/>
    <n v="-140.69230769230768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d v="2014-08-26T21:16:44"/>
    <b v="0"/>
    <n v="3"/>
    <b v="1"/>
    <x v="40"/>
    <n v="29"/>
    <n v="9.6666666666666661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d v="2015-04-03T20:58:47"/>
    <b v="0"/>
    <n v="6"/>
    <b v="1"/>
    <x v="40"/>
    <n v="0"/>
    <n v="0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d v="2015-01-09T03:39:39"/>
    <b v="0"/>
    <n v="10"/>
    <b v="1"/>
    <x v="40"/>
    <n v="0"/>
    <n v="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d v="2015-04-09T13:21:50"/>
    <b v="0"/>
    <n v="147"/>
    <b v="1"/>
    <x v="40"/>
    <n v="800"/>
    <n v="5.442176870748299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d v="2014-08-12T14:01:08"/>
    <b v="0"/>
    <n v="199"/>
    <b v="1"/>
    <x v="40"/>
    <n v="1100.6900000000023"/>
    <n v="5.531105527638202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d v="2015-02-09T18:22:59"/>
    <b v="0"/>
    <n v="50"/>
    <b v="1"/>
    <x v="40"/>
    <n v="750"/>
    <n v="1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d v="2014-06-16T16:03:49"/>
    <b v="0"/>
    <n v="21"/>
    <b v="1"/>
    <x v="40"/>
    <n v="555"/>
    <n v="26.428571428571427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d v="2016-02-03T23:57:26"/>
    <b v="0"/>
    <n v="24"/>
    <b v="1"/>
    <x v="40"/>
    <n v="0"/>
    <n v="0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d v="2014-04-25T13:32:38"/>
    <b v="0"/>
    <n v="32"/>
    <b v="1"/>
    <x v="40"/>
    <n v="165.55000000000018"/>
    <n v="5.173437500000005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d v="2015-04-07T14:01:04"/>
    <b v="0"/>
    <n v="62"/>
    <b v="1"/>
    <x v="40"/>
    <n v="92"/>
    <n v="1.4838709677419355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d v="2014-08-21T06:59:23"/>
    <b v="0"/>
    <n v="9"/>
    <b v="1"/>
    <x v="40"/>
    <n v="45"/>
    <n v="5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d v="2015-01-21T03:57:17"/>
    <b v="0"/>
    <n v="38"/>
    <b v="1"/>
    <x v="40"/>
    <n v="158"/>
    <n v="4.1578947368421053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d v="2016-05-05T22:57:33"/>
    <b v="0"/>
    <n v="54"/>
    <b v="1"/>
    <x v="40"/>
    <n v="69"/>
    <n v="1.277777777777777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d v="2014-05-16T15:16:04"/>
    <b v="0"/>
    <n v="37"/>
    <b v="1"/>
    <x v="40"/>
    <n v="200"/>
    <n v="5.4054054054054053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d v="2016-07-02T14:00:08"/>
    <b v="0"/>
    <n v="39"/>
    <b v="1"/>
    <x v="40"/>
    <n v="31"/>
    <n v="0.79487179487179482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d v="2014-09-30T15:37:03"/>
    <b v="0"/>
    <n v="34"/>
    <b v="1"/>
    <x v="40"/>
    <n v="280"/>
    <n v="8.235294117647058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d v="2014-06-13T10:58:33"/>
    <b v="0"/>
    <n v="55"/>
    <b v="1"/>
    <x v="40"/>
    <n v="500"/>
    <n v="9.090909090909091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d v="2014-12-31T16:53:34"/>
    <b v="0"/>
    <n v="32"/>
    <b v="1"/>
    <x v="40"/>
    <n v="55"/>
    <n v="1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d v="2014-07-25T19:25:12"/>
    <b v="0"/>
    <n v="25"/>
    <b v="1"/>
    <x v="40"/>
    <n v="230"/>
    <n v="9.1999999999999993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d v="2014-12-09T18:33:38"/>
    <b v="0"/>
    <n v="33"/>
    <b v="1"/>
    <x v="40"/>
    <n v="181"/>
    <n v="5.4848484848484844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d v="2015-01-30T23:02:35"/>
    <b v="0"/>
    <n v="1"/>
    <b v="0"/>
    <x v="38"/>
    <n v="-24999"/>
    <n v="-24999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d v="2015-11-26T19:17:39"/>
    <b v="0"/>
    <n v="202"/>
    <b v="0"/>
    <x v="38"/>
    <n v="-159150"/>
    <n v="-787.87128712871288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d v="2015-03-14T03:06:20"/>
    <b v="0"/>
    <n v="0"/>
    <b v="0"/>
    <x v="38"/>
    <n v="-300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d v="2015-05-08T21:56:38"/>
    <b v="0"/>
    <n v="1"/>
    <b v="0"/>
    <x v="38"/>
    <n v="-9900"/>
    <n v="-99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d v="2015-04-24T03:21:00"/>
    <b v="0"/>
    <n v="0"/>
    <b v="0"/>
    <x v="38"/>
    <n v="-5000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d v="2016-07-16T12:44:52"/>
    <b v="0"/>
    <n v="2"/>
    <b v="0"/>
    <x v="38"/>
    <n v="-1998"/>
    <n v="-999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d v="2016-10-06T13:29:27"/>
    <b v="0"/>
    <n v="13"/>
    <b v="0"/>
    <x v="38"/>
    <n v="-23928"/>
    <n v="-1840.6153846153845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d v="2015-04-03T15:34:53"/>
    <b v="0"/>
    <n v="9"/>
    <b v="0"/>
    <x v="38"/>
    <n v="-499976"/>
    <n v="-55552.888888888891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d v="2015-10-20T19:45:17"/>
    <b v="0"/>
    <n v="2"/>
    <b v="0"/>
    <x v="38"/>
    <n v="-975"/>
    <n v="-487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d v="2015-12-24T08:45:52"/>
    <b v="0"/>
    <n v="0"/>
    <b v="0"/>
    <x v="38"/>
    <n v="-500000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d v="2014-08-21T19:16:13"/>
    <b v="0"/>
    <n v="58"/>
    <b v="0"/>
    <x v="38"/>
    <n v="-48904"/>
    <n v="-843.1724137931034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d v="2016-09-15T16:33:59"/>
    <b v="0"/>
    <n v="8"/>
    <b v="0"/>
    <x v="38"/>
    <n v="-18395"/>
    <n v="-2299.37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d v="2015-09-08T19:00:21"/>
    <b v="0"/>
    <n v="3"/>
    <b v="0"/>
    <x v="38"/>
    <n v="-399395"/>
    <n v="-133131.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d v="2017-02-24T14:00:03"/>
    <b v="0"/>
    <n v="0"/>
    <b v="0"/>
    <x v="38"/>
    <n v="-1500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d v="2015-05-17T17:47:29"/>
    <b v="0"/>
    <n v="11"/>
    <b v="0"/>
    <x v="38"/>
    <n v="-485"/>
    <n v="-44.090909090909093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d v="2016-04-04T23:00:50"/>
    <b v="0"/>
    <n v="20"/>
    <b v="0"/>
    <x v="38"/>
    <n v="-6578"/>
    <n v="-328.9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d v="2015-01-27T00:16:12"/>
    <b v="0"/>
    <n v="3"/>
    <b v="0"/>
    <x v="38"/>
    <n v="-14720"/>
    <n v="-4906.666666666667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d v="2016-03-09T18:41:57"/>
    <b v="0"/>
    <n v="0"/>
    <b v="0"/>
    <x v="38"/>
    <n v="-8000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d v="2016-05-08T00:12:05"/>
    <b v="0"/>
    <n v="0"/>
    <b v="0"/>
    <x v="38"/>
    <n v="-1000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d v="2014-08-12T18:10:23"/>
    <b v="0"/>
    <n v="0"/>
    <b v="0"/>
    <x v="38"/>
    <n v="-3000000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d v="2015-02-26T05:05:59"/>
    <b v="0"/>
    <n v="108"/>
    <b v="1"/>
    <x v="6"/>
    <n v="481"/>
    <n v="4.4537037037037033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d v="2015-02-01T05:51:46"/>
    <b v="0"/>
    <n v="20"/>
    <b v="1"/>
    <x v="6"/>
    <n v="218"/>
    <n v="1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d v="2015-06-02T11:17:04"/>
    <b v="0"/>
    <n v="98"/>
    <b v="1"/>
    <x v="6"/>
    <n v="685"/>
    <n v="6.9897959183673466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d v="2014-07-07T21:50:19"/>
    <b v="0"/>
    <n v="196"/>
    <b v="1"/>
    <x v="6"/>
    <n v="35.6899999999996"/>
    <n v="0.18209183673469184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d v="2015-06-07T17:30:33"/>
    <b v="0"/>
    <n v="39"/>
    <b v="1"/>
    <x v="6"/>
    <n v="135"/>
    <n v="3.4615384615384617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d v="2015-08-17T17:43:32"/>
    <b v="0"/>
    <n v="128"/>
    <b v="1"/>
    <x v="6"/>
    <n v="1363"/>
    <n v="10.648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d v="2015-02-07T04:44:52"/>
    <b v="0"/>
    <n v="71"/>
    <b v="1"/>
    <x v="6"/>
    <n v="696"/>
    <n v="9.8028169014084501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d v="2016-08-03T12:34:20"/>
    <b v="0"/>
    <n v="47"/>
    <b v="1"/>
    <x v="6"/>
    <n v="210"/>
    <n v="4.4680851063829783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d v="2015-04-03T18:52:33"/>
    <b v="0"/>
    <n v="17"/>
    <b v="1"/>
    <x v="6"/>
    <n v="625"/>
    <n v="36.76470588235294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d v="2014-06-18T16:04:11"/>
    <b v="0"/>
    <n v="91"/>
    <b v="1"/>
    <x v="6"/>
    <n v="360"/>
    <n v="3.9560439560439562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d v="2014-08-01T15:47:58"/>
    <b v="0"/>
    <n v="43"/>
    <b v="1"/>
    <x v="6"/>
    <n v="5"/>
    <n v="0.11627906976744186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d v="2016-11-20T02:38:40"/>
    <b v="0"/>
    <n v="17"/>
    <b v="1"/>
    <x v="6"/>
    <n v="107"/>
    <n v="6.294117647058823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d v="2015-12-03T19:38:28"/>
    <b v="0"/>
    <n v="33"/>
    <b v="1"/>
    <x v="6"/>
    <n v="3740"/>
    <n v="113.33333333333333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d v="2014-08-29T01:27:51"/>
    <b v="0"/>
    <n v="87"/>
    <b v="1"/>
    <x v="6"/>
    <n v="100"/>
    <n v="1.1494252873563218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d v="2014-10-29T16:24:46"/>
    <b v="0"/>
    <n v="113"/>
    <b v="1"/>
    <x v="6"/>
    <n v="10"/>
    <n v="8.8495575221238937E-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d v="2016-02-25T17:32:10"/>
    <b v="0"/>
    <n v="14"/>
    <b v="1"/>
    <x v="6"/>
    <n v="50"/>
    <n v="3.5714285714285716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d v="2015-01-22T21:08:54"/>
    <b v="0"/>
    <n v="30"/>
    <b v="1"/>
    <x v="6"/>
    <n v="407"/>
    <n v="13.56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d v="2014-10-10T15:22:27"/>
    <b v="0"/>
    <n v="16"/>
    <b v="1"/>
    <x v="6"/>
    <n v="221"/>
    <n v="13.812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d v="2014-12-20T19:47:03"/>
    <b v="0"/>
    <n v="46"/>
    <b v="1"/>
    <x v="6"/>
    <n v="70"/>
    <n v="1.5217391304347827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d v="2015-08-03T21:58:50"/>
    <b v="0"/>
    <n v="24"/>
    <b v="1"/>
    <x v="6"/>
    <n v="275"/>
    <n v="11.4583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d v="2015-08-09T13:25:56"/>
    <b v="1"/>
    <n v="97"/>
    <b v="1"/>
    <x v="38"/>
    <n v="1157"/>
    <n v="11.927835051546392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d v="2016-01-12T16:29:03"/>
    <b v="1"/>
    <n v="59"/>
    <b v="1"/>
    <x v="38"/>
    <n v="103"/>
    <n v="1.7457627118644068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d v="2014-09-12T15:10:36"/>
    <b v="1"/>
    <n v="1095"/>
    <b v="1"/>
    <x v="38"/>
    <n v="53985.91"/>
    <n v="49.302200913242011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d v="2016-07-25T06:41:21"/>
    <b v="1"/>
    <n v="218"/>
    <b v="1"/>
    <x v="38"/>
    <n v="88"/>
    <n v="0.40366972477064222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d v="2016-10-11T23:22:08"/>
    <b v="0"/>
    <n v="111"/>
    <b v="1"/>
    <x v="38"/>
    <n v="2165"/>
    <n v="19.504504504504503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d v="2016-03-02T12:00:06"/>
    <b v="0"/>
    <n v="56"/>
    <b v="1"/>
    <x v="38"/>
    <n v="132"/>
    <n v="2.3571428571428572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d v="2016-09-14T07:22:31"/>
    <b v="0"/>
    <n v="265"/>
    <b v="1"/>
    <x v="38"/>
    <n v="2600.2000000000007"/>
    <n v="9.8120754716981153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d v="2016-05-21T08:41:21"/>
    <b v="0"/>
    <n v="28"/>
    <b v="1"/>
    <x v="38"/>
    <n v="0"/>
    <n v="0"/>
    <s v="theater"/>
    <x v="38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d v="2015-11-29T00:29:22"/>
    <b v="0"/>
    <n v="364"/>
    <b v="1"/>
    <x v="38"/>
    <n v="15307"/>
    <n v="42.052197802197803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d v="2015-12-03T13:47:00"/>
    <b v="0"/>
    <n v="27"/>
    <b v="1"/>
    <x v="38"/>
    <n v="0"/>
    <n v="0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d v="2017-01-05T20:05:30"/>
    <b v="0"/>
    <n v="93"/>
    <b v="1"/>
    <x v="38"/>
    <n v="280"/>
    <n v="3.010752688172043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d v="2016-09-09T18:25:10"/>
    <b v="0"/>
    <n v="64"/>
    <b v="1"/>
    <x v="38"/>
    <n v="135"/>
    <n v="2.109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d v="2016-01-21T20:07:47"/>
    <b v="0"/>
    <n v="22"/>
    <b v="1"/>
    <x v="38"/>
    <n v="3"/>
    <n v="0.13636363636363635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d v="2014-09-03T11:29:32"/>
    <b v="0"/>
    <n v="59"/>
    <b v="1"/>
    <x v="38"/>
    <n v="1073.24"/>
    <n v="18.190508474576273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d v="2016-12-20T15:57:51"/>
    <b v="0"/>
    <n v="249"/>
    <b v="1"/>
    <x v="38"/>
    <n v="744"/>
    <n v="2.9879518072289155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d v="2015-03-27T21:54:00"/>
    <b v="0"/>
    <n v="392"/>
    <b v="1"/>
    <x v="38"/>
    <n v="25180"/>
    <n v="64.234693877551024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d v="2017-02-09T17:36:33"/>
    <b v="0"/>
    <n v="115"/>
    <b v="1"/>
    <x v="38"/>
    <n v="373"/>
    <n v="3.2434782608695651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d v="2014-05-19T04:38:49"/>
    <b v="0"/>
    <n v="433"/>
    <b v="1"/>
    <x v="38"/>
    <n v="1514.5"/>
    <n v="3.4976905311778292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d v="2017-02-14T17:46:00"/>
    <b v="0"/>
    <n v="20"/>
    <b v="1"/>
    <x v="38"/>
    <n v="255"/>
    <n v="12.7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d v="2017-01-17T19:51:10"/>
    <b v="0"/>
    <n v="8"/>
    <b v="1"/>
    <x v="38"/>
    <n v="0"/>
    <n v="0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d v="2016-06-13T21:29:42"/>
    <b v="0"/>
    <n v="175"/>
    <b v="1"/>
    <x v="38"/>
    <n v="15777.009999999998"/>
    <n v="90.154342857142851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d v="2012-11-26T20:04:12"/>
    <b v="0"/>
    <n v="104"/>
    <b v="1"/>
    <x v="38"/>
    <n v="595.43000000000029"/>
    <n v="5.725288461538464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d v="2016-01-29T20:22:56"/>
    <b v="0"/>
    <n v="17"/>
    <b v="1"/>
    <x v="38"/>
    <n v="35"/>
    <n v="2.0588235294117645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d v="2014-10-16T21:08:44"/>
    <b v="0"/>
    <n v="277"/>
    <b v="1"/>
    <x v="38"/>
    <n v="5126"/>
    <n v="18.505415162454874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d v="2014-09-06T16:11:45"/>
    <b v="0"/>
    <n v="118"/>
    <b v="1"/>
    <x v="38"/>
    <n v="2172.6000000000004"/>
    <n v="18.41186440677966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d v="2014-11-14T18:09:51"/>
    <b v="0"/>
    <n v="97"/>
    <b v="1"/>
    <x v="38"/>
    <n v="620"/>
    <n v="6.391752577319588"/>
    <s v="theater"/>
    <x v="38"/>
  </r>
  <r>
    <n v="3007"/>
    <s v="Bethlem"/>
    <s v="Consuite for 2015 CoreCon.  An adventure into insanity."/>
    <n v="600"/>
    <n v="1080"/>
    <x v="0"/>
    <s v="US"/>
    <s v="USD"/>
    <n v="1429938683"/>
    <x v="3002"/>
    <n v="1428124283"/>
    <d v="2015-04-04T05:11:23"/>
    <b v="0"/>
    <n v="20"/>
    <b v="1"/>
    <x v="38"/>
    <n v="480"/>
    <n v="2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d v="2015-12-22T05:05:19"/>
    <b v="0"/>
    <n v="26"/>
    <b v="1"/>
    <x v="38"/>
    <n v="35"/>
    <n v="1.346153846153846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d v="2014-10-27T13:40:40"/>
    <b v="0"/>
    <n v="128"/>
    <b v="1"/>
    <x v="38"/>
    <n v="4939"/>
    <n v="38.5859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d v="2014-12-23T19:58:39"/>
    <b v="0"/>
    <n v="15"/>
    <b v="1"/>
    <x v="38"/>
    <n v="870"/>
    <n v="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d v="2015-11-26T11:15:16"/>
    <b v="0"/>
    <n v="25"/>
    <b v="1"/>
    <x v="38"/>
    <n v="71"/>
    <n v="2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d v="2015-01-20T16:52:10"/>
    <b v="0"/>
    <n v="55"/>
    <b v="1"/>
    <x v="38"/>
    <n v="685"/>
    <n v="12.454545454545455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d v="2015-05-22T20:04:09"/>
    <b v="0"/>
    <n v="107"/>
    <b v="1"/>
    <x v="38"/>
    <n v="5696"/>
    <n v="53.233644859813083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d v="2014-10-08T02:58:00"/>
    <b v="0"/>
    <n v="557"/>
    <b v="1"/>
    <x v="38"/>
    <n v="3276"/>
    <n v="5.8815080789946137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d v="2014-05-26T17:27:18"/>
    <b v="0"/>
    <n v="40"/>
    <b v="1"/>
    <x v="38"/>
    <n v="108"/>
    <n v="2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d v="2014-05-19T13:09:12"/>
    <b v="0"/>
    <n v="36"/>
    <b v="1"/>
    <x v="38"/>
    <n v="222"/>
    <n v="6.16666666666666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d v="2014-07-21T20:24:03"/>
    <b v="0"/>
    <n v="159"/>
    <b v="1"/>
    <x v="38"/>
    <n v="1285"/>
    <n v="8.0817610062893088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d v="2015-06-08T07:09:36"/>
    <b v="0"/>
    <n v="41"/>
    <b v="1"/>
    <x v="38"/>
    <n v="30"/>
    <n v="0.73170731707317072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d v="2014-04-29T20:00:20"/>
    <b v="0"/>
    <n v="226"/>
    <b v="1"/>
    <x v="38"/>
    <n v="3185"/>
    <n v="14.09292035398230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d v="2015-06-15T20:18:53"/>
    <b v="0"/>
    <n v="30"/>
    <b v="1"/>
    <x v="38"/>
    <n v="40"/>
    <n v="1.3333333333333333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d v="2016-10-17T14:51:09"/>
    <b v="0"/>
    <n v="103"/>
    <b v="1"/>
    <x v="38"/>
    <n v="721"/>
    <n v="7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d v="2016-07-13T22:53:29"/>
    <b v="0"/>
    <n v="62"/>
    <b v="1"/>
    <x v="38"/>
    <n v="88"/>
    <n v="1.419354838709677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d v="2015-04-27T16:13:06"/>
    <b v="0"/>
    <n v="6"/>
    <b v="1"/>
    <x v="38"/>
    <n v="21"/>
    <n v="3.5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d v="2012-09-06T23:51:15"/>
    <b v="0"/>
    <n v="182"/>
    <b v="1"/>
    <x v="38"/>
    <n v="7321"/>
    <n v="40.225274725274723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d v="2014-05-02T12:13:33"/>
    <b v="0"/>
    <n v="145"/>
    <b v="1"/>
    <x v="38"/>
    <n v="5055"/>
    <n v="34.862068965517238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d v="2017-02-17T11:01:32"/>
    <b v="0"/>
    <n v="25"/>
    <b v="1"/>
    <x v="38"/>
    <n v="390"/>
    <n v="15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d v="2015-02-18T16:54:11"/>
    <b v="0"/>
    <n v="320"/>
    <b v="1"/>
    <x v="38"/>
    <n v="12576"/>
    <n v="39.299999999999997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d v="2016-07-16T06:20:25"/>
    <b v="0"/>
    <n v="99"/>
    <b v="1"/>
    <x v="38"/>
    <n v="3401"/>
    <n v="34.35353535353535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d v="2014-10-20T17:00:47"/>
    <b v="0"/>
    <n v="348"/>
    <b v="1"/>
    <x v="38"/>
    <n v="2903"/>
    <n v="8.341954022988506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d v="2015-08-17T17:56:11"/>
    <b v="0"/>
    <n v="41"/>
    <b v="1"/>
    <x v="38"/>
    <n v="117"/>
    <n v="2.8536585365853657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d v="2016-08-15T21:10:47"/>
    <b v="0"/>
    <n v="29"/>
    <b v="1"/>
    <x v="38"/>
    <n v="0"/>
    <n v="0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d v="2015-08-12T01:04:19"/>
    <b v="0"/>
    <n v="25"/>
    <b v="1"/>
    <x v="38"/>
    <n v="272"/>
    <n v="1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d v="2016-07-19T02:38:45"/>
    <b v="0"/>
    <n v="23"/>
    <b v="1"/>
    <x v="38"/>
    <n v="1396"/>
    <n v="60.695652173913047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d v="2016-10-01T12:50:55"/>
    <b v="0"/>
    <n v="1260"/>
    <b v="1"/>
    <x v="38"/>
    <n v="12536"/>
    <n v="9.9492063492063494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d v="2013-04-04T13:26:49"/>
    <b v="0"/>
    <n v="307"/>
    <b v="1"/>
    <x v="38"/>
    <n v="2196.7099999999991"/>
    <n v="7.1554071661237755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d v="2013-07-11T18:50:44"/>
    <b v="0"/>
    <n v="329"/>
    <b v="1"/>
    <x v="38"/>
    <n v="6683"/>
    <n v="20.31306990881459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d v="2010-07-19T21:26:13"/>
    <b v="0"/>
    <n v="32"/>
    <b v="1"/>
    <x v="38"/>
    <n v="566"/>
    <n v="17.687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d v="2016-01-04T06:03:17"/>
    <b v="0"/>
    <n v="27"/>
    <b v="1"/>
    <x v="38"/>
    <n v="5"/>
    <n v="0.18518518518518517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d v="2013-12-02T19:03:58"/>
    <b v="0"/>
    <n v="236"/>
    <b v="1"/>
    <x v="38"/>
    <n v="1742.7799999999988"/>
    <n v="7.384661016949147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d v="2015-06-22T19:00:21"/>
    <b v="0"/>
    <n v="42"/>
    <b v="1"/>
    <x v="38"/>
    <n v="225"/>
    <n v="5.3571428571428568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d v="2015-12-21T20:50:48"/>
    <b v="0"/>
    <n v="95"/>
    <b v="1"/>
    <x v="38"/>
    <n v="870"/>
    <n v="9.1578947368421044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d v="2015-09-06T16:30:47"/>
    <b v="0"/>
    <n v="37"/>
    <b v="1"/>
    <x v="38"/>
    <n v="420"/>
    <n v="11.351351351351351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d v="2015-03-20T01:41:39"/>
    <b v="0"/>
    <n v="128"/>
    <b v="1"/>
    <x v="38"/>
    <n v="1501"/>
    <n v="11.7265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d v="2016-01-18T17:26:38"/>
    <b v="0"/>
    <n v="156"/>
    <b v="1"/>
    <x v="38"/>
    <n v="1121"/>
    <n v="7.185897435897436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d v="2014-07-23T03:44:15"/>
    <b v="0"/>
    <n v="64"/>
    <b v="1"/>
    <x v="38"/>
    <n v="1308.2600000000002"/>
    <n v="20.4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d v="2014-08-11T19:16:26"/>
    <b v="0"/>
    <n v="58"/>
    <b v="1"/>
    <x v="38"/>
    <n v="7177"/>
    <n v="123.74137931034483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d v="2016-03-14T23:44:14"/>
    <b v="0"/>
    <n v="20"/>
    <b v="1"/>
    <x v="38"/>
    <n v="245"/>
    <n v="12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d v="2014-12-02T21:37:42"/>
    <b v="0"/>
    <n v="47"/>
    <b v="1"/>
    <x v="38"/>
    <n v="3320"/>
    <n v="70.638297872340431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d v="2015-05-15T00:20:55"/>
    <b v="0"/>
    <n v="54"/>
    <b v="1"/>
    <x v="38"/>
    <n v="250"/>
    <n v="4.6296296296296298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d v="2016-04-05T04:02:40"/>
    <b v="0"/>
    <n v="9"/>
    <b v="1"/>
    <x v="38"/>
    <n v="36"/>
    <n v="4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d v="2017-01-09T09:59:05"/>
    <b v="1"/>
    <n v="35"/>
    <b v="0"/>
    <x v="38"/>
    <n v="-2673"/>
    <n v="-76.371428571428567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d v="2015-04-28T16:04:54"/>
    <b v="0"/>
    <n v="2"/>
    <b v="0"/>
    <x v="38"/>
    <n v="-49925"/>
    <n v="-24962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d v="2014-08-11T18:16:53"/>
    <b v="0"/>
    <n v="3"/>
    <b v="0"/>
    <x v="38"/>
    <n v="-9960"/>
    <n v="-3320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d v="2015-01-23T19:59:14"/>
    <b v="0"/>
    <n v="0"/>
    <b v="0"/>
    <x v="38"/>
    <n v="-30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d v="2014-11-10T22:59:50"/>
    <b v="0"/>
    <n v="1"/>
    <b v="0"/>
    <x v="38"/>
    <n v="-19999"/>
    <n v="-19999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d v="2014-07-31T15:16:24"/>
    <b v="0"/>
    <n v="0"/>
    <b v="0"/>
    <x v="38"/>
    <n v="-2500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d v="2016-03-04T15:36:51"/>
    <b v="0"/>
    <n v="0"/>
    <b v="0"/>
    <x v="38"/>
    <n v="-5000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d v="2016-03-31T08:59:00"/>
    <b v="0"/>
    <n v="3"/>
    <b v="0"/>
    <x v="38"/>
    <n v="-17997"/>
    <n v="-5999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d v="2014-07-09T22:27:26"/>
    <b v="0"/>
    <n v="11"/>
    <b v="0"/>
    <x v="38"/>
    <n v="-14549"/>
    <n v="-1322.6363636363637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d v="2015-08-29T06:35:34"/>
    <b v="0"/>
    <n v="6"/>
    <b v="0"/>
    <x v="38"/>
    <n v="-219665"/>
    <n v="-36610.8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x v="3056"/>
    <n v="1405363748"/>
    <d v="2014-07-14T18:49:08"/>
    <b v="0"/>
    <n v="0"/>
    <b v="0"/>
    <x v="38"/>
    <n v="-100000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d v="2015-09-01T12:51:32"/>
    <b v="0"/>
    <n v="67"/>
    <b v="0"/>
    <x v="38"/>
    <n v="-3316"/>
    <n v="-49.492537313432834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d v="2016-09-17T22:08:58"/>
    <b v="0"/>
    <n v="23"/>
    <b v="0"/>
    <x v="38"/>
    <n v="-2413"/>
    <n v="-104.91304347826087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d v="2015-10-22T03:07:26"/>
    <b v="0"/>
    <n v="72"/>
    <b v="0"/>
    <x v="38"/>
    <n v="-66529"/>
    <n v="-924.01388888888891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d v="2014-07-05T01:19:32"/>
    <b v="0"/>
    <n v="2"/>
    <b v="0"/>
    <x v="38"/>
    <n v="-24990"/>
    <n v="-1249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d v="2016-06-10T05:28:57"/>
    <b v="0"/>
    <n v="15"/>
    <b v="0"/>
    <x v="38"/>
    <n v="-308050"/>
    <n v="-20536.666666666668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d v="2015-08-10T22:31:19"/>
    <b v="0"/>
    <n v="1"/>
    <b v="0"/>
    <x v="38"/>
    <n v="-7800"/>
    <n v="-78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d v="2015-09-16T16:35:52"/>
    <b v="0"/>
    <n v="2"/>
    <b v="0"/>
    <x v="38"/>
    <n v="-249825"/>
    <n v="-124912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d v="2014-11-14T20:00:34"/>
    <b v="0"/>
    <n v="7"/>
    <b v="0"/>
    <x v="38"/>
    <n v="-859"/>
    <n v="-122.71428571428571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d v="2016-11-16T17:36:09"/>
    <b v="0"/>
    <n v="16"/>
    <b v="0"/>
    <x v="38"/>
    <n v="-9666"/>
    <n v="-604.12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d v="2015-04-03T17:34:41"/>
    <b v="0"/>
    <n v="117"/>
    <b v="0"/>
    <x v="38"/>
    <n v="-4827"/>
    <n v="-41.256410256410255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d v="2016-10-15T16:34:22"/>
    <b v="0"/>
    <n v="2"/>
    <b v="0"/>
    <x v="38"/>
    <n v="-11998"/>
    <n v="-5999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d v="2015-04-17T16:25:00"/>
    <b v="0"/>
    <n v="7"/>
    <b v="0"/>
    <x v="38"/>
    <n v="-2799355"/>
    <n v="-399907.85714285716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d v="2016-02-09T13:42:39"/>
    <b v="0"/>
    <n v="3"/>
    <b v="0"/>
    <x v="38"/>
    <n v="-24978"/>
    <n v="-8326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d v="2016-06-30T02:27:20"/>
    <b v="0"/>
    <n v="20"/>
    <b v="0"/>
    <x v="38"/>
    <n v="-13704"/>
    <n v="-685.2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d v="2015-08-10T15:38:43"/>
    <b v="0"/>
    <n v="50"/>
    <b v="0"/>
    <x v="38"/>
    <n v="-8494"/>
    <n v="-169.88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d v="2017-01-31T22:57:58"/>
    <b v="0"/>
    <n v="2"/>
    <b v="0"/>
    <x v="38"/>
    <n v="-21895"/>
    <n v="-10947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d v="2015-01-27T03:19:55"/>
    <b v="0"/>
    <n v="3"/>
    <b v="0"/>
    <x v="38"/>
    <n v="-59929"/>
    <n v="-19976.333333333332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d v="2015-02-20T17:07:15"/>
    <b v="0"/>
    <n v="27"/>
    <b v="0"/>
    <x v="38"/>
    <n v="-1322440"/>
    <n v="-48979.259259259263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d v="2014-10-28T00:40:44"/>
    <b v="0"/>
    <n v="7"/>
    <b v="0"/>
    <x v="38"/>
    <n v="-1999624"/>
    <n v="-285660.57142857142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d v="2015-08-21T04:21:31"/>
    <b v="0"/>
    <n v="5"/>
    <b v="0"/>
    <x v="38"/>
    <n v="-997897"/>
    <n v="-199579.4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d v="2015-10-16T22:09:06"/>
    <b v="0"/>
    <n v="0"/>
    <b v="0"/>
    <x v="38"/>
    <n v="-900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d v="2014-08-02T13:31:18"/>
    <b v="0"/>
    <n v="3"/>
    <b v="0"/>
    <x v="38"/>
    <n v="-19944"/>
    <n v="-664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d v="2015-04-06T17:22:11"/>
    <b v="0"/>
    <n v="6"/>
    <b v="0"/>
    <x v="38"/>
    <n v="-3589"/>
    <n v="-598.1666666666666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d v="2015-08-30T21:12:39"/>
    <b v="0"/>
    <n v="9"/>
    <b v="0"/>
    <x v="38"/>
    <n v="-24390"/>
    <n v="-2710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d v="2015-06-18T16:05:59"/>
    <b v="0"/>
    <n v="3"/>
    <b v="0"/>
    <x v="38"/>
    <n v="-19950"/>
    <n v="-6650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d v="2016-10-22T03:36:30"/>
    <b v="0"/>
    <n v="2"/>
    <b v="0"/>
    <x v="38"/>
    <n v="-19875"/>
    <n v="-9937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d v="2014-12-08T13:44:07"/>
    <b v="0"/>
    <n v="3"/>
    <b v="0"/>
    <x v="38"/>
    <n v="-64874"/>
    <n v="-21624.666666666668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d v="2016-06-07T13:01:23"/>
    <b v="0"/>
    <n v="45"/>
    <b v="0"/>
    <x v="38"/>
    <n v="-19146"/>
    <n v="-425.46666666666664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d v="2015-03-02T19:39:05"/>
    <b v="0"/>
    <n v="9"/>
    <b v="0"/>
    <x v="38"/>
    <n v="-213568"/>
    <n v="-23729.777777777777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d v="2016-07-15T22:45:43"/>
    <b v="0"/>
    <n v="9"/>
    <b v="0"/>
    <x v="38"/>
    <n v="-4204"/>
    <n v="-467.11111111111109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d v="2015-09-08T14:51:52"/>
    <b v="0"/>
    <n v="21"/>
    <b v="0"/>
    <x v="38"/>
    <n v="-98816.81"/>
    <n v="-4705.562380952380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d v="2014-05-01T21:49:01"/>
    <b v="0"/>
    <n v="17"/>
    <b v="0"/>
    <x v="38"/>
    <n v="-3090"/>
    <n v="-181.7647058823529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d v="2015-07-22T19:05:56"/>
    <b v="0"/>
    <n v="1"/>
    <b v="0"/>
    <x v="38"/>
    <n v="-99975"/>
    <n v="-9997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d v="2016-06-02T00:36:20"/>
    <b v="0"/>
    <n v="1"/>
    <b v="0"/>
    <x v="38"/>
    <n v="-14870"/>
    <n v="-1487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d v="2015-04-20T19:48:46"/>
    <b v="0"/>
    <n v="14"/>
    <b v="0"/>
    <x v="38"/>
    <n v="-19205"/>
    <n v="-1371.7857142857142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d v="2016-09-16T12:05:01"/>
    <b v="0"/>
    <n v="42"/>
    <b v="0"/>
    <x v="38"/>
    <n v="-8285"/>
    <n v="-197.2619047619047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d v="2015-12-21T19:00:49"/>
    <b v="0"/>
    <n v="27"/>
    <b v="0"/>
    <x v="38"/>
    <n v="-46967"/>
    <n v="-1739.5185185185185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d v="2016-01-13T04:33:11"/>
    <b v="0"/>
    <n v="5"/>
    <b v="0"/>
    <x v="38"/>
    <n v="-1722"/>
    <n v="-344.4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d v="2014-09-20T14:56:15"/>
    <b v="0"/>
    <n v="13"/>
    <b v="0"/>
    <x v="38"/>
    <n v="-10173"/>
    <n v="-782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d v="2015-06-16T09:12:17"/>
    <b v="0"/>
    <n v="12"/>
    <b v="0"/>
    <x v="38"/>
    <n v="-2200"/>
    <n v="-183.33333333333334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d v="2016-07-04T08:10:18"/>
    <b v="0"/>
    <n v="90"/>
    <b v="0"/>
    <x v="38"/>
    <n v="-9742"/>
    <n v="-108.24444444444444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d v="2015-04-13T03:45:06"/>
    <b v="0"/>
    <n v="2"/>
    <b v="0"/>
    <x v="38"/>
    <n v="-4089"/>
    <n v="-2044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d v="2015-01-02T21:48:31"/>
    <b v="0"/>
    <n v="5"/>
    <b v="0"/>
    <x v="38"/>
    <n v="-2815"/>
    <n v="-563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d v="2014-08-25T17:15:16"/>
    <b v="0"/>
    <n v="31"/>
    <b v="0"/>
    <x v="38"/>
    <n v="-3369"/>
    <n v="-108.67741935483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d v="2015-08-25T10:17:56"/>
    <b v="0"/>
    <n v="4"/>
    <b v="0"/>
    <x v="38"/>
    <n v="-959"/>
    <n v="-239.7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d v="2015-05-04T19:32:31"/>
    <b v="0"/>
    <n v="29"/>
    <b v="0"/>
    <x v="38"/>
    <n v="-32095"/>
    <n v="-1106.724137931034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d v="2015-02-27T16:19:54"/>
    <b v="0"/>
    <n v="2"/>
    <b v="0"/>
    <x v="38"/>
    <n v="-49974"/>
    <n v="-24987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d v="2014-07-24T03:00:10"/>
    <b v="0"/>
    <n v="114"/>
    <b v="0"/>
    <x v="38"/>
    <n v="-19867"/>
    <n v="-174.2719298245614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d v="2017-01-10T00:45:19"/>
    <b v="0"/>
    <n v="1"/>
    <b v="0"/>
    <x v="38"/>
    <n v="-24990"/>
    <n v="-2499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d v="2014-09-03T14:17:00"/>
    <b v="0"/>
    <n v="76"/>
    <b v="0"/>
    <x v="38"/>
    <n v="-14672"/>
    <n v="-193.05263157894737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d v="2016-09-02T02:55:34"/>
    <b v="0"/>
    <n v="9"/>
    <b v="0"/>
    <x v="38"/>
    <n v="-10479"/>
    <n v="-1164.3333333333333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d v="2015-03-18T17:33:02"/>
    <b v="0"/>
    <n v="37"/>
    <b v="0"/>
    <x v="38"/>
    <n v="-104590"/>
    <n v="-2826.756756756756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d v="2014-07-23T15:10:50"/>
    <b v="0"/>
    <n v="0"/>
    <b v="0"/>
    <x v="38"/>
    <n v="-7500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d v="2016-05-06T10:43:47"/>
    <b v="0"/>
    <n v="1"/>
    <b v="0"/>
    <x v="38"/>
    <n v="-9700"/>
    <n v="-97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d v="2015-03-18T12:22:05"/>
    <b v="0"/>
    <n v="10"/>
    <b v="0"/>
    <x v="38"/>
    <n v="-320"/>
    <n v="-32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d v="2016-05-19T08:59:20"/>
    <b v="0"/>
    <n v="1"/>
    <b v="0"/>
    <x v="38"/>
    <n v="-999"/>
    <n v="-999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d v="2016-06-13T15:35:23"/>
    <b v="0"/>
    <n v="2"/>
    <b v="0"/>
    <x v="38"/>
    <n v="-498450"/>
    <n v="-24922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d v="2015-02-25T01:05:32"/>
    <b v="0"/>
    <n v="1"/>
    <b v="0"/>
    <x v="38"/>
    <n v="-9995"/>
    <n v="-999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d v="2016-03-06T22:36:36"/>
    <b v="0"/>
    <n v="10"/>
    <b v="0"/>
    <x v="38"/>
    <n v="-1299872"/>
    <n v="-129987.2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d v="2014-07-28T16:18:55"/>
    <b v="0"/>
    <n v="1"/>
    <b v="0"/>
    <x v="38"/>
    <n v="-1490"/>
    <n v="-1490"/>
    <s v="theater"/>
    <x v="38"/>
  </r>
  <r>
    <n v="3122"/>
    <s v="be back soon (Canceled)"/>
    <s v="cancelled until further notice"/>
    <n v="199"/>
    <n v="116"/>
    <x v="1"/>
    <s v="US"/>
    <s v="USD"/>
    <n v="1478733732"/>
    <x v="3116"/>
    <n v="1478298132"/>
    <d v="2016-11-04T22:22:12"/>
    <b v="0"/>
    <n v="2"/>
    <b v="0"/>
    <x v="38"/>
    <n v="-83"/>
    <n v="-41.5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d v="2016-06-09T23:49:58"/>
    <b v="0"/>
    <n v="348"/>
    <b v="0"/>
    <x v="38"/>
    <n v="-39808"/>
    <n v="-114.39080459770115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d v="2014-12-04T18:43:21"/>
    <b v="0"/>
    <n v="4"/>
    <b v="0"/>
    <x v="38"/>
    <n v="-799974"/>
    <n v="-199993.5"/>
    <s v="theater"/>
    <x v="38"/>
  </r>
  <r>
    <n v="3125"/>
    <s v="N/A (Canceled)"/>
    <s v="N/A"/>
    <n v="1500000"/>
    <n v="0"/>
    <x v="1"/>
    <s v="US"/>
    <s v="USD"/>
    <n v="1452142672"/>
    <x v="3119"/>
    <n v="1449550672"/>
    <d v="2015-12-08T04:57:52"/>
    <b v="0"/>
    <n v="0"/>
    <b v="0"/>
    <x v="38"/>
    <n v="-150000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d v="2016-02-27T00:26:02"/>
    <b v="0"/>
    <n v="17"/>
    <b v="0"/>
    <x v="38"/>
    <n v="-23960"/>
    <n v="-1409.4117647058824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d v="2015-01-30T20:33:49"/>
    <b v="0"/>
    <n v="0"/>
    <b v="0"/>
    <x v="38"/>
    <n v="-10000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d v="2017-02-14T19:49:01"/>
    <b v="0"/>
    <n v="117"/>
    <b v="0"/>
    <x v="6"/>
    <n v="1291"/>
    <n v="11.03418803418803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d v="2017-03-09T20:13:39"/>
    <b v="0"/>
    <n v="1"/>
    <b v="0"/>
    <x v="6"/>
    <n v="-1240"/>
    <n v="-124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d v="2017-03-14T15:21:56"/>
    <b v="0"/>
    <n v="4"/>
    <b v="0"/>
    <x v="6"/>
    <n v="-9625"/>
    <n v="-2406.2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d v="2017-03-09T13:54:05"/>
    <b v="0"/>
    <n v="12"/>
    <b v="0"/>
    <x v="6"/>
    <n v="-3455"/>
    <n v="-287.91666666666669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d v="2017-02-20T08:24:20"/>
    <b v="0"/>
    <n v="1"/>
    <b v="0"/>
    <x v="6"/>
    <n v="-29990"/>
    <n v="-2999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d v="2017-02-22T13:33:54"/>
    <b v="0"/>
    <n v="16"/>
    <b v="0"/>
    <x v="6"/>
    <n v="40"/>
    <n v="2.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d v="2017-03-06T17:16:59"/>
    <b v="0"/>
    <n v="12"/>
    <b v="0"/>
    <x v="6"/>
    <n v="-775"/>
    <n v="-64.583333333333329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d v="2017-03-13T03:38:41"/>
    <b v="0"/>
    <n v="7"/>
    <b v="0"/>
    <x v="6"/>
    <n v="-615"/>
    <n v="-87.857142857142861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d v="2017-02-23T11:05:54"/>
    <b v="0"/>
    <n v="22"/>
    <b v="0"/>
    <x v="6"/>
    <n v="139"/>
    <n v="6.3181818181818183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d v="2017-03-13T21:14:29"/>
    <b v="0"/>
    <n v="1"/>
    <b v="0"/>
    <x v="6"/>
    <n v="-1450"/>
    <n v="-14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d v="2017-03-15T15:30:07"/>
    <b v="0"/>
    <n v="0"/>
    <b v="0"/>
    <x v="6"/>
    <n v="-20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d v="2017-02-19T06:29:20"/>
    <b v="0"/>
    <n v="6"/>
    <b v="0"/>
    <x v="6"/>
    <n v="-47300"/>
    <n v="-7883.333333333333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d v="2017-03-08T17:15:03"/>
    <b v="0"/>
    <n v="4"/>
    <b v="0"/>
    <x v="6"/>
    <n v="-9904"/>
    <n v="-2476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d v="2017-03-06T18:04:48"/>
    <b v="0"/>
    <n v="8"/>
    <b v="0"/>
    <x v="6"/>
    <n v="-242"/>
    <n v="-30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d v="2017-02-17T12:18:59"/>
    <b v="0"/>
    <n v="3"/>
    <b v="0"/>
    <x v="6"/>
    <n v="-2705"/>
    <n v="-901.66666666666663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d v="2017-03-14T08:35:56"/>
    <b v="0"/>
    <n v="0"/>
    <b v="0"/>
    <x v="6"/>
    <n v="-70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d v="2017-03-02T12:55:07"/>
    <b v="0"/>
    <n v="30"/>
    <b v="0"/>
    <x v="6"/>
    <n v="-2460"/>
    <n v="-82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d v="2017-01-27T00:58:54"/>
    <b v="0"/>
    <n v="0"/>
    <b v="0"/>
    <x v="6"/>
    <n v="-2500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d v="2017-03-02T16:22:46"/>
    <b v="0"/>
    <n v="12"/>
    <b v="0"/>
    <x v="6"/>
    <n v="-44750"/>
    <n v="-3729.166666666666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d v="2014-09-27T23:15:55"/>
    <b v="1"/>
    <n v="213"/>
    <b v="1"/>
    <x v="6"/>
    <n v="3505"/>
    <n v="16.45539906103286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d v="2014-09-09T15:58:04"/>
    <b v="1"/>
    <n v="57"/>
    <b v="1"/>
    <x v="6"/>
    <n v="561"/>
    <n v="9.8421052631578956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d v="2012-11-13T00:25:00"/>
    <b v="1"/>
    <n v="25"/>
    <b v="1"/>
    <x v="6"/>
    <n v="50"/>
    <n v="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d v="2010-10-27T06:20:03"/>
    <b v="1"/>
    <n v="104"/>
    <b v="1"/>
    <x v="6"/>
    <n v="35"/>
    <n v="0.33653846153846156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d v="2014-08-11T20:09:34"/>
    <b v="1"/>
    <n v="34"/>
    <b v="1"/>
    <x v="6"/>
    <n v="14"/>
    <n v="0.41176470588235292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d v="2013-10-03T20:49:27"/>
    <b v="1"/>
    <n v="67"/>
    <b v="1"/>
    <x v="6"/>
    <n v="131"/>
    <n v="1.955223880597015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d v="2011-03-31T03:42:17"/>
    <b v="1"/>
    <n v="241"/>
    <b v="1"/>
    <x v="6"/>
    <n v="7067.5"/>
    <n v="29.325726141078839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d v="2012-03-02T21:00:58"/>
    <b v="1"/>
    <n v="123"/>
    <b v="1"/>
    <x v="6"/>
    <n v="905"/>
    <n v="7.3577235772357721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d v="2012-11-20T11:58:45"/>
    <b v="1"/>
    <n v="302"/>
    <b v="1"/>
    <x v="6"/>
    <n v="4425.2299999999996"/>
    <n v="14.653079470198675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d v="2012-04-27T22:52:24"/>
    <b v="1"/>
    <n v="89"/>
    <b v="1"/>
    <x v="6"/>
    <n v="100"/>
    <n v="1.1235955056179776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d v="2014-07-09T18:55:05"/>
    <b v="1"/>
    <n v="41"/>
    <b v="1"/>
    <x v="6"/>
    <n v="40"/>
    <n v="0.97560975609756095"/>
    <s v="theater"/>
    <x v="6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d v="2013-06-22T20:09:12"/>
    <b v="1"/>
    <n v="69"/>
    <b v="1"/>
    <x v="6"/>
    <n v="700"/>
    <n v="10.144927536231885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d v="2011-12-07T01:36:01"/>
    <b v="1"/>
    <n v="52"/>
    <b v="1"/>
    <x v="6"/>
    <n v="502.22"/>
    <n v="9.6580769230769228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d v="2014-07-21T06:21:27"/>
    <b v="1"/>
    <n v="57"/>
    <b v="1"/>
    <x v="6"/>
    <n v="69"/>
    <n v="1.2105263157894737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d v="2014-09-15T12:52:02"/>
    <b v="1"/>
    <n v="74"/>
    <b v="1"/>
    <x v="6"/>
    <n v="102"/>
    <n v="1.3783783783783783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d v="2014-06-09T16:27:42"/>
    <b v="1"/>
    <n v="63"/>
    <b v="1"/>
    <x v="6"/>
    <n v="1086"/>
    <n v="17.238095238095237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d v="2014-05-16T18:05:25"/>
    <b v="1"/>
    <n v="72"/>
    <b v="1"/>
    <x v="6"/>
    <n v="1450"/>
    <n v="20.13888888888888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d v="2014-05-07T19:20:15"/>
    <b v="1"/>
    <n v="71"/>
    <b v="1"/>
    <x v="6"/>
    <n v="169"/>
    <n v="2.380281690140845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d v="2011-04-11T03:49:20"/>
    <b v="1"/>
    <n v="21"/>
    <b v="1"/>
    <x v="6"/>
    <n v="470"/>
    <n v="22.38095238095238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d v="2014-10-28T16:35:53"/>
    <b v="1"/>
    <n v="930"/>
    <b v="1"/>
    <x v="6"/>
    <n v="21079.83"/>
    <n v="22.666483870967745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d v="2014-07-19T04:13:01"/>
    <b v="1"/>
    <n v="55"/>
    <b v="1"/>
    <x v="6"/>
    <n v="485"/>
    <n v="8.8181818181818183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d v="2014-05-13T02:32:33"/>
    <b v="1"/>
    <n v="61"/>
    <b v="1"/>
    <x v="6"/>
    <n v="605"/>
    <n v="9.9180327868852451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d v="2013-11-13T17:42:41"/>
    <b v="1"/>
    <n v="82"/>
    <b v="1"/>
    <x v="6"/>
    <n v="241"/>
    <n v="2.9390243902439024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d v="2014-05-30T01:55:44"/>
    <b v="1"/>
    <n v="71"/>
    <b v="1"/>
    <x v="6"/>
    <n v="245"/>
    <n v="3.4507042253521125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d v="2016-04-06T14:35:58"/>
    <b v="1"/>
    <n v="117"/>
    <b v="1"/>
    <x v="6"/>
    <n v="617"/>
    <n v="5.273504273504273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d v="2012-01-15T17:31:08"/>
    <b v="1"/>
    <n v="29"/>
    <b v="1"/>
    <x v="6"/>
    <n v="300"/>
    <n v="10.344827586206897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d v="2014-08-27T21:04:52"/>
    <b v="1"/>
    <n v="74"/>
    <b v="1"/>
    <x v="6"/>
    <n v="300"/>
    <n v="4.0540540540540544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d v="2014-08-11T20:45:08"/>
    <b v="1"/>
    <n v="23"/>
    <b v="1"/>
    <x v="6"/>
    <n v="34"/>
    <n v="1.4782608695652173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d v="2010-12-19T21:17:07"/>
    <b v="1"/>
    <n v="60"/>
    <b v="1"/>
    <x v="6"/>
    <n v="478"/>
    <n v="7.9666666666666668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d v="2013-07-22T22:20:31"/>
    <b v="1"/>
    <n v="55"/>
    <b v="1"/>
    <x v="6"/>
    <n v="282"/>
    <n v="5.12727272727272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d v="2014-05-22T16:00:09"/>
    <b v="1"/>
    <n v="51"/>
    <b v="1"/>
    <x v="6"/>
    <n v="435"/>
    <n v="8.5294117647058822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d v="2014-06-16T14:31:15"/>
    <b v="1"/>
    <n v="78"/>
    <b v="1"/>
    <x v="6"/>
    <n v="1076"/>
    <n v="13.794871794871796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d v="2013-04-11T16:51:11"/>
    <b v="1"/>
    <n v="62"/>
    <b v="1"/>
    <x v="6"/>
    <n v="594.81999999999971"/>
    <n v="9.59387096774193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d v="2014-05-21T09:54:09"/>
    <b v="1"/>
    <n v="45"/>
    <b v="1"/>
    <x v="6"/>
    <n v="237"/>
    <n v="5.2666666666666666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d v="2014-05-20T07:26:27"/>
    <b v="1"/>
    <n v="15"/>
    <b v="1"/>
    <x v="6"/>
    <n v="45"/>
    <n v="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d v="2011-12-06T22:47:01"/>
    <b v="1"/>
    <n v="151"/>
    <b v="1"/>
    <x v="6"/>
    <n v="62"/>
    <n v="0.4105960264900662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d v="2013-08-05T19:04:29"/>
    <b v="1"/>
    <n v="68"/>
    <b v="1"/>
    <x v="6"/>
    <n v="225"/>
    <n v="3.3088235294117645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d v="2014-06-01T23:50:31"/>
    <b v="1"/>
    <n v="46"/>
    <b v="1"/>
    <x v="6"/>
    <n v="310"/>
    <n v="6.7391304347826084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d v="2014-07-09T23:27:21"/>
    <b v="1"/>
    <n v="24"/>
    <b v="1"/>
    <x v="6"/>
    <n v="0"/>
    <n v="0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d v="2014-08-17T22:10:38"/>
    <b v="1"/>
    <n v="70"/>
    <b v="1"/>
    <x v="6"/>
    <n v="70"/>
    <n v="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d v="2014-07-15T15:59:33"/>
    <b v="1"/>
    <n v="244"/>
    <b v="1"/>
    <x v="6"/>
    <n v="2444"/>
    <n v="10.016393442622951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d v="2015-05-20T09:58:22"/>
    <b v="0"/>
    <n v="9"/>
    <b v="0"/>
    <x v="40"/>
    <n v="-70"/>
    <n v="-7.7777777777777777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d v="2015-04-24T08:18:52"/>
    <b v="0"/>
    <n v="19"/>
    <b v="0"/>
    <x v="40"/>
    <n v="-48220"/>
    <n v="-2537.894736842105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d v="2016-11-09T03:37:55"/>
    <b v="0"/>
    <n v="0"/>
    <b v="0"/>
    <x v="40"/>
    <n v="-400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d v="2016-06-17T18:07:49"/>
    <b v="0"/>
    <n v="4"/>
    <b v="0"/>
    <x v="40"/>
    <n v="-3599"/>
    <n v="-899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d v="2015-01-14T22:34:19"/>
    <b v="0"/>
    <n v="8"/>
    <b v="0"/>
    <x v="40"/>
    <n v="-9898"/>
    <n v="-1237.2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d v="2015-01-06T23:14:16"/>
    <b v="0"/>
    <n v="24"/>
    <b v="0"/>
    <x v="40"/>
    <n v="-4413"/>
    <n v="-183.875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d v="2015-06-27T01:29:58"/>
    <b v="0"/>
    <n v="0"/>
    <b v="0"/>
    <x v="40"/>
    <n v="-1100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d v="2015-01-13T14:15:42"/>
    <b v="0"/>
    <n v="39"/>
    <b v="0"/>
    <x v="40"/>
    <n v="-1430"/>
    <n v="-36.666666666666664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d v="2015-06-02T14:21:15"/>
    <b v="0"/>
    <n v="6"/>
    <b v="0"/>
    <x v="40"/>
    <n v="-2998200"/>
    <n v="-4997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d v="2015-01-05T11:50:18"/>
    <b v="0"/>
    <n v="4"/>
    <b v="0"/>
    <x v="40"/>
    <n v="-8855"/>
    <n v="-2213.7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d v="2015-01-09T10:11:17"/>
    <b v="0"/>
    <n v="3"/>
    <b v="0"/>
    <x v="40"/>
    <n v="-29890"/>
    <n v="-9963.3333333333339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d v="2014-08-07T18:16:58"/>
    <b v="0"/>
    <n v="53"/>
    <b v="0"/>
    <x v="40"/>
    <n v="-2392"/>
    <n v="-45.132075471698116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d v="2016-03-31T07:41:41"/>
    <b v="0"/>
    <n v="1"/>
    <b v="0"/>
    <x v="40"/>
    <n v="-49999"/>
    <n v="-49999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d v="2014-08-10T18:24:37"/>
    <b v="0"/>
    <n v="2"/>
    <b v="0"/>
    <x v="40"/>
    <n v="-1975"/>
    <n v="-987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d v="2015-10-16T20:29:06"/>
    <b v="0"/>
    <n v="25"/>
    <b v="0"/>
    <x v="40"/>
    <n v="-2274"/>
    <n v="-90.96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d v="2015-08-26T23:43:42"/>
    <b v="0"/>
    <n v="6"/>
    <b v="0"/>
    <x v="40"/>
    <n v="-750"/>
    <n v="-125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d v="2015-06-17T16:27:59"/>
    <b v="0"/>
    <n v="0"/>
    <b v="0"/>
    <x v="40"/>
    <n v="-50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d v="2015-04-01T08:59:32"/>
    <b v="0"/>
    <n v="12"/>
    <b v="0"/>
    <x v="40"/>
    <n v="-7727"/>
    <n v="-643.91666666666663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d v="2015-08-20T06:37:31"/>
    <b v="0"/>
    <n v="0"/>
    <b v="0"/>
    <x v="40"/>
    <n v="-500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d v="2015-02-22T06:40:07"/>
    <b v="0"/>
    <n v="36"/>
    <b v="0"/>
    <x v="40"/>
    <n v="-2950"/>
    <n v="-81.94444444444444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d v="2014-07-07T14:31:17"/>
    <b v="1"/>
    <n v="82"/>
    <b v="1"/>
    <x v="6"/>
    <n v="175"/>
    <n v="2.1341463414634148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d v="2014-05-19T15:17:38"/>
    <b v="1"/>
    <n v="226"/>
    <b v="1"/>
    <x v="6"/>
    <n v="1835.7000000000007"/>
    <n v="8.1225663716814189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d v="2012-04-14T22:28:39"/>
    <b v="1"/>
    <n v="60"/>
    <b v="1"/>
    <x v="6"/>
    <n v="773"/>
    <n v="1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d v="2014-07-14T14:04:40"/>
    <b v="1"/>
    <n v="322"/>
    <b v="1"/>
    <x v="6"/>
    <n v="4541"/>
    <n v="14.102484472049689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d v="2014-07-09T19:05:51"/>
    <b v="1"/>
    <n v="94"/>
    <b v="1"/>
    <x v="6"/>
    <n v="1050"/>
    <n v="11.1702127659574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d v="2015-06-16T18:19:19"/>
    <b v="1"/>
    <n v="47"/>
    <b v="1"/>
    <x v="6"/>
    <n v="7"/>
    <n v="0.14893617021276595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d v="2015-11-29T19:01:13"/>
    <b v="1"/>
    <n v="115"/>
    <b v="1"/>
    <x v="6"/>
    <n v="256"/>
    <n v="2.2260869565217392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d v="2015-08-03T15:57:51"/>
    <b v="1"/>
    <n v="134"/>
    <b v="1"/>
    <x v="6"/>
    <n v="123"/>
    <n v="0.9179104477611940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d v="2015-06-10T11:06:11"/>
    <b v="1"/>
    <n v="35"/>
    <b v="1"/>
    <x v="6"/>
    <n v="1"/>
    <n v="2.8571428571428571E-2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d v="2016-10-05T13:06:24"/>
    <b v="1"/>
    <n v="104"/>
    <b v="1"/>
    <x v="6"/>
    <n v="721"/>
    <n v="6.9326923076923075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d v="2014-11-28T00:03:06"/>
    <b v="1"/>
    <n v="184"/>
    <b v="1"/>
    <x v="6"/>
    <n v="252"/>
    <n v="1.3695652173913044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d v="2015-02-15T23:35:47"/>
    <b v="1"/>
    <n v="119"/>
    <b v="1"/>
    <x v="6"/>
    <n v="22"/>
    <n v="0.1848739495798319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d v="2017-02-06T20:00:04"/>
    <b v="1"/>
    <n v="59"/>
    <b v="1"/>
    <x v="6"/>
    <n v="126"/>
    <n v="2.1355932203389831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d v="2015-05-31T16:43:23"/>
    <b v="1"/>
    <n v="113"/>
    <b v="1"/>
    <x v="6"/>
    <n v="137"/>
    <n v="1.2123893805309736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d v="2015-09-23T13:58:17"/>
    <b v="1"/>
    <n v="84"/>
    <b v="1"/>
    <x v="6"/>
    <n v="620"/>
    <n v="7.38095238095238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d v="2015-07-21T20:02:56"/>
    <b v="1"/>
    <n v="74"/>
    <b v="1"/>
    <x v="6"/>
    <n v="295"/>
    <n v="3.9864864864864864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d v="2016-11-23T20:25:13"/>
    <b v="1"/>
    <n v="216"/>
    <b v="1"/>
    <x v="6"/>
    <n v="610"/>
    <n v="2.824074074074074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d v="2016-05-13T13:25:38"/>
    <b v="1"/>
    <n v="39"/>
    <b v="1"/>
    <x v="6"/>
    <n v="47"/>
    <n v="1.2051282051282051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d v="2015-09-30T14:00:12"/>
    <b v="1"/>
    <n v="21"/>
    <b v="1"/>
    <x v="6"/>
    <n v="50"/>
    <n v="2.3809523809523809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d v="2016-12-18T21:10:36"/>
    <b v="0"/>
    <n v="30"/>
    <b v="1"/>
    <x v="6"/>
    <n v="300"/>
    <n v="1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d v="2015-11-15T17:01:24"/>
    <b v="1"/>
    <n v="37"/>
    <b v="1"/>
    <x v="6"/>
    <n v="164"/>
    <n v="4.4324324324324325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d v="2014-10-21T06:59:58"/>
    <b v="1"/>
    <n v="202"/>
    <b v="1"/>
    <x v="6"/>
    <n v="1573"/>
    <n v="7.7871287128712874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d v="2014-09-16T04:02:06"/>
    <b v="1"/>
    <n v="37"/>
    <b v="1"/>
    <x v="6"/>
    <n v="257"/>
    <n v="6.9459459459459456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d v="2016-03-17T22:39:07"/>
    <b v="0"/>
    <n v="28"/>
    <b v="1"/>
    <x v="6"/>
    <n v="610"/>
    <n v="21.78571428571428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d v="2016-04-03T19:31:57"/>
    <b v="1"/>
    <n v="26"/>
    <b v="1"/>
    <x v="6"/>
    <n v="312"/>
    <n v="12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d v="2017-01-31T19:19:15"/>
    <b v="0"/>
    <n v="61"/>
    <b v="1"/>
    <x v="6"/>
    <n v="940"/>
    <n v="15.409836065573771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d v="2016-12-30T18:56:48"/>
    <b v="0"/>
    <n v="115"/>
    <b v="1"/>
    <x v="6"/>
    <n v="15.710000000000036"/>
    <n v="0.13660869565217423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d v="2016-06-01T08:20:51"/>
    <b v="1"/>
    <n v="181"/>
    <b v="1"/>
    <x v="6"/>
    <n v="481"/>
    <n v="2.6574585635359118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d v="2016-11-28T22:00:33"/>
    <b v="0"/>
    <n v="110"/>
    <b v="1"/>
    <x v="6"/>
    <n v="120"/>
    <n v="1.0909090909090908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d v="2015-09-05T11:23:04"/>
    <b v="1"/>
    <n v="269"/>
    <b v="1"/>
    <x v="6"/>
    <n v="275.63999999999942"/>
    <n v="1.0246840148698864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d v="2015-06-01T12:14:58"/>
    <b v="1"/>
    <n v="79"/>
    <b v="1"/>
    <x v="6"/>
    <n v="345"/>
    <n v="4.3670886075949369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d v="2015-10-01T02:08:13"/>
    <b v="1"/>
    <n v="104"/>
    <b v="1"/>
    <x v="6"/>
    <n v="346.97999999999956"/>
    <n v="3.3363461538461499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d v="2017-01-19T16:39:08"/>
    <b v="0"/>
    <n v="34"/>
    <b v="1"/>
    <x v="6"/>
    <n v="17"/>
    <n v="0.5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d v="2014-09-11T07:47:50"/>
    <b v="1"/>
    <n v="167"/>
    <b v="1"/>
    <x v="6"/>
    <n v="1301"/>
    <n v="7.7904191616766463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d v="2014-08-20T18:08:12"/>
    <b v="1"/>
    <n v="183"/>
    <b v="1"/>
    <x v="6"/>
    <n v="2730.42"/>
    <n v="14.920327868852459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d v="2015-09-15T02:19:22"/>
    <b v="1"/>
    <n v="71"/>
    <b v="1"/>
    <x v="6"/>
    <n v="227"/>
    <n v="3.1971830985915495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d v="2016-11-01T16:39:42"/>
    <b v="0"/>
    <n v="69"/>
    <b v="1"/>
    <x v="6"/>
    <n v="47"/>
    <n v="0.6811594202898551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d v="2015-05-11T14:24:18"/>
    <b v="0"/>
    <n v="270"/>
    <b v="1"/>
    <x v="6"/>
    <n v="904"/>
    <n v="3.3481481481481481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d v="2015-08-14T11:20:00"/>
    <b v="1"/>
    <n v="193"/>
    <b v="1"/>
    <x v="6"/>
    <n v="1122"/>
    <n v="5.8134715025906738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d v="2015-06-12T10:25:12"/>
    <b v="1"/>
    <n v="57"/>
    <b v="1"/>
    <x v="6"/>
    <n v="146.5"/>
    <n v="2.5701754385964914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d v="2015-03-05T21:19:17"/>
    <b v="1"/>
    <n v="200"/>
    <b v="1"/>
    <x v="6"/>
    <n v="95"/>
    <n v="0.4749999999999999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d v="2015-05-21T17:55:14"/>
    <b v="1"/>
    <n v="88"/>
    <b v="1"/>
    <x v="6"/>
    <n v="271"/>
    <n v="3.0795454545454546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d v="2014-10-06T17:48:44"/>
    <b v="1"/>
    <n v="213"/>
    <b v="1"/>
    <x v="6"/>
    <n v="388"/>
    <n v="1.8215962441314555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d v="2015-05-22T17:32:46"/>
    <b v="1"/>
    <n v="20"/>
    <b v="1"/>
    <x v="6"/>
    <n v="161"/>
    <n v="8.0500000000000007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d v="2016-08-08T11:20:40"/>
    <b v="1"/>
    <n v="50"/>
    <b v="1"/>
    <x v="6"/>
    <n v="626"/>
    <n v="12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d v="2016-08-20T13:50:28"/>
    <b v="1"/>
    <n v="115"/>
    <b v="1"/>
    <x v="6"/>
    <n v="365"/>
    <n v="3.1739130434782608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d v="2015-02-24T02:03:29"/>
    <b v="1"/>
    <n v="186"/>
    <b v="1"/>
    <x v="6"/>
    <n v="163.5"/>
    <n v="0.87903225806451613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d v="2014-09-07T18:26:15"/>
    <b v="1"/>
    <n v="18"/>
    <b v="1"/>
    <x v="6"/>
    <n v="225"/>
    <n v="12.5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d v="2015-05-20T13:46:17"/>
    <b v="1"/>
    <n v="176"/>
    <b v="1"/>
    <x v="6"/>
    <n v="2806"/>
    <n v="15.943181818181818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d v="2017-01-23T13:25:52"/>
    <b v="0"/>
    <n v="41"/>
    <b v="1"/>
    <x v="6"/>
    <n v="125.98999999999978"/>
    <n v="3.0729268292682872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d v="2014-12-09T21:17:41"/>
    <b v="1"/>
    <n v="75"/>
    <b v="1"/>
    <x v="6"/>
    <n v="365"/>
    <n v="4.8666666666666663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d v="2016-09-01T18:15:45"/>
    <b v="1"/>
    <n v="97"/>
    <b v="1"/>
    <x v="6"/>
    <n v="1418.5999999999985"/>
    <n v="14.624742268041222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d v="2015-10-26T16:08:38"/>
    <b v="1"/>
    <n v="73"/>
    <b v="1"/>
    <x v="6"/>
    <n v="462"/>
    <n v="6.3287671232876717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d v="2015-06-16T17:24:36"/>
    <b v="1"/>
    <n v="49"/>
    <b v="1"/>
    <x v="6"/>
    <n v="15"/>
    <n v="0.30612244897959184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d v="2014-11-21T07:34:22"/>
    <b v="1"/>
    <n v="134"/>
    <b v="1"/>
    <x v="6"/>
    <n v="371"/>
    <n v="2.7686567164179103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d v="2015-10-07T12:23:08"/>
    <b v="1"/>
    <n v="68"/>
    <b v="1"/>
    <x v="6"/>
    <n v="304.15999999999985"/>
    <n v="4.4729411764705862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d v="2015-01-12T19:12:18"/>
    <b v="1"/>
    <n v="49"/>
    <b v="1"/>
    <x v="6"/>
    <n v="75"/>
    <n v="1.5306122448979591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d v="2015-11-03T17:05:15"/>
    <b v="1"/>
    <n v="63"/>
    <b v="1"/>
    <x v="6"/>
    <n v="1728"/>
    <n v="27.428571428571427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d v="2015-05-12T12:52:02"/>
    <b v="1"/>
    <n v="163"/>
    <b v="1"/>
    <x v="6"/>
    <n v="1877"/>
    <n v="11.515337423312884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d v="2015-06-17T18:11:00"/>
    <b v="1"/>
    <n v="288"/>
    <b v="1"/>
    <x v="6"/>
    <n v="315"/>
    <n v="1.09375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d v="2016-08-08T21:42:08"/>
    <b v="1"/>
    <n v="42"/>
    <b v="1"/>
    <x v="6"/>
    <n v="560"/>
    <n v="13.333333333333334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d v="2015-05-13T09:29:57"/>
    <b v="1"/>
    <n v="70"/>
    <b v="1"/>
    <x v="6"/>
    <n v="120"/>
    <n v="1.7142857142857142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d v="2015-06-12T12:47:45"/>
    <b v="1"/>
    <n v="30"/>
    <b v="1"/>
    <x v="6"/>
    <n v="30"/>
    <n v="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d v="2014-10-03T10:29:35"/>
    <b v="1"/>
    <n v="51"/>
    <b v="1"/>
    <x v="6"/>
    <n v="450"/>
    <n v="8.8235294117647065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d v="2015-10-07T12:00:09"/>
    <b v="1"/>
    <n v="145"/>
    <b v="1"/>
    <x v="6"/>
    <n v="5443"/>
    <n v="37.53793103448276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d v="2016-08-29T19:14:02"/>
    <b v="1"/>
    <n v="21"/>
    <b v="1"/>
    <x v="6"/>
    <n v="296"/>
    <n v="14.095238095238095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d v="2016-01-31T16:54:32"/>
    <b v="1"/>
    <n v="286"/>
    <b v="1"/>
    <x v="6"/>
    <n v="205"/>
    <n v="0.71678321678321677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d v="2015-01-13T21:07:51"/>
    <b v="1"/>
    <n v="12"/>
    <b v="1"/>
    <x v="6"/>
    <n v="5"/>
    <n v="0.4166666666666666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d v="2016-02-26T22:47:59"/>
    <b v="1"/>
    <n v="100"/>
    <b v="1"/>
    <x v="6"/>
    <n v="758"/>
    <n v="7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d v="2014-10-19T16:23:26"/>
    <b v="1"/>
    <n v="100"/>
    <b v="1"/>
    <x v="6"/>
    <n v="430"/>
    <n v="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d v="2015-04-30T20:21:43"/>
    <b v="1"/>
    <n v="34"/>
    <b v="1"/>
    <x v="6"/>
    <n v="85"/>
    <n v="2.5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d v="2016-03-02T02:27:39"/>
    <b v="0"/>
    <n v="63"/>
    <b v="1"/>
    <x v="6"/>
    <n v="828"/>
    <n v="13.14285714285714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d v="2015-04-27T18:09:58"/>
    <b v="0"/>
    <n v="30"/>
    <b v="1"/>
    <x v="6"/>
    <n v="60"/>
    <n v="2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d v="2015-08-03T00:28:25"/>
    <b v="0"/>
    <n v="47"/>
    <b v="1"/>
    <x v="6"/>
    <n v="1080"/>
    <n v="22.978723404255319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d v="2016-03-16T04:39:48"/>
    <b v="0"/>
    <n v="237"/>
    <b v="1"/>
    <x v="6"/>
    <n v="820.5"/>
    <n v="3.46202531645569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d v="2016-01-10T17:51:38"/>
    <b v="0"/>
    <n v="47"/>
    <b v="1"/>
    <x v="6"/>
    <n v="38"/>
    <n v="0.80851063829787229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d v="2016-01-11T21:14:13"/>
    <b v="0"/>
    <n v="15"/>
    <b v="1"/>
    <x v="6"/>
    <n v="48"/>
    <n v="3.2"/>
    <s v="theater"/>
    <x v="6"/>
  </r>
  <r>
    <n v="3285"/>
    <s v="By Morning"/>
    <s v="A new play by Matthew Gasda"/>
    <n v="4999"/>
    <n v="5604"/>
    <x v="0"/>
    <s v="US"/>
    <s v="USD"/>
    <n v="1488258000"/>
    <x v="3277"/>
    <n v="1485556626"/>
    <d v="2017-01-27T22:37:06"/>
    <b v="0"/>
    <n v="81"/>
    <b v="1"/>
    <x v="6"/>
    <n v="605"/>
    <n v="7.4691358024691361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d v="2016-07-16T20:09:42"/>
    <b v="0"/>
    <n v="122"/>
    <b v="1"/>
    <x v="6"/>
    <n v="265"/>
    <n v="2.1721311475409837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d v="2015-11-03T18:00:28"/>
    <b v="0"/>
    <n v="34"/>
    <b v="1"/>
    <x v="6"/>
    <n v="0"/>
    <n v="0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d v="2016-05-15T18:35:15"/>
    <b v="0"/>
    <n v="207"/>
    <b v="1"/>
    <x v="6"/>
    <n v="26.489999999999782"/>
    <n v="0.12797101449275256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d v="2017-01-23T08:50:02"/>
    <b v="0"/>
    <n v="25"/>
    <b v="1"/>
    <x v="6"/>
    <n v="165.21000000000004"/>
    <n v="6.6084000000000014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d v="2017-02-09T12:21:31"/>
    <b v="0"/>
    <n v="72"/>
    <b v="1"/>
    <x v="6"/>
    <n v="424"/>
    <n v="5.8888888888888893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d v="2015-08-16T16:51:40"/>
    <b v="0"/>
    <n v="14"/>
    <b v="1"/>
    <x v="6"/>
    <n v="70"/>
    <n v="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d v="2015-10-05T18:29:08"/>
    <b v="0"/>
    <n v="15"/>
    <b v="1"/>
    <x v="6"/>
    <n v="188"/>
    <n v="12.533333333333333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d v="2017-02-02T10:12:32"/>
    <b v="0"/>
    <n v="91"/>
    <b v="1"/>
    <x v="6"/>
    <n v="3170"/>
    <n v="34.83516483516483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d v="2015-05-17T12:59:14"/>
    <b v="0"/>
    <n v="24"/>
    <b v="1"/>
    <x v="6"/>
    <n v="110"/>
    <n v="4.583333333333333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d v="2016-08-27T10:37:09"/>
    <b v="0"/>
    <n v="27"/>
    <b v="1"/>
    <x v="6"/>
    <n v="20.009999999999991"/>
    <n v="0.74111111111111072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d v="2015-11-01T18:09:32"/>
    <b v="0"/>
    <n v="47"/>
    <b v="1"/>
    <x v="6"/>
    <n v="661"/>
    <n v="14.063829787234043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d v="2015-07-08T18:30:56"/>
    <b v="0"/>
    <n v="44"/>
    <b v="1"/>
    <x v="6"/>
    <n v="4"/>
    <n v="9.0909090909090912E-2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d v="2015-08-23T22:59:28"/>
    <b v="0"/>
    <n v="72"/>
    <b v="1"/>
    <x v="6"/>
    <n v="173"/>
    <n v="2.4027777777777777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d v="2015-09-14T22:01:03"/>
    <b v="0"/>
    <n v="63"/>
    <b v="1"/>
    <x v="6"/>
    <n v="486"/>
    <n v="7.7142857142857144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d v="2015-04-08T17:51:02"/>
    <b v="0"/>
    <n v="88"/>
    <b v="1"/>
    <x v="6"/>
    <n v="1085"/>
    <n v="12.329545454545455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d v="2016-06-17T17:39:36"/>
    <b v="0"/>
    <n v="70"/>
    <b v="1"/>
    <x v="6"/>
    <n v="1004"/>
    <n v="14.342857142857143"/>
    <s v="theater"/>
    <x v="6"/>
  </r>
  <r>
    <n v="3302"/>
    <s v="El muro de BorÃ­s KiÃ©n"/>
    <s v="FilosofÃ­a de los anÃ³nimos"/>
    <n v="8400"/>
    <n v="8685"/>
    <x v="0"/>
    <s v="ES"/>
    <s v="EUR"/>
    <n v="1481099176"/>
    <x v="3294"/>
    <n v="1478507176"/>
    <d v="2016-11-07T08:26:16"/>
    <b v="0"/>
    <n v="50"/>
    <b v="1"/>
    <x v="6"/>
    <n v="285"/>
    <n v="5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d v="2015-02-21T15:38:04"/>
    <b v="0"/>
    <n v="35"/>
    <b v="1"/>
    <x v="6"/>
    <n v="286"/>
    <n v="8.1714285714285708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d v="2016-11-22T14:59:12"/>
    <b v="0"/>
    <n v="175"/>
    <b v="1"/>
    <x v="6"/>
    <n v="677.5"/>
    <n v="3.8714285714285714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d v="2015-07-01T20:32:28"/>
    <b v="0"/>
    <n v="20"/>
    <b v="1"/>
    <x v="6"/>
    <n v="81"/>
    <n v="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d v="2016-05-03T05:15:42"/>
    <b v="0"/>
    <n v="54"/>
    <b v="1"/>
    <x v="6"/>
    <n v="1130"/>
    <n v="20.92592592592592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d v="2016-04-15T01:22:19"/>
    <b v="0"/>
    <n v="20"/>
    <b v="1"/>
    <x v="6"/>
    <n v="66.799999999999955"/>
    <n v="3.339999999999997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d v="2016-03-23T21:02:45"/>
    <b v="0"/>
    <n v="57"/>
    <b v="1"/>
    <x v="6"/>
    <n v="780"/>
    <n v="13.684210526315789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d v="2016-09-15T15:36:18"/>
    <b v="0"/>
    <n v="31"/>
    <b v="1"/>
    <x v="6"/>
    <n v="208"/>
    <n v="6.709677419354839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d v="2015-09-06T22:17:05"/>
    <b v="0"/>
    <n v="31"/>
    <b v="1"/>
    <x v="6"/>
    <n v="5"/>
    <n v="0.1612903225806451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d v="2015-09-17T07:00:10"/>
    <b v="0"/>
    <n v="45"/>
    <b v="1"/>
    <x v="6"/>
    <n v="246"/>
    <n v="5.4666666666666668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d v="2016-10-21T19:25:46"/>
    <b v="0"/>
    <n v="41"/>
    <b v="1"/>
    <x v="6"/>
    <n v="1"/>
    <n v="2.4390243902439025E-2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d v="2016-01-13T05:51:57"/>
    <b v="0"/>
    <n v="29"/>
    <b v="1"/>
    <x v="6"/>
    <n v="321"/>
    <n v="11.068965517241379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d v="2015-04-11T06:25:11"/>
    <b v="0"/>
    <n v="58"/>
    <b v="1"/>
    <x v="6"/>
    <n v="886"/>
    <n v="15.275862068965518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d v="2016-04-06T07:17:21"/>
    <b v="0"/>
    <n v="89"/>
    <b v="1"/>
    <x v="6"/>
    <n v="400"/>
    <n v="4.494382022471910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d v="2014-07-06T20:54:35"/>
    <b v="0"/>
    <n v="125"/>
    <b v="1"/>
    <x v="6"/>
    <n v="10.180000000000291"/>
    <n v="8.144000000000233E-2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d v="2016-05-09T00:57:04"/>
    <b v="0"/>
    <n v="18"/>
    <b v="1"/>
    <x v="6"/>
    <n v="65"/>
    <n v="3.6111111111111112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d v="2016-03-02T07:14:53"/>
    <b v="0"/>
    <n v="32"/>
    <b v="1"/>
    <x v="6"/>
    <n v="512"/>
    <n v="16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d v="2014-12-17T14:03:06"/>
    <b v="0"/>
    <n v="16"/>
    <b v="1"/>
    <x v="6"/>
    <n v="40"/>
    <n v="2.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d v="2016-05-23T01:05:57"/>
    <b v="0"/>
    <n v="38"/>
    <b v="1"/>
    <x v="6"/>
    <n v="25"/>
    <n v="0.65789473684210531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d v="2014-10-02T02:24:25"/>
    <b v="0"/>
    <n v="15"/>
    <b v="1"/>
    <x v="6"/>
    <n v="37"/>
    <n v="2.4666666666666668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d v="2016-05-31T00:14:56"/>
    <b v="0"/>
    <n v="23"/>
    <b v="1"/>
    <x v="6"/>
    <n v="50"/>
    <n v="2.1739130434782608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d v="2016-08-26T08:46:48"/>
    <b v="0"/>
    <n v="49"/>
    <b v="1"/>
    <x v="6"/>
    <n v="259"/>
    <n v="5.2857142857142856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d v="2016-05-22T13:59:50"/>
    <b v="0"/>
    <n v="10"/>
    <b v="1"/>
    <x v="6"/>
    <n v="25"/>
    <n v="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d v="2015-03-01T18:51:17"/>
    <b v="0"/>
    <n v="15"/>
    <b v="1"/>
    <x v="6"/>
    <n v="50"/>
    <n v="3.3333333333333335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d v="2015-02-06T17:08:25"/>
    <b v="0"/>
    <n v="57"/>
    <b v="1"/>
    <x v="6"/>
    <n v="110"/>
    <n v="1.929824561403508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d v="2016-04-08T08:59:26"/>
    <b v="0"/>
    <n v="33"/>
    <b v="1"/>
    <x v="6"/>
    <n v="10"/>
    <n v="0.30303030303030304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d v="2014-07-02T13:48:03"/>
    <b v="0"/>
    <n v="9"/>
    <b v="1"/>
    <x v="6"/>
    <n v="835"/>
    <n v="92.777777777777771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d v="2014-07-17T07:45:08"/>
    <b v="0"/>
    <n v="26"/>
    <b v="1"/>
    <x v="6"/>
    <n v="168"/>
    <n v="6.4615384615384617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d v="2015-03-02T21:17:48"/>
    <b v="0"/>
    <n v="69"/>
    <b v="1"/>
    <x v="6"/>
    <n v="94"/>
    <n v="1.362318840579710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d v="2015-09-01T16:44:46"/>
    <b v="0"/>
    <n v="65"/>
    <b v="1"/>
    <x v="6"/>
    <n v="226"/>
    <n v="3.476923076923077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d v="2014-06-19T20:38:50"/>
    <b v="0"/>
    <n v="83"/>
    <b v="1"/>
    <x v="6"/>
    <n v="0"/>
    <n v="0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d v="2015-05-24T16:14:40"/>
    <b v="0"/>
    <n v="111"/>
    <b v="1"/>
    <x v="6"/>
    <n v="160"/>
    <n v="1.4414414414414414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d v="2015-06-30T12:30:22"/>
    <b v="0"/>
    <n v="46"/>
    <b v="1"/>
    <x v="6"/>
    <n v="1495"/>
    <n v="32.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d v="2014-07-07T16:10:46"/>
    <b v="0"/>
    <n v="63"/>
    <b v="1"/>
    <x v="6"/>
    <n v="16"/>
    <n v="0.25396825396825395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d v="2016-03-08T09:34:06"/>
    <b v="0"/>
    <n v="9"/>
    <b v="1"/>
    <x v="6"/>
    <n v="0"/>
    <n v="0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d v="2014-09-19T06:46:07"/>
    <b v="0"/>
    <n v="34"/>
    <b v="1"/>
    <x v="6"/>
    <n v="255"/>
    <n v="7.5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d v="2017-02-03T13:48:00"/>
    <b v="0"/>
    <n v="112"/>
    <b v="1"/>
    <x v="6"/>
    <n v="327"/>
    <n v="2.9196428571428572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d v="2016-06-28T15:58:38"/>
    <b v="0"/>
    <n v="47"/>
    <b v="1"/>
    <x v="6"/>
    <n v="348"/>
    <n v="7.4042553191489358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d v="2016-11-11T23:22:34"/>
    <b v="0"/>
    <n v="38"/>
    <b v="1"/>
    <x v="6"/>
    <n v="1145"/>
    <n v="30.131578947368421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d v="2016-05-20T19:10:21"/>
    <b v="0"/>
    <n v="28"/>
    <b v="1"/>
    <x v="6"/>
    <n v="0"/>
    <n v="0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d v="2015-02-27T07:06:50"/>
    <b v="0"/>
    <n v="78"/>
    <b v="1"/>
    <x v="6"/>
    <n v="100"/>
    <n v="1.2820512820512822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d v="2016-03-23T21:59:44"/>
    <b v="0"/>
    <n v="23"/>
    <b v="1"/>
    <x v="6"/>
    <n v="500"/>
    <n v="21.739130434782609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d v="2014-07-31T04:48:13"/>
    <b v="0"/>
    <n v="40"/>
    <b v="1"/>
    <x v="6"/>
    <n v="65"/>
    <n v="1.6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d v="2015-02-18T02:32:48"/>
    <b v="0"/>
    <n v="13"/>
    <b v="1"/>
    <x v="6"/>
    <n v="150"/>
    <n v="11.538461538461538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d v="2015-02-19T00:35:10"/>
    <b v="0"/>
    <n v="18"/>
    <b v="1"/>
    <x v="6"/>
    <n v="150"/>
    <n v="8.3333333333333339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d v="2016-04-24T13:14:14"/>
    <b v="0"/>
    <n v="22"/>
    <b v="1"/>
    <x v="6"/>
    <n v="389"/>
    <n v="17.681818181818183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d v="2016-04-06T13:24:40"/>
    <b v="0"/>
    <n v="79"/>
    <b v="1"/>
    <x v="6"/>
    <n v="16"/>
    <n v="0.20253164556962025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d v="2016-05-23T02:39:32"/>
    <b v="0"/>
    <n v="14"/>
    <b v="1"/>
    <x v="6"/>
    <n v="534"/>
    <n v="38.142857142857146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d v="2015-10-25T16:50:11"/>
    <b v="0"/>
    <n v="51"/>
    <b v="1"/>
    <x v="6"/>
    <n v="155"/>
    <n v="3.039215686274509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d v="2014-06-16T09:29:25"/>
    <b v="0"/>
    <n v="54"/>
    <b v="1"/>
    <x v="6"/>
    <n v="55"/>
    <n v="1.0185185185185186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d v="2016-05-05T23:49:38"/>
    <b v="0"/>
    <n v="70"/>
    <b v="1"/>
    <x v="6"/>
    <n v="376"/>
    <n v="5.371428571428571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d v="2016-04-19T10:22:30"/>
    <b v="0"/>
    <n v="44"/>
    <b v="1"/>
    <x v="6"/>
    <n v="1075"/>
    <n v="24.431818181818183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d v="2015-09-23T17:26:46"/>
    <b v="0"/>
    <n v="55"/>
    <b v="1"/>
    <x v="6"/>
    <n v="58"/>
    <n v="1.0545454545454545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d v="2016-04-29T14:52:07"/>
    <b v="0"/>
    <n v="15"/>
    <b v="1"/>
    <x v="6"/>
    <n v="460"/>
    <n v="30.666666666666668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d v="2016-06-15T19:34:32"/>
    <b v="0"/>
    <n v="27"/>
    <b v="1"/>
    <x v="6"/>
    <n v="21"/>
    <n v="0.77777777777777779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d v="2014-07-02T10:01:50"/>
    <b v="0"/>
    <n v="21"/>
    <b v="1"/>
    <x v="6"/>
    <n v="20"/>
    <n v="0.95238095238095233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d v="2014-10-20T07:27:59"/>
    <b v="0"/>
    <n v="162"/>
    <b v="1"/>
    <x v="6"/>
    <n v="299"/>
    <n v="1.845679012345679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d v="2017-01-11T01:22:14"/>
    <b v="0"/>
    <n v="23"/>
    <b v="1"/>
    <x v="6"/>
    <n v="250"/>
    <n v="10.869565217391305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d v="2016-11-23T01:59:03"/>
    <b v="0"/>
    <n v="72"/>
    <b v="1"/>
    <x v="6"/>
    <n v="124"/>
    <n v="1.722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d v="2014-08-15T00:36:30"/>
    <b v="0"/>
    <n v="68"/>
    <b v="1"/>
    <x v="6"/>
    <n v="673"/>
    <n v="9.8970588235294112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d v="2015-02-21T02:11:57"/>
    <b v="0"/>
    <n v="20"/>
    <b v="1"/>
    <x v="6"/>
    <n v="590"/>
    <n v="29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d v="2014-07-31T18:30:45"/>
    <b v="0"/>
    <n v="26"/>
    <b v="1"/>
    <x v="6"/>
    <n v="110"/>
    <n v="4.2307692307692308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d v="2016-02-22T23:27:29"/>
    <b v="0"/>
    <n v="72"/>
    <b v="1"/>
    <x v="6"/>
    <n v="178"/>
    <n v="2.4722222222222223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d v="2015-11-13T02:26:32"/>
    <b v="0"/>
    <n v="3"/>
    <b v="1"/>
    <x v="6"/>
    <n v="100"/>
    <n v="33.333333333333336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d v="2015-04-13T01:37:17"/>
    <b v="0"/>
    <n v="18"/>
    <b v="1"/>
    <x v="6"/>
    <n v="605"/>
    <n v="33.611111111111114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d v="2015-07-07T22:24:54"/>
    <b v="0"/>
    <n v="30"/>
    <b v="1"/>
    <x v="6"/>
    <n v="140"/>
    <n v="4.6666666666666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d v="2014-11-26T04:47:39"/>
    <b v="0"/>
    <n v="23"/>
    <b v="1"/>
    <x v="6"/>
    <n v="46"/>
    <n v="2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d v="2016-11-16T00:59:40"/>
    <b v="0"/>
    <n v="54"/>
    <b v="1"/>
    <x v="6"/>
    <n v="195"/>
    <n v="3.611111111111111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d v="2016-11-16T08:01:25"/>
    <b v="0"/>
    <n v="26"/>
    <b v="1"/>
    <x v="6"/>
    <n v="266"/>
    <n v="10.23076923076923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d v="2015-11-04T20:59:25"/>
    <b v="0"/>
    <n v="9"/>
    <b v="1"/>
    <x v="6"/>
    <n v="77"/>
    <n v="8.5555555555555554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d v="2014-08-04T13:09:16"/>
    <b v="0"/>
    <n v="27"/>
    <b v="1"/>
    <x v="6"/>
    <n v="35"/>
    <n v="1.296296296296296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d v="2015-06-24T20:30:40"/>
    <b v="0"/>
    <n v="30"/>
    <b v="1"/>
    <x v="6"/>
    <n v="5"/>
    <n v="0.16666666666666666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d v="2015-09-28T17:33:36"/>
    <b v="0"/>
    <n v="52"/>
    <b v="1"/>
    <x v="6"/>
    <n v="230"/>
    <n v="4.4230769230769234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d v="2014-05-06T14:39:33"/>
    <b v="0"/>
    <n v="17"/>
    <b v="1"/>
    <x v="6"/>
    <n v="0"/>
    <n v="0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d v="2015-02-24T16:49:54"/>
    <b v="0"/>
    <n v="19"/>
    <b v="1"/>
    <x v="6"/>
    <n v="1"/>
    <n v="5.2631578947368418E-2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d v="2015-02-18T17:34:59"/>
    <b v="0"/>
    <n v="77"/>
    <b v="1"/>
    <x v="6"/>
    <n v="84"/>
    <n v="1.0909090909090908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d v="2014-08-07T08:31:46"/>
    <b v="0"/>
    <n v="21"/>
    <b v="1"/>
    <x v="6"/>
    <n v="42"/>
    <n v="2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d v="2015-08-09T12:20:00"/>
    <b v="0"/>
    <n v="38"/>
    <b v="1"/>
    <x v="6"/>
    <n v="73"/>
    <n v="1.9210526315789473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d v="2014-10-25T22:52:58"/>
    <b v="0"/>
    <n v="28"/>
    <b v="1"/>
    <x v="6"/>
    <n v="133"/>
    <n v="4.75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d v="2015-02-09T04:26:23"/>
    <b v="0"/>
    <n v="48"/>
    <b v="1"/>
    <x v="6"/>
    <n v="90"/>
    <n v="1.875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d v="2016-07-08T10:20:56"/>
    <b v="0"/>
    <n v="46"/>
    <b v="1"/>
    <x v="6"/>
    <n v="26"/>
    <n v="0.56521739130434778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d v="2016-06-03T18:47:00"/>
    <b v="0"/>
    <n v="30"/>
    <b v="1"/>
    <x v="6"/>
    <n v="205"/>
    <n v="6.833333333333333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d v="2015-10-15T02:06:08"/>
    <b v="0"/>
    <n v="64"/>
    <b v="1"/>
    <x v="6"/>
    <n v="0.65999999999985448"/>
    <n v="1.0312499999997726E-2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d v="2014-11-10T20:49:12"/>
    <b v="0"/>
    <n v="15"/>
    <b v="1"/>
    <x v="6"/>
    <n v="0"/>
    <n v="0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d v="2014-11-03T15:28:26"/>
    <b v="0"/>
    <n v="41"/>
    <b v="1"/>
    <x v="6"/>
    <n v="100"/>
    <n v="2.4390243902439024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d v="2014-11-04T18:18:08"/>
    <b v="0"/>
    <n v="35"/>
    <b v="1"/>
    <x v="6"/>
    <n v="506"/>
    <n v="14.45714285714285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d v="2015-05-19T11:04:01"/>
    <b v="0"/>
    <n v="45"/>
    <b v="1"/>
    <x v="6"/>
    <n v="57"/>
    <n v="1.266666666666666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d v="2016-05-04T13:31:22"/>
    <b v="0"/>
    <n v="62"/>
    <b v="1"/>
    <x v="6"/>
    <n v="1450"/>
    <n v="23.38709677419354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d v="2014-06-25T18:35:45"/>
    <b v="0"/>
    <n v="22"/>
    <b v="1"/>
    <x v="6"/>
    <n v="36"/>
    <n v="1.6363636363636365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d v="2014-07-10T13:05:48"/>
    <b v="0"/>
    <n v="18"/>
    <b v="1"/>
    <x v="6"/>
    <n v="615"/>
    <n v="34.16666666666666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d v="2016-03-17T20:17:35"/>
    <b v="0"/>
    <n v="12"/>
    <b v="1"/>
    <x v="6"/>
    <n v="0"/>
    <n v="0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d v="2014-10-11T22:07:10"/>
    <b v="0"/>
    <n v="44"/>
    <b v="1"/>
    <x v="6"/>
    <n v="87"/>
    <n v="1.9772727272727273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d v="2014-06-27T14:17:25"/>
    <b v="0"/>
    <n v="27"/>
    <b v="1"/>
    <x v="6"/>
    <n v="233"/>
    <n v="8.6296296296296298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d v="2015-05-16T17:05:44"/>
    <b v="0"/>
    <n v="38"/>
    <b v="1"/>
    <x v="6"/>
    <n v="420"/>
    <n v="11.052631578947368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d v="2014-05-05T10:43:09"/>
    <b v="0"/>
    <n v="28"/>
    <b v="1"/>
    <x v="6"/>
    <n v="65"/>
    <n v="2.321428571428571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d v="2016-01-09T11:28:49"/>
    <b v="0"/>
    <n v="24"/>
    <b v="1"/>
    <x v="6"/>
    <n v="30"/>
    <n v="1.25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d v="2014-10-29T18:02:56"/>
    <b v="0"/>
    <n v="65"/>
    <b v="1"/>
    <x v="6"/>
    <n v="443"/>
    <n v="6.8153846153846152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d v="2015-01-22T22:05:25"/>
    <b v="0"/>
    <n v="46"/>
    <b v="1"/>
    <x v="6"/>
    <n v="45"/>
    <n v="0.97826086956521741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d v="2014-07-14T22:53:34"/>
    <b v="0"/>
    <n v="85"/>
    <b v="1"/>
    <x v="6"/>
    <n v="41"/>
    <n v="0.4823529411764706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d v="2015-07-08T17:22:26"/>
    <b v="0"/>
    <n v="66"/>
    <b v="1"/>
    <x v="6"/>
    <n v="54"/>
    <n v="0.81818181818181823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d v="2015-10-13T14:50:43"/>
    <b v="0"/>
    <n v="165"/>
    <b v="1"/>
    <x v="6"/>
    <n v="1465"/>
    <n v="8.878787878787878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d v="2015-05-26T11:05:24"/>
    <b v="0"/>
    <n v="17"/>
    <b v="1"/>
    <x v="6"/>
    <n v="0"/>
    <n v="0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d v="2015-05-28T12:05:02"/>
    <b v="0"/>
    <n v="3"/>
    <b v="1"/>
    <x v="6"/>
    <n v="110"/>
    <n v="36.66666666666666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d v="2016-02-10T00:24:46"/>
    <b v="0"/>
    <n v="17"/>
    <b v="1"/>
    <x v="6"/>
    <n v="131.5"/>
    <n v="7.7352941176470589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d v="2014-06-01T11:49:36"/>
    <b v="0"/>
    <n v="91"/>
    <b v="1"/>
    <x v="6"/>
    <n v="31"/>
    <n v="0.34065934065934067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d v="2014-06-06T10:08:09"/>
    <b v="0"/>
    <n v="67"/>
    <b v="1"/>
    <x v="6"/>
    <n v="142"/>
    <n v="2.1194029850746268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d v="2014-06-18T23:48:24"/>
    <b v="0"/>
    <n v="18"/>
    <b v="1"/>
    <x v="6"/>
    <n v="555"/>
    <n v="30.833333333333332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d v="2016-06-23T19:32:38"/>
    <b v="0"/>
    <n v="21"/>
    <b v="1"/>
    <x v="6"/>
    <n v="118"/>
    <n v="5.6190476190476186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d v="2016-05-10T00:59:50"/>
    <b v="0"/>
    <n v="40"/>
    <b v="1"/>
    <x v="6"/>
    <n v="255"/>
    <n v="6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d v="2015-09-18T00:32:52"/>
    <b v="0"/>
    <n v="78"/>
    <b v="1"/>
    <x v="6"/>
    <n v="535"/>
    <n v="6.858974358974358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d v="2014-08-28T23:01:02"/>
    <b v="0"/>
    <n v="26"/>
    <b v="1"/>
    <x v="6"/>
    <n v="0"/>
    <n v="0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d v="2015-02-18T17:35:38"/>
    <b v="0"/>
    <n v="14"/>
    <b v="1"/>
    <x v="6"/>
    <n v="150"/>
    <n v="10.714285714285714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d v="2016-11-01T19:58:45"/>
    <b v="0"/>
    <n v="44"/>
    <b v="1"/>
    <x v="6"/>
    <n v="105"/>
    <n v="2.3863636363636362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d v="2016-04-07T03:27:36"/>
    <b v="0"/>
    <n v="9"/>
    <b v="1"/>
    <x v="6"/>
    <n v="0"/>
    <n v="0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d v="2015-03-26T09:54:05"/>
    <b v="0"/>
    <n v="30"/>
    <b v="1"/>
    <x v="6"/>
    <n v="784"/>
    <n v="26.133333333333333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d v="2014-09-12T21:55:48"/>
    <b v="0"/>
    <n v="45"/>
    <b v="1"/>
    <x v="6"/>
    <n v="9.9999999999909051E-3"/>
    <n v="2.2222222222202011E-4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d v="2014-04-23T20:01:47"/>
    <b v="0"/>
    <n v="56"/>
    <b v="1"/>
    <x v="6"/>
    <n v="35"/>
    <n v="0.62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d v="2016-03-19T19:43:05"/>
    <b v="0"/>
    <n v="46"/>
    <b v="1"/>
    <x v="6"/>
    <n v="180"/>
    <n v="3.9130434782608696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d v="2016-02-05T02:10:02"/>
    <b v="0"/>
    <n v="34"/>
    <b v="1"/>
    <x v="6"/>
    <n v="266"/>
    <n v="7.8235294117647056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d v="2015-02-02T18:59:23"/>
    <b v="0"/>
    <n v="98"/>
    <b v="1"/>
    <x v="6"/>
    <n v="115"/>
    <n v="1.17346938775510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d v="2015-11-15T13:29:36"/>
    <b v="0"/>
    <n v="46"/>
    <b v="1"/>
    <x v="6"/>
    <n v="273"/>
    <n v="5.9347826086956523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d v="2015-03-25T21:52:21"/>
    <b v="0"/>
    <n v="10"/>
    <b v="1"/>
    <x v="6"/>
    <n v="100"/>
    <n v="10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d v="2015-01-14T16:14:44"/>
    <b v="0"/>
    <n v="76"/>
    <b v="1"/>
    <x v="6"/>
    <n v="215"/>
    <n v="2.8289473684210527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d v="2014-09-02T14:48:56"/>
    <b v="0"/>
    <n v="104"/>
    <b v="1"/>
    <x v="6"/>
    <n v="891.09999999999854"/>
    <n v="8.5682692307692161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d v="2014-09-02T01:21:43"/>
    <b v="0"/>
    <n v="87"/>
    <b v="1"/>
    <x v="6"/>
    <n v="305"/>
    <n v="3.5057471264367814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d v="2014-06-02T15:29:12"/>
    <b v="0"/>
    <n v="29"/>
    <b v="1"/>
    <x v="6"/>
    <n v="0"/>
    <n v="0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d v="2015-02-03T17:17:27"/>
    <b v="0"/>
    <n v="51"/>
    <b v="1"/>
    <x v="6"/>
    <n v="55"/>
    <n v="1.078431372549019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d v="2016-10-19T00:31:01"/>
    <b v="0"/>
    <n v="12"/>
    <b v="1"/>
    <x v="6"/>
    <n v="45"/>
    <n v="3.7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d v="2014-06-30T22:41:41"/>
    <b v="0"/>
    <n v="72"/>
    <b v="1"/>
    <x v="6"/>
    <n v="170.98999999999978"/>
    <n v="2.374861111111108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d v="2014-07-19T17:32:33"/>
    <b v="0"/>
    <n v="21"/>
    <b v="1"/>
    <x v="6"/>
    <n v="0"/>
    <n v="0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d v="2016-01-11T13:56:54"/>
    <b v="0"/>
    <n v="42"/>
    <b v="1"/>
    <x v="6"/>
    <n v="193"/>
    <n v="4.5952380952380949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d v="2014-05-17T01:30:55"/>
    <b v="0"/>
    <n v="71"/>
    <b v="1"/>
    <x v="6"/>
    <n v="25"/>
    <n v="0.35211267605633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d v="2014-06-10T09:07:49"/>
    <b v="0"/>
    <n v="168"/>
    <b v="1"/>
    <x v="6"/>
    <n v="555"/>
    <n v="3.3035714285714284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d v="2016-07-21T14:48:13"/>
    <b v="0"/>
    <n v="19"/>
    <b v="1"/>
    <x v="6"/>
    <n v="120"/>
    <n v="6.3157894736842106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d v="2014-07-31T12:59:53"/>
    <b v="0"/>
    <n v="37"/>
    <b v="1"/>
    <x v="6"/>
    <n v="295"/>
    <n v="7.9729729729729728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d v="2015-07-20T17:03:40"/>
    <b v="0"/>
    <n v="36"/>
    <b v="1"/>
    <x v="6"/>
    <n v="30"/>
    <n v="0.8333333333333333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d v="2015-04-06T22:16:07"/>
    <b v="0"/>
    <n v="14"/>
    <b v="1"/>
    <x v="6"/>
    <n v="105"/>
    <n v="7.5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d v="2016-01-05T21:52:10"/>
    <b v="0"/>
    <n v="18"/>
    <b v="1"/>
    <x v="6"/>
    <n v="416.1400000000001"/>
    <n v="23.118888888888893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d v="2014-06-19T02:57:08"/>
    <b v="0"/>
    <n v="82"/>
    <b v="1"/>
    <x v="6"/>
    <n v="260.92000000000007"/>
    <n v="3.1819512195121962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d v="2015-10-17T10:18:41"/>
    <b v="0"/>
    <n v="43"/>
    <b v="1"/>
    <x v="6"/>
    <n v="65"/>
    <n v="1.5116279069767442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d v="2015-04-30T20:11:12"/>
    <b v="0"/>
    <n v="8"/>
    <b v="1"/>
    <x v="6"/>
    <n v="0"/>
    <n v="0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d v="2014-08-10T12:35:46"/>
    <b v="0"/>
    <n v="45"/>
    <b v="1"/>
    <x v="6"/>
    <n v="855"/>
    <n v="19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d v="2016-05-31T06:59:46"/>
    <b v="0"/>
    <n v="20"/>
    <b v="1"/>
    <x v="6"/>
    <n v="567"/>
    <n v="28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d v="2015-09-25T12:43:56"/>
    <b v="0"/>
    <n v="31"/>
    <b v="1"/>
    <x v="6"/>
    <n v="0"/>
    <n v="0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d v="2015-01-12T19:58:45"/>
    <b v="0"/>
    <n v="25"/>
    <b v="1"/>
    <x v="6"/>
    <n v="82"/>
    <n v="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d v="2016-02-02T21:20:12"/>
    <b v="0"/>
    <n v="14"/>
    <b v="1"/>
    <x v="6"/>
    <n v="78"/>
    <n v="5.5714285714285712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d v="2014-11-17T02:51:29"/>
    <b v="0"/>
    <n v="45"/>
    <b v="1"/>
    <x v="6"/>
    <n v="205"/>
    <n v="4.5555555555555554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d v="2016-06-11T01:15:38"/>
    <b v="0"/>
    <n v="20"/>
    <b v="1"/>
    <x v="6"/>
    <n v="565"/>
    <n v="2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d v="2015-02-01T16:54:31"/>
    <b v="0"/>
    <n v="39"/>
    <b v="1"/>
    <x v="6"/>
    <n v="260"/>
    <n v="6.666666666666667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d v="2015-03-25T17:22:07"/>
    <b v="0"/>
    <n v="16"/>
    <b v="1"/>
    <x v="6"/>
    <n v="8"/>
    <n v="0.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d v="2014-06-30T15:20:26"/>
    <b v="0"/>
    <n v="37"/>
    <b v="1"/>
    <x v="6"/>
    <n v="532"/>
    <n v="14.378378378378379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d v="2016-06-14T23:29:16"/>
    <b v="0"/>
    <n v="14"/>
    <b v="1"/>
    <x v="6"/>
    <n v="85"/>
    <n v="6.0714285714285712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d v="2014-07-01T16:45:59"/>
    <b v="0"/>
    <n v="21"/>
    <b v="1"/>
    <x v="6"/>
    <n v="5"/>
    <n v="0.23809523809523808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d v="2016-09-13T18:00:27"/>
    <b v="0"/>
    <n v="69"/>
    <b v="1"/>
    <x v="6"/>
    <n v="65"/>
    <n v="0.94202898550724634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d v="2014-07-01T04:56:07"/>
    <b v="0"/>
    <n v="16"/>
    <b v="1"/>
    <x v="6"/>
    <n v="2739"/>
    <n v="171.1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d v="2015-01-12T16:57:37"/>
    <b v="0"/>
    <n v="55"/>
    <b v="1"/>
    <x v="6"/>
    <n v="804"/>
    <n v="14.618181818181819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d v="2015-01-07T04:51:43"/>
    <b v="0"/>
    <n v="27"/>
    <b v="1"/>
    <x v="6"/>
    <n v="238"/>
    <n v="8.8148148148148149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d v="2016-04-20T11:31:00"/>
    <b v="0"/>
    <n v="36"/>
    <b v="1"/>
    <x v="6"/>
    <n v="131"/>
    <n v="3.6388888888888888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d v="2014-08-01T12:39:12"/>
    <b v="0"/>
    <n v="19"/>
    <b v="1"/>
    <x v="6"/>
    <n v="450"/>
    <n v="23.684210526315791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d v="2016-09-30T15:11:19"/>
    <b v="0"/>
    <n v="12"/>
    <b v="1"/>
    <x v="6"/>
    <n v="195"/>
    <n v="16.25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d v="2015-06-24T21:33:48"/>
    <b v="0"/>
    <n v="17"/>
    <b v="1"/>
    <x v="6"/>
    <n v="255"/>
    <n v="15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d v="2016-08-30T22:03:05"/>
    <b v="0"/>
    <n v="114"/>
    <b v="1"/>
    <x v="6"/>
    <n v="338"/>
    <n v="2.9649122807017543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d v="2016-07-24T03:07:17"/>
    <b v="0"/>
    <n v="93"/>
    <b v="1"/>
    <x v="6"/>
    <n v="116.18000000000029"/>
    <n v="1.24924731182796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d v="2015-07-15T15:01:12"/>
    <b v="0"/>
    <n v="36"/>
    <b v="1"/>
    <x v="6"/>
    <n v="60"/>
    <n v="1.6666666666666667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d v="2016-02-20T00:27:30"/>
    <b v="0"/>
    <n v="61"/>
    <b v="1"/>
    <x v="6"/>
    <n v="950"/>
    <n v="15.573770491803279"/>
    <s v="theater"/>
    <x v="6"/>
  </r>
  <r>
    <n v="3467"/>
    <s v="Venus in Fur, Los Angeles."/>
    <s v="Venus in Fur, By David Ives."/>
    <n v="3000"/>
    <n v="3030"/>
    <x v="0"/>
    <s v="US"/>
    <s v="USD"/>
    <n v="1426864032"/>
    <x v="3455"/>
    <n v="1424275632"/>
    <d v="2015-02-18T16:07:12"/>
    <b v="0"/>
    <n v="47"/>
    <b v="1"/>
    <x v="6"/>
    <n v="30"/>
    <n v="0.63829787234042556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d v="2016-08-23T18:22:09"/>
    <b v="0"/>
    <n v="17"/>
    <b v="1"/>
    <x v="6"/>
    <n v="2178"/>
    <n v="128.11764705882354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d v="2016-03-29T15:24:05"/>
    <b v="0"/>
    <n v="63"/>
    <b v="1"/>
    <x v="6"/>
    <n v="375"/>
    <n v="5.9523809523809526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d v="2016-06-08T00:31:42"/>
    <b v="0"/>
    <n v="9"/>
    <b v="1"/>
    <x v="6"/>
    <n v="125"/>
    <n v="13.888888888888889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d v="2014-07-21T19:41:30"/>
    <b v="0"/>
    <n v="30"/>
    <b v="1"/>
    <x v="6"/>
    <n v="573"/>
    <n v="19.100000000000001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d v="2014-10-16T04:05:31"/>
    <b v="0"/>
    <n v="23"/>
    <b v="1"/>
    <x v="6"/>
    <n v="41"/>
    <n v="1.7826086956521738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d v="2015-02-27T20:01:36"/>
    <b v="0"/>
    <n v="33"/>
    <b v="1"/>
    <x v="6"/>
    <n v="0"/>
    <n v="0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d v="2016-06-20T12:02:11"/>
    <b v="0"/>
    <n v="39"/>
    <b v="1"/>
    <x v="6"/>
    <n v="20"/>
    <n v="0.51282051282051277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d v="2014-10-06T21:08:24"/>
    <b v="0"/>
    <n v="17"/>
    <b v="1"/>
    <x v="6"/>
    <n v="40"/>
    <n v="2.3529411764705883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d v="2014-10-09T06:43:10"/>
    <b v="0"/>
    <n v="6"/>
    <b v="1"/>
    <x v="6"/>
    <n v="12"/>
    <n v="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d v="2015-05-04T17:40:43"/>
    <b v="0"/>
    <n v="39"/>
    <b v="1"/>
    <x v="6"/>
    <n v="276"/>
    <n v="7.0769230769230766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d v="2015-02-18T22:00:22"/>
    <b v="0"/>
    <n v="57"/>
    <b v="1"/>
    <x v="6"/>
    <n v="257"/>
    <n v="4.5087719298245617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d v="2014-05-22T20:31:20"/>
    <b v="0"/>
    <n v="56"/>
    <b v="1"/>
    <x v="6"/>
    <n v="418"/>
    <n v="7.4642857142857144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d v="2015-06-16T07:37:07"/>
    <b v="0"/>
    <n v="13"/>
    <b v="1"/>
    <x v="6"/>
    <n v="640"/>
    <n v="49.230769230769234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d v="2014-12-16T05:56:28"/>
    <b v="0"/>
    <n v="95"/>
    <b v="1"/>
    <x v="6"/>
    <n v="1880"/>
    <n v="19.78947368421052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d v="2014-06-06T18:31:06"/>
    <b v="0"/>
    <n v="80"/>
    <b v="1"/>
    <x v="6"/>
    <n v="1150"/>
    <n v="14.3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d v="2014-06-03T16:03:01"/>
    <b v="0"/>
    <n v="133"/>
    <b v="1"/>
    <x v="6"/>
    <n v="2008"/>
    <n v="15.097744360902256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d v="2016-05-16T18:14:59"/>
    <b v="0"/>
    <n v="44"/>
    <b v="1"/>
    <x v="6"/>
    <n v="356"/>
    <n v="8.090909090909091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d v="2016-01-03T16:38:00"/>
    <b v="0"/>
    <n v="30"/>
    <b v="1"/>
    <x v="6"/>
    <n v="10"/>
    <n v="0.33333333333333331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d v="2015-05-02T21:00:01"/>
    <b v="0"/>
    <n v="56"/>
    <b v="1"/>
    <x v="6"/>
    <n v="1656"/>
    <n v="29.571428571428573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d v="2015-05-25T22:34:12"/>
    <b v="0"/>
    <n v="66"/>
    <b v="1"/>
    <x v="6"/>
    <n v="555"/>
    <n v="8.4090909090909083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d v="2015-03-24T18:26:00"/>
    <b v="0"/>
    <n v="29"/>
    <b v="1"/>
    <x v="6"/>
    <n v="636"/>
    <n v="21.93103448275861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d v="2014-04-24T15:15:31"/>
    <b v="0"/>
    <n v="72"/>
    <b v="1"/>
    <x v="6"/>
    <n v="635"/>
    <n v="8.819444444444444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d v="2016-03-14T19:15:24"/>
    <b v="0"/>
    <n v="27"/>
    <b v="1"/>
    <x v="6"/>
    <n v="275"/>
    <n v="10.185185185185185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d v="2015-04-27T05:59:44"/>
    <b v="0"/>
    <n v="10"/>
    <b v="1"/>
    <x v="6"/>
    <n v="291"/>
    <n v="29.1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d v="2015-09-21T00:13:17"/>
    <b v="0"/>
    <n v="35"/>
    <b v="1"/>
    <x v="6"/>
    <n v="200.2199999999998"/>
    <n v="5.7205714285714224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d v="2014-07-28T20:47:16"/>
    <b v="0"/>
    <n v="29"/>
    <b v="1"/>
    <x v="6"/>
    <n v="0"/>
    <n v="0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d v="2016-11-15T05:09:35"/>
    <b v="0"/>
    <n v="13"/>
    <b v="1"/>
    <x v="6"/>
    <n v="0"/>
    <n v="0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d v="2014-10-03T18:18:29"/>
    <b v="0"/>
    <n v="72"/>
    <b v="1"/>
    <x v="6"/>
    <n v="343"/>
    <n v="4.7638888888888893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d v="2016-08-02T20:19:26"/>
    <b v="0"/>
    <n v="78"/>
    <b v="1"/>
    <x v="6"/>
    <n v="732"/>
    <n v="9.3846153846153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d v="2016-05-21T17:48:24"/>
    <b v="0"/>
    <n v="49"/>
    <b v="1"/>
    <x v="6"/>
    <n v="135"/>
    <n v="2.755102040816326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d v="2016-03-30T03:48:24"/>
    <b v="0"/>
    <n v="42"/>
    <b v="1"/>
    <x v="6"/>
    <n v="40"/>
    <n v="0.95238095238095233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d v="2015-05-08T00:52:05"/>
    <b v="0"/>
    <n v="35"/>
    <b v="1"/>
    <x v="6"/>
    <n v="110"/>
    <n v="3.1428571428571428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d v="2016-02-19T22:03:58"/>
    <b v="0"/>
    <n v="42"/>
    <b v="1"/>
    <x v="6"/>
    <n v="63"/>
    <n v="1.5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d v="2015-08-17T18:19:55"/>
    <b v="0"/>
    <n v="42"/>
    <b v="1"/>
    <x v="6"/>
    <n v="10"/>
    <n v="0.23809523809523808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d v="2016-03-01T20:08:44"/>
    <b v="0"/>
    <n v="31"/>
    <b v="1"/>
    <x v="6"/>
    <n v="216"/>
    <n v="6.967741935483871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d v="2016-06-24T11:28:48"/>
    <b v="0"/>
    <n v="38"/>
    <b v="1"/>
    <x v="6"/>
    <n v="189"/>
    <n v="4.9736842105263159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d v="2015-10-20T17:58:11"/>
    <b v="0"/>
    <n v="8"/>
    <b v="1"/>
    <x v="6"/>
    <n v="0"/>
    <n v="0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d v="2014-05-01T22:27:25"/>
    <b v="0"/>
    <n v="39"/>
    <b v="1"/>
    <x v="6"/>
    <n v="94"/>
    <n v="2.410256410256410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d v="2014-07-09T17:37:20"/>
    <b v="0"/>
    <n v="29"/>
    <b v="1"/>
    <x v="6"/>
    <n v="45"/>
    <n v="1.551724137931034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d v="2016-05-01T22:08:57"/>
    <b v="0"/>
    <n v="72"/>
    <b v="1"/>
    <x v="6"/>
    <n v="440"/>
    <n v="6.1111111111111107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d v="2016-04-17T17:30:53"/>
    <b v="0"/>
    <n v="15"/>
    <b v="1"/>
    <x v="6"/>
    <n v="80"/>
    <n v="5.333333333333333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d v="2014-11-07T20:37:46"/>
    <b v="0"/>
    <n v="33"/>
    <b v="1"/>
    <x v="6"/>
    <n v="190"/>
    <n v="5.7575757575757578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d v="2014-06-12T14:54:06"/>
    <b v="0"/>
    <n v="15"/>
    <b v="1"/>
    <x v="6"/>
    <n v="5"/>
    <n v="0.33333333333333331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d v="2014-10-15T20:58:15"/>
    <b v="0"/>
    <n v="19"/>
    <b v="1"/>
    <x v="6"/>
    <n v="18"/>
    <n v="0.94736842105263153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d v="2015-02-22T12:53:12"/>
    <b v="0"/>
    <n v="17"/>
    <b v="1"/>
    <x v="6"/>
    <n v="0"/>
    <n v="0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d v="2014-05-22T02:18:32"/>
    <b v="0"/>
    <n v="44"/>
    <b v="1"/>
    <x v="6"/>
    <n v="515"/>
    <n v="11.704545454545455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d v="2015-01-16T20:19:12"/>
    <b v="0"/>
    <n v="10"/>
    <b v="1"/>
    <x v="6"/>
    <n v="50"/>
    <n v="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d v="2015-05-01T18:32:51"/>
    <b v="0"/>
    <n v="46"/>
    <b v="1"/>
    <x v="6"/>
    <n v="80"/>
    <n v="1.7391304347826086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d v="2014-08-05T00:14:30"/>
    <b v="0"/>
    <n v="11"/>
    <b v="1"/>
    <x v="6"/>
    <n v="0"/>
    <n v="0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d v="2014-06-04T19:37:14"/>
    <b v="0"/>
    <n v="13"/>
    <b v="1"/>
    <x v="6"/>
    <n v="0"/>
    <n v="0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d v="2014-09-11T18:48:19"/>
    <b v="0"/>
    <n v="33"/>
    <b v="1"/>
    <x v="6"/>
    <n v="150.69000000000005"/>
    <n v="4.5663636363636382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d v="2015-02-02T14:22:30"/>
    <b v="0"/>
    <n v="28"/>
    <b v="1"/>
    <x v="6"/>
    <n v="27"/>
    <n v="0.9642857142857143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d v="2015-08-11T19:46:52"/>
    <b v="0"/>
    <n v="21"/>
    <b v="1"/>
    <x v="6"/>
    <n v="15"/>
    <n v="0.7142857142857143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d v="2014-08-30T08:40:20"/>
    <b v="0"/>
    <n v="13"/>
    <b v="1"/>
    <x v="6"/>
    <n v="243"/>
    <n v="18.69230769230769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d v="2015-08-18T18:57:26"/>
    <b v="0"/>
    <n v="34"/>
    <b v="1"/>
    <x v="6"/>
    <n v="0"/>
    <n v="0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d v="2016-07-30T09:32:28"/>
    <b v="0"/>
    <n v="80"/>
    <b v="1"/>
    <x v="6"/>
    <n v="546"/>
    <n v="6.8250000000000002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d v="2014-08-29T18:19:33"/>
    <b v="0"/>
    <n v="74"/>
    <b v="1"/>
    <x v="6"/>
    <n v="156"/>
    <n v="2.1081081081081079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d v="2015-07-29T16:41:46"/>
    <b v="0"/>
    <n v="7"/>
    <b v="1"/>
    <x v="6"/>
    <n v="30"/>
    <n v="4.2857142857142856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d v="2016-03-31T08:02:51"/>
    <b v="0"/>
    <n v="34"/>
    <b v="1"/>
    <x v="6"/>
    <n v="66"/>
    <n v="1.9411764705882353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d v="2015-06-12T00:33:25"/>
    <b v="0"/>
    <n v="86"/>
    <b v="1"/>
    <x v="6"/>
    <n v="1015"/>
    <n v="11.802325581395349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d v="2016-12-29T12:01:58"/>
    <b v="0"/>
    <n v="37"/>
    <b v="1"/>
    <x v="6"/>
    <n v="19"/>
    <n v="0.51351351351351349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d v="2015-06-22T18:16:58"/>
    <b v="0"/>
    <n v="18"/>
    <b v="1"/>
    <x v="6"/>
    <n v="160"/>
    <n v="8.8888888888888893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d v="2016-03-13T14:57:37"/>
    <b v="0"/>
    <n v="22"/>
    <b v="1"/>
    <x v="6"/>
    <n v="0"/>
    <n v="0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d v="2016-05-31T15:42:14"/>
    <b v="0"/>
    <n v="26"/>
    <b v="1"/>
    <x v="6"/>
    <n v="280"/>
    <n v="10.76923076923077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d v="2014-09-02T14:23:47"/>
    <b v="0"/>
    <n v="27"/>
    <b v="1"/>
    <x v="6"/>
    <n v="182"/>
    <n v="6.7407407407407405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d v="2015-10-12T18:16:07"/>
    <b v="0"/>
    <n v="8"/>
    <b v="1"/>
    <x v="6"/>
    <n v="131"/>
    <n v="16.3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d v="2015-08-27T15:00:23"/>
    <b v="0"/>
    <n v="204"/>
    <b v="1"/>
    <x v="6"/>
    <n v="2810"/>
    <n v="13.774509803921569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d v="2015-09-01T15:21:50"/>
    <b v="0"/>
    <n v="46"/>
    <b v="1"/>
    <x v="6"/>
    <n v="63"/>
    <n v="1.3695652173913044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d v="2015-11-20T17:27:05"/>
    <b v="0"/>
    <n v="17"/>
    <b v="1"/>
    <x v="6"/>
    <n v="80"/>
    <n v="4.7058823529411766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d v="2014-10-11T08:30:16"/>
    <b v="0"/>
    <n v="28"/>
    <b v="1"/>
    <x v="6"/>
    <n v="543"/>
    <n v="19.392857142857142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d v="2016-07-20T10:05:40"/>
    <b v="0"/>
    <n v="83"/>
    <b v="1"/>
    <x v="6"/>
    <n v="569"/>
    <n v="6.8554216867469879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d v="2016-08-18T18:08:42"/>
    <b v="0"/>
    <n v="13"/>
    <b v="1"/>
    <x v="6"/>
    <n v="118"/>
    <n v="9.0769230769230766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d v="2016-05-27T00:04:51"/>
    <b v="0"/>
    <n v="8"/>
    <b v="1"/>
    <x v="6"/>
    <n v="69"/>
    <n v="8.6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d v="2015-08-06T17:31:15"/>
    <b v="0"/>
    <n v="32"/>
    <b v="1"/>
    <x v="6"/>
    <n v="60"/>
    <n v="1.8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d v="2014-07-09T14:23:42"/>
    <b v="0"/>
    <n v="85"/>
    <b v="1"/>
    <x v="6"/>
    <n v="123"/>
    <n v="1.4470588235294117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d v="2015-05-26T18:07:39"/>
    <b v="0"/>
    <n v="29"/>
    <b v="1"/>
    <x v="6"/>
    <n v="70"/>
    <n v="2.4137931034482758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d v="2015-02-05T19:57:37"/>
    <b v="0"/>
    <n v="24"/>
    <b v="1"/>
    <x v="6"/>
    <n v="0"/>
    <n v="0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d v="2015-03-12T19:22:39"/>
    <b v="0"/>
    <n v="8"/>
    <b v="1"/>
    <x v="6"/>
    <n v="1"/>
    <n v="0.12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d v="2015-03-10T15:51:24"/>
    <b v="0"/>
    <n v="19"/>
    <b v="1"/>
    <x v="6"/>
    <n v="25"/>
    <n v="1.3157894736842106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d v="2016-04-20T01:53:21"/>
    <b v="0"/>
    <n v="336"/>
    <b v="1"/>
    <x v="6"/>
    <n v="5043.25"/>
    <n v="15.00967261904761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d v="2016-02-11T22:36:54"/>
    <b v="0"/>
    <n v="13"/>
    <b v="1"/>
    <x v="6"/>
    <n v="40"/>
    <n v="3.076923076923077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d v="2015-08-07T09:27:53"/>
    <b v="0"/>
    <n v="42"/>
    <b v="1"/>
    <x v="6"/>
    <n v="20"/>
    <n v="0.47619047619047616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d v="2016-04-02T21:26:38"/>
    <b v="0"/>
    <n v="64"/>
    <b v="1"/>
    <x v="6"/>
    <n v="120"/>
    <n v="1.8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d v="2014-04-24T12:22:50"/>
    <b v="0"/>
    <n v="25"/>
    <b v="1"/>
    <x v="6"/>
    <n v="27.5"/>
    <n v="1.100000000000000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d v="2014-05-29T14:05:24"/>
    <b v="0"/>
    <n v="20"/>
    <b v="1"/>
    <x v="6"/>
    <n v="0"/>
    <n v="0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d v="2015-07-11T00:41:20"/>
    <b v="0"/>
    <n v="104"/>
    <b v="1"/>
    <x v="6"/>
    <n v="345"/>
    <n v="3.3173076923076925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d v="2015-01-12T01:12:39"/>
    <b v="0"/>
    <n v="53"/>
    <b v="1"/>
    <x v="6"/>
    <n v="671.10999999999967"/>
    <n v="12.662452830188673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d v="2016-10-18T10:36:34"/>
    <b v="0"/>
    <n v="14"/>
    <b v="1"/>
    <x v="6"/>
    <n v="0"/>
    <n v="0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d v="2014-06-18T15:35:24"/>
    <b v="0"/>
    <n v="20"/>
    <b v="1"/>
    <x v="6"/>
    <n v="10"/>
    <n v="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d v="2014-04-01T06:38:31"/>
    <b v="0"/>
    <n v="558"/>
    <b v="1"/>
    <x v="6"/>
    <n v="36"/>
    <n v="6.4516129032258063E-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d v="2015-05-15T19:36:15"/>
    <b v="0"/>
    <n v="22"/>
    <b v="1"/>
    <x v="6"/>
    <n v="154"/>
    <n v="7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d v="2015-07-09T02:18:28"/>
    <b v="0"/>
    <n v="24"/>
    <b v="1"/>
    <x v="6"/>
    <n v="35"/>
    <n v="1.458333333333333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d v="2015-04-21T21:21:06"/>
    <b v="0"/>
    <n v="74"/>
    <b v="1"/>
    <x v="6"/>
    <n v="270"/>
    <n v="3.6486486486486487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d v="2015-07-18T16:19:38"/>
    <b v="0"/>
    <n v="54"/>
    <b v="1"/>
    <x v="6"/>
    <n v="60"/>
    <n v="1.1111111111111112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d v="2016-03-04T18:17:07"/>
    <b v="0"/>
    <n v="31"/>
    <b v="1"/>
    <x v="6"/>
    <n v="154"/>
    <n v="4.967741935483871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d v="2016-07-04T16:07:36"/>
    <b v="0"/>
    <n v="25"/>
    <b v="1"/>
    <x v="6"/>
    <n v="27.450000000000045"/>
    <n v="1.0980000000000019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d v="2015-08-20T14:57:29"/>
    <b v="0"/>
    <n v="17"/>
    <b v="1"/>
    <x v="6"/>
    <n v="5"/>
    <n v="0.29411764705882354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d v="2014-12-01T17:50:08"/>
    <b v="0"/>
    <n v="12"/>
    <b v="1"/>
    <x v="6"/>
    <n v="275"/>
    <n v="22.916666666666668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d v="2014-12-24T12:11:23"/>
    <b v="0"/>
    <n v="38"/>
    <b v="1"/>
    <x v="6"/>
    <n v="95"/>
    <n v="2.5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d v="2015-05-11T19:27:24"/>
    <b v="0"/>
    <n v="41"/>
    <b v="1"/>
    <x v="6"/>
    <n v="88"/>
    <n v="2.1463414634146343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d v="2014-08-18T17:46:34"/>
    <b v="0"/>
    <n v="19"/>
    <b v="1"/>
    <x v="6"/>
    <n v="110"/>
    <n v="5.789473684210526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d v="2014-12-09T16:31:36"/>
    <b v="0"/>
    <n v="41"/>
    <b v="1"/>
    <x v="6"/>
    <n v="24"/>
    <n v="0.5853658536585365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d v="2014-12-03T07:58:03"/>
    <b v="0"/>
    <n v="26"/>
    <b v="1"/>
    <x v="6"/>
    <n v="287"/>
    <n v="11.038461538461538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d v="2014-09-30T20:36:53"/>
    <b v="0"/>
    <n v="25"/>
    <b v="1"/>
    <x v="6"/>
    <n v="331"/>
    <n v="13.24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d v="2015-05-22T13:41:22"/>
    <b v="0"/>
    <n v="9"/>
    <b v="1"/>
    <x v="6"/>
    <n v="0"/>
    <n v="0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d v="2014-10-09T09:00:46"/>
    <b v="0"/>
    <n v="78"/>
    <b v="1"/>
    <x v="6"/>
    <n v="84"/>
    <n v="1.0769230769230769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d v="2014-10-14T22:37:28"/>
    <b v="0"/>
    <n v="45"/>
    <b v="1"/>
    <x v="6"/>
    <n v="355"/>
    <n v="7.8888888888888893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d v="2016-07-10T18:48:47"/>
    <b v="0"/>
    <n v="102"/>
    <b v="1"/>
    <x v="6"/>
    <n v="133"/>
    <n v="1.30392156862745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d v="2016-10-06T13:10:54"/>
    <b v="0"/>
    <n v="5"/>
    <b v="1"/>
    <x v="6"/>
    <n v="0"/>
    <n v="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d v="2015-03-30T18:53:03"/>
    <b v="0"/>
    <n v="27"/>
    <b v="1"/>
    <x v="6"/>
    <n v="180"/>
    <n v="6.666666666666667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d v="2016-03-31T17:36:17"/>
    <b v="0"/>
    <n v="37"/>
    <b v="1"/>
    <x v="6"/>
    <n v="0.20000000000004547"/>
    <n v="5.4054054054066348E-3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d v="2016-03-01T18:17:36"/>
    <b v="0"/>
    <n v="14"/>
    <b v="1"/>
    <x v="6"/>
    <n v="0"/>
    <n v="0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d v="2015-01-22T04:13:42"/>
    <b v="0"/>
    <n v="27"/>
    <b v="1"/>
    <x v="6"/>
    <n v="125"/>
    <n v="4.6296296296296298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d v="2014-07-16T11:18:30"/>
    <b v="0"/>
    <n v="45"/>
    <b v="1"/>
    <x v="6"/>
    <n v="0"/>
    <n v="0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d v="2016-03-22T02:18:02"/>
    <b v="0"/>
    <n v="49"/>
    <b v="1"/>
    <x v="6"/>
    <n v="1870"/>
    <n v="38.16326530612244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d v="2016-02-18T10:13:25"/>
    <b v="0"/>
    <n v="24"/>
    <b v="1"/>
    <x v="6"/>
    <n v="255"/>
    <n v="10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d v="2015-06-13T07:35:44"/>
    <b v="0"/>
    <n v="112"/>
    <b v="1"/>
    <x v="6"/>
    <n v="465"/>
    <n v="4.151785714285714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d v="2014-11-21T17:11:30"/>
    <b v="0"/>
    <n v="23"/>
    <b v="1"/>
    <x v="6"/>
    <n v="650"/>
    <n v="28.260869565217391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d v="2016-07-25T16:44:30"/>
    <b v="0"/>
    <n v="54"/>
    <b v="1"/>
    <x v="6"/>
    <n v="707"/>
    <n v="13.092592592592593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d v="2016-05-13T12:57:34"/>
    <b v="0"/>
    <n v="28"/>
    <b v="1"/>
    <x v="6"/>
    <n v="133"/>
    <n v="4.75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d v="2015-04-07T19:53:30"/>
    <b v="0"/>
    <n v="11"/>
    <b v="1"/>
    <x v="6"/>
    <n v="1"/>
    <n v="9.0909090909090912E-2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d v="2015-05-01T15:32:27"/>
    <b v="0"/>
    <n v="62"/>
    <b v="1"/>
    <x v="6"/>
    <n v="1100"/>
    <n v="17.741935483870968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d v="2014-09-20T08:00:34"/>
    <b v="0"/>
    <n v="73"/>
    <b v="1"/>
    <x v="6"/>
    <n v="3"/>
    <n v="4.1095890410958902E-2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d v="2014-12-30T22:45:44"/>
    <b v="0"/>
    <n v="18"/>
    <b v="1"/>
    <x v="6"/>
    <n v="525"/>
    <n v="29.166666666666668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d v="2014-12-15T19:55:07"/>
    <b v="0"/>
    <n v="35"/>
    <b v="1"/>
    <x v="6"/>
    <n v="545"/>
    <n v="15.571428571428571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d v="2014-12-01T21:33:59"/>
    <b v="0"/>
    <n v="43"/>
    <b v="1"/>
    <x v="6"/>
    <n v="319"/>
    <n v="7.4186046511627906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d v="2016-08-10T01:36:22"/>
    <b v="0"/>
    <n v="36"/>
    <b v="1"/>
    <x v="6"/>
    <n v="415"/>
    <n v="11.527777777777779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d v="2015-02-15T00:12:03"/>
    <b v="0"/>
    <n v="62"/>
    <b v="1"/>
    <x v="6"/>
    <n v="481"/>
    <n v="7.758064516129032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d v="2014-08-05T17:09:42"/>
    <b v="0"/>
    <n v="15"/>
    <b v="1"/>
    <x v="6"/>
    <n v="85"/>
    <n v="5.666666666666667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d v="2016-02-17T14:03:10"/>
    <b v="0"/>
    <n v="33"/>
    <b v="1"/>
    <x v="6"/>
    <n v="65"/>
    <n v="1.9696969696969697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d v="2014-08-15T19:10:22"/>
    <b v="0"/>
    <n v="27"/>
    <b v="1"/>
    <x v="6"/>
    <n v="101"/>
    <n v="3.740740740740740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d v="2015-08-04T19:04:37"/>
    <b v="0"/>
    <n v="17"/>
    <b v="1"/>
    <x v="6"/>
    <n v="510"/>
    <n v="30"/>
    <s v="theater"/>
    <x v="6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d v="2016-09-15T20:22:44"/>
    <b v="0"/>
    <n v="4"/>
    <b v="1"/>
    <x v="6"/>
    <n v="3"/>
    <n v="0.7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d v="2014-12-17T23:58:02"/>
    <b v="0"/>
    <n v="53"/>
    <b v="1"/>
    <x v="6"/>
    <n v="87"/>
    <n v="1.6415094339622642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d v="2016-03-18T21:27:59"/>
    <b v="0"/>
    <n v="49"/>
    <b v="1"/>
    <x v="6"/>
    <n v="2"/>
    <n v="4.0816326530612242E-2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d v="2015-10-06T20:44:40"/>
    <b v="0"/>
    <n v="57"/>
    <b v="1"/>
    <x v="6"/>
    <n v="1060"/>
    <n v="18.596491228070175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d v="2016-04-23T00:22:36"/>
    <b v="0"/>
    <n v="69"/>
    <b v="1"/>
    <x v="6"/>
    <n v="385"/>
    <n v="5.5797101449275361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d v="2016-01-14T19:02:06"/>
    <b v="0"/>
    <n v="15"/>
    <b v="1"/>
    <x v="6"/>
    <n v="210"/>
    <n v="14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d v="2016-07-15T14:30:57"/>
    <b v="0"/>
    <n v="64"/>
    <b v="1"/>
    <x v="6"/>
    <n v="908"/>
    <n v="14.187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d v="2015-11-30T23:08:02"/>
    <b v="0"/>
    <n v="20"/>
    <b v="1"/>
    <x v="6"/>
    <n v="30"/>
    <n v="1.5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d v="2016-05-16T17:01:30"/>
    <b v="0"/>
    <n v="27"/>
    <b v="1"/>
    <x v="6"/>
    <n v="0"/>
    <n v="0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d v="2016-02-29T23:48:05"/>
    <b v="0"/>
    <n v="21"/>
    <b v="1"/>
    <x v="6"/>
    <n v="1045"/>
    <n v="49.761904761904759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d v="2015-07-18T10:22:16"/>
    <b v="0"/>
    <n v="31"/>
    <b v="1"/>
    <x v="6"/>
    <n v="623"/>
    <n v="20.096774193548388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d v="2015-03-09T08:53:21"/>
    <b v="0"/>
    <n v="51"/>
    <b v="1"/>
    <x v="6"/>
    <n v="900"/>
    <n v="17.647058823529413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d v="2014-05-30T17:26:51"/>
    <b v="0"/>
    <n v="57"/>
    <b v="1"/>
    <x v="6"/>
    <n v="2220"/>
    <n v="38.94736842105263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d v="2014-05-29T14:09:34"/>
    <b v="0"/>
    <n v="20"/>
    <b v="1"/>
    <x v="6"/>
    <n v="0"/>
    <n v="0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d v="2015-05-20T01:00:16"/>
    <b v="0"/>
    <n v="71"/>
    <b v="1"/>
    <x v="6"/>
    <n v="20"/>
    <n v="0.28169014084507044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d v="2015-11-10T14:14:56"/>
    <b v="0"/>
    <n v="72"/>
    <b v="1"/>
    <x v="6"/>
    <n v="170"/>
    <n v="2.3611111111111112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d v="2015-02-17T22:47:44"/>
    <b v="0"/>
    <n v="45"/>
    <b v="1"/>
    <x v="6"/>
    <n v="620"/>
    <n v="13.77777777777777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d v="2017-02-13T14:38:49"/>
    <b v="0"/>
    <n v="51"/>
    <b v="1"/>
    <x v="6"/>
    <n v="140"/>
    <n v="2.745098039215686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d v="2015-05-04T15:04:10"/>
    <b v="0"/>
    <n v="56"/>
    <b v="1"/>
    <x v="6"/>
    <n v="20"/>
    <n v="0.35714285714285715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d v="2016-10-18T03:10:26"/>
    <b v="0"/>
    <n v="17"/>
    <b v="1"/>
    <x v="6"/>
    <n v="130"/>
    <n v="7.6470588235294121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d v="2015-02-02T22:31:01"/>
    <b v="0"/>
    <n v="197"/>
    <b v="1"/>
    <x v="6"/>
    <n v="545"/>
    <n v="2.7664974619289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d v="2016-09-06T22:27:24"/>
    <b v="0"/>
    <n v="70"/>
    <b v="1"/>
    <x v="6"/>
    <n v="292"/>
    <n v="4.1714285714285717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d v="2014-08-26T05:19:31"/>
    <b v="0"/>
    <n v="21"/>
    <b v="1"/>
    <x v="6"/>
    <n v="0.99000000000000909"/>
    <n v="4.7142857142857576E-2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d v="2014-07-08T17:41:10"/>
    <b v="0"/>
    <n v="34"/>
    <b v="1"/>
    <x v="6"/>
    <n v="500"/>
    <n v="14.705882352941176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d v="2016-06-24T18:34:50"/>
    <b v="0"/>
    <n v="39"/>
    <b v="1"/>
    <x v="6"/>
    <n v="148"/>
    <n v="3.7948717948717947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d v="2015-06-02T15:39:37"/>
    <b v="0"/>
    <n v="78"/>
    <b v="1"/>
    <x v="6"/>
    <n v="80"/>
    <n v="1.0256410256410255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d v="2014-07-26T16:00:57"/>
    <b v="0"/>
    <n v="48"/>
    <b v="1"/>
    <x v="6"/>
    <n v="73"/>
    <n v="1.5208333333333333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d v="2016-03-31T17:48:07"/>
    <b v="0"/>
    <n v="29"/>
    <b v="1"/>
    <x v="6"/>
    <n v="0"/>
    <n v="0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d v="2015-10-14T19:59:56"/>
    <b v="0"/>
    <n v="0"/>
    <b v="0"/>
    <x v="40"/>
    <n v="-10000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d v="2016-03-08T02:16:04"/>
    <b v="0"/>
    <n v="2"/>
    <b v="0"/>
    <x v="40"/>
    <n v="-999998"/>
    <n v="-499999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d v="2014-10-30T20:19:50"/>
    <b v="0"/>
    <n v="1"/>
    <b v="0"/>
    <x v="40"/>
    <n v="-2999"/>
    <n v="-2999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d v="2014-08-29T18:04:57"/>
    <b v="0"/>
    <n v="59"/>
    <b v="0"/>
    <x v="40"/>
    <n v="-8375"/>
    <n v="-141.94915254237287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d v="2014-11-03T22:29:09"/>
    <b v="0"/>
    <n v="1"/>
    <b v="0"/>
    <x v="40"/>
    <n v="-400"/>
    <n v="-4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d v="2016-10-06T14:57:47"/>
    <b v="0"/>
    <n v="31"/>
    <b v="0"/>
    <x v="40"/>
    <n v="-3238"/>
    <n v="-104.45161290322581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d v="2016-11-27T03:59:34"/>
    <b v="0"/>
    <n v="18"/>
    <b v="0"/>
    <x v="40"/>
    <n v="-71815"/>
    <n v="-3989.7222222222222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d v="2016-03-21T21:11:16"/>
    <b v="0"/>
    <n v="10"/>
    <b v="0"/>
    <x v="40"/>
    <n v="-2224"/>
    <n v="-222.4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d v="2015-08-10T16:40:29"/>
    <b v="0"/>
    <n v="0"/>
    <b v="0"/>
    <x v="40"/>
    <n v="-15000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d v="2014-12-02T16:48:55"/>
    <b v="0"/>
    <n v="14"/>
    <b v="0"/>
    <x v="40"/>
    <n v="-2074"/>
    <n v="-148.14285714285714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d v="2015-02-18T16:08:52"/>
    <b v="0"/>
    <n v="2"/>
    <b v="0"/>
    <x v="40"/>
    <n v="-3084"/>
    <n v="-1542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d v="2016-08-08T16:15:06"/>
    <b v="0"/>
    <n v="1"/>
    <b v="0"/>
    <x v="40"/>
    <n v="-24999"/>
    <n v="-24999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d v="2015-04-10T18:45:30"/>
    <b v="0"/>
    <n v="3"/>
    <b v="0"/>
    <x v="40"/>
    <n v="-945"/>
    <n v="-315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d v="2014-09-17T15:02:59"/>
    <b v="0"/>
    <n v="0"/>
    <b v="0"/>
    <x v="40"/>
    <n v="-300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d v="2015-10-20T19:35:27"/>
    <b v="0"/>
    <n v="2"/>
    <b v="0"/>
    <x v="40"/>
    <n v="-685"/>
    <n v="-342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d v="2015-10-08T03:27:19"/>
    <b v="0"/>
    <n v="0"/>
    <b v="0"/>
    <x v="40"/>
    <n v="-2500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d v="2016-02-09T05:48:07"/>
    <b v="0"/>
    <n v="12"/>
    <b v="0"/>
    <x v="40"/>
    <n v="-4179"/>
    <n v="-348.25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d v="2016-10-22T23:17:18"/>
    <b v="0"/>
    <n v="1"/>
    <b v="0"/>
    <x v="40"/>
    <n v="-999"/>
    <n v="-999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d v="2015-05-16T10:06:42"/>
    <b v="0"/>
    <n v="8"/>
    <b v="0"/>
    <x v="40"/>
    <n v="-9519"/>
    <n v="-1189.87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d v="2016-08-16T17:58:47"/>
    <b v="0"/>
    <n v="2"/>
    <b v="0"/>
    <x v="40"/>
    <n v="-470"/>
    <n v="-23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d v="2014-09-05T07:00:45"/>
    <b v="0"/>
    <n v="73"/>
    <b v="1"/>
    <x v="6"/>
    <n v="153"/>
    <n v="2.0958904109589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d v="2014-05-21T17:06:34"/>
    <b v="0"/>
    <n v="8"/>
    <b v="1"/>
    <x v="6"/>
    <n v="30"/>
    <n v="3.7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d v="2016-01-12T11:29:44"/>
    <b v="0"/>
    <n v="17"/>
    <b v="1"/>
    <x v="6"/>
    <n v="0"/>
    <n v="0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d v="2014-07-08T15:30:42"/>
    <b v="0"/>
    <n v="9"/>
    <b v="1"/>
    <x v="6"/>
    <n v="20"/>
    <n v="2.2222222222222223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d v="2016-08-14T15:28:22"/>
    <b v="0"/>
    <n v="17"/>
    <b v="1"/>
    <x v="6"/>
    <n v="452"/>
    <n v="26.588235294117649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d v="2015-07-06T08:43:27"/>
    <b v="0"/>
    <n v="33"/>
    <b v="1"/>
    <x v="6"/>
    <n v="10"/>
    <n v="0.30303030303030304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d v="2016-03-11T09:59:46"/>
    <b v="0"/>
    <n v="38"/>
    <b v="1"/>
    <x v="6"/>
    <n v="1116"/>
    <n v="29.36842105263157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d v="2015-06-18T19:16:38"/>
    <b v="0"/>
    <n v="79"/>
    <b v="1"/>
    <x v="6"/>
    <n v="813"/>
    <n v="10.291139240506329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d v="2017-01-02T21:50:36"/>
    <b v="0"/>
    <n v="46"/>
    <b v="1"/>
    <x v="6"/>
    <n v="291"/>
    <n v="6.326086956521739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d v="2016-05-09T15:06:59"/>
    <b v="0"/>
    <n v="20"/>
    <b v="1"/>
    <x v="6"/>
    <n v="215"/>
    <n v="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d v="2014-05-16T20:36:20"/>
    <b v="0"/>
    <n v="20"/>
    <b v="1"/>
    <x v="6"/>
    <n v="10"/>
    <n v="0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d v="2015-02-20T06:39:10"/>
    <b v="0"/>
    <n v="13"/>
    <b v="1"/>
    <x v="6"/>
    <n v="61"/>
    <n v="4.692307692307692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d v="2014-11-28T21:08:45"/>
    <b v="0"/>
    <n v="22"/>
    <b v="1"/>
    <x v="6"/>
    <n v="0"/>
    <n v="0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d v="2016-03-18T21:31:12"/>
    <b v="0"/>
    <n v="36"/>
    <b v="1"/>
    <x v="6"/>
    <n v="330"/>
    <n v="9.1666666666666661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d v="2015-03-01T05:16:54"/>
    <b v="0"/>
    <n v="40"/>
    <b v="1"/>
    <x v="6"/>
    <n v="114"/>
    <n v="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d v="2016-10-22T10:50:30"/>
    <b v="0"/>
    <n v="9"/>
    <b v="1"/>
    <x v="6"/>
    <n v="9"/>
    <n v="1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d v="2016-06-02T05:58:09"/>
    <b v="0"/>
    <n v="19"/>
    <b v="1"/>
    <x v="6"/>
    <n v="75"/>
    <n v="3.9473684210526314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d v="2015-10-17T19:23:42"/>
    <b v="0"/>
    <n v="14"/>
    <b v="1"/>
    <x v="6"/>
    <n v="94"/>
    <n v="6.7142857142857144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d v="2014-07-02T21:43:02"/>
    <b v="0"/>
    <n v="38"/>
    <b v="1"/>
    <x v="6"/>
    <n v="0"/>
    <n v="0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d v="2015-06-18T23:16:59"/>
    <b v="0"/>
    <n v="58"/>
    <b v="1"/>
    <x v="6"/>
    <n v="95.110000000000127"/>
    <n v="1.6398275862068987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d v="2015-06-30T13:20:52"/>
    <b v="0"/>
    <n v="28"/>
    <b v="1"/>
    <x v="6"/>
    <n v="35"/>
    <n v="1.2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d v="2015-05-12T16:12:17"/>
    <b v="0"/>
    <n v="17"/>
    <b v="1"/>
    <x v="6"/>
    <n v="382"/>
    <n v="22.47058823529411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d v="2015-05-18T12:20:11"/>
    <b v="0"/>
    <n v="12"/>
    <b v="1"/>
    <x v="6"/>
    <n v="21"/>
    <n v="1.75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d v="2014-06-30T15:04:27"/>
    <b v="0"/>
    <n v="40"/>
    <b v="1"/>
    <x v="6"/>
    <n v="30"/>
    <n v="0.7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d v="2014-08-27T22:43:04"/>
    <b v="0"/>
    <n v="57"/>
    <b v="1"/>
    <x v="6"/>
    <n v="46"/>
    <n v="0.8070175438596490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d v="2014-10-02T07:04:57"/>
    <b v="0"/>
    <n v="114"/>
    <b v="1"/>
    <x v="6"/>
    <n v="545"/>
    <n v="4.7807017543859649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d v="2016-07-05T20:57:09"/>
    <b v="0"/>
    <n v="31"/>
    <b v="1"/>
    <x v="6"/>
    <n v="0"/>
    <n v="0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d v="2016-05-03T14:19:42"/>
    <b v="0"/>
    <n v="3"/>
    <b v="1"/>
    <x v="6"/>
    <n v="20"/>
    <n v="6.666666666666667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d v="2014-08-25T19:34:44"/>
    <b v="0"/>
    <n v="16"/>
    <b v="1"/>
    <x v="6"/>
    <n v="230"/>
    <n v="1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d v="2014-06-12T13:46:58"/>
    <b v="0"/>
    <n v="199"/>
    <b v="1"/>
    <x v="6"/>
    <n v="348.5"/>
    <n v="1.7512562814070352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d v="2015-04-26T12:44:58"/>
    <b v="0"/>
    <n v="31"/>
    <b v="1"/>
    <x v="6"/>
    <n v="50"/>
    <n v="1.6129032258064515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d v="2014-05-27T18:16:21"/>
    <b v="0"/>
    <n v="30"/>
    <b v="1"/>
    <x v="6"/>
    <n v="202"/>
    <n v="6.7333333333333334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d v="2016-09-14T10:53:54"/>
    <b v="0"/>
    <n v="34"/>
    <b v="1"/>
    <x v="6"/>
    <n v="383"/>
    <n v="11.264705882352942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d v="2016-01-05T15:38:10"/>
    <b v="0"/>
    <n v="18"/>
    <b v="1"/>
    <x v="6"/>
    <n v="119"/>
    <n v="6.611111111111110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d v="2014-05-13T16:26:58"/>
    <b v="0"/>
    <n v="67"/>
    <b v="1"/>
    <x v="6"/>
    <n v="1176"/>
    <n v="17.552238805970148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d v="2016-09-20T02:48:16"/>
    <b v="0"/>
    <n v="66"/>
    <b v="1"/>
    <x v="6"/>
    <n v="380"/>
    <n v="5.7575757575757578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d v="2015-08-03T04:19:46"/>
    <b v="0"/>
    <n v="23"/>
    <b v="1"/>
    <x v="6"/>
    <n v="293"/>
    <n v="12.739130434782609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d v="2014-04-24T14:14:19"/>
    <b v="0"/>
    <n v="126"/>
    <b v="1"/>
    <x v="6"/>
    <n v="285"/>
    <n v="2.2619047619047619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d v="2015-08-14T15:54:20"/>
    <b v="0"/>
    <n v="6"/>
    <b v="1"/>
    <x v="6"/>
    <n v="5"/>
    <n v="0.8333333333333333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d v="2014-05-28T05:14:15"/>
    <b v="0"/>
    <n v="25"/>
    <b v="1"/>
    <x v="6"/>
    <n v="12.25"/>
    <n v="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d v="2014-07-09T18:53:24"/>
    <b v="0"/>
    <n v="39"/>
    <b v="1"/>
    <x v="6"/>
    <n v="275"/>
    <n v="7.0512820512820511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d v="2015-05-23T19:50:39"/>
    <b v="0"/>
    <n v="62"/>
    <b v="1"/>
    <x v="6"/>
    <n v="550"/>
    <n v="8.870967741935484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d v="2014-10-28T14:21:23"/>
    <b v="0"/>
    <n v="31"/>
    <b v="1"/>
    <x v="6"/>
    <n v="300"/>
    <n v="9.67741935483871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d v="2015-01-16T16:48:49"/>
    <b v="0"/>
    <n v="274"/>
    <b v="1"/>
    <x v="6"/>
    <n v="11184"/>
    <n v="40.817518248175183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d v="2014-09-09T23:09:39"/>
    <b v="0"/>
    <n v="17"/>
    <b v="1"/>
    <x v="6"/>
    <n v="260"/>
    <n v="15.294117647058824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d v="2015-11-01T04:35:29"/>
    <b v="0"/>
    <n v="14"/>
    <b v="1"/>
    <x v="6"/>
    <n v="97"/>
    <n v="6.9285714285714288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d v="2016-04-30T03:12:47"/>
    <b v="0"/>
    <n v="60"/>
    <b v="1"/>
    <x v="6"/>
    <n v="260"/>
    <n v="4.333333333333333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d v="2014-12-22T20:53:30"/>
    <b v="0"/>
    <n v="33"/>
    <b v="1"/>
    <x v="6"/>
    <n v="5"/>
    <n v="0.15151515151515152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d v="2014-12-15T14:48:36"/>
    <b v="0"/>
    <n v="78"/>
    <b v="1"/>
    <x v="6"/>
    <n v="1100"/>
    <n v="14.102564102564102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d v="2016-04-19T11:10:48"/>
    <b v="0"/>
    <n v="30"/>
    <b v="1"/>
    <x v="6"/>
    <n v="160"/>
    <n v="5.333333333333333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d v="2016-02-01T19:21:27"/>
    <b v="0"/>
    <n v="136"/>
    <b v="1"/>
    <x v="6"/>
    <n v="526"/>
    <n v="3.8676470588235294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d v="2014-09-15T14:26:56"/>
    <b v="0"/>
    <n v="40"/>
    <b v="1"/>
    <x v="6"/>
    <n v="20"/>
    <n v="0.5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d v="2014-08-31T14:03:20"/>
    <b v="0"/>
    <n v="18"/>
    <b v="1"/>
    <x v="6"/>
    <n v="106"/>
    <n v="5.8888888888888893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d v="2015-05-05T12:59:53"/>
    <b v="0"/>
    <n v="39"/>
    <b v="1"/>
    <x v="6"/>
    <n v="5"/>
    <n v="0.12820512820512819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d v="2016-06-03T12:54:44"/>
    <b v="0"/>
    <n v="21"/>
    <b v="1"/>
    <x v="6"/>
    <n v="275"/>
    <n v="13.095238095238095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d v="2016-07-05T12:06:28"/>
    <b v="0"/>
    <n v="30"/>
    <b v="1"/>
    <x v="6"/>
    <n v="246"/>
    <n v="8.1999999999999993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d v="2016-04-01T16:33:14"/>
    <b v="0"/>
    <n v="27"/>
    <b v="1"/>
    <x v="6"/>
    <n v="109.00999999999999"/>
    <n v="4.0374074074074073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d v="2014-06-02T13:01:54"/>
    <b v="0"/>
    <n v="35"/>
    <b v="1"/>
    <x v="6"/>
    <n v="98"/>
    <n v="2.8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d v="2014-08-28T21:55:49"/>
    <b v="0"/>
    <n v="13"/>
    <b v="1"/>
    <x v="6"/>
    <n v="320"/>
    <n v="24.615384615384617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d v="2016-07-01T01:09:38"/>
    <b v="0"/>
    <n v="23"/>
    <b v="1"/>
    <x v="6"/>
    <n v="860"/>
    <n v="37.391304347826086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d v="2014-06-20T03:24:46"/>
    <b v="0"/>
    <n v="39"/>
    <b v="1"/>
    <x v="6"/>
    <n v="1400"/>
    <n v="35.897435897435898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d v="2014-05-26T16:59:06"/>
    <b v="0"/>
    <n v="35"/>
    <b v="1"/>
    <x v="6"/>
    <n v="82.5"/>
    <n v="2.3571428571428572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d v="2015-03-09T13:49:48"/>
    <b v="0"/>
    <n v="27"/>
    <b v="1"/>
    <x v="6"/>
    <n v="535"/>
    <n v="19.814814814814813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d v="2014-05-20T17:22:53"/>
    <b v="0"/>
    <n v="21"/>
    <b v="1"/>
    <x v="6"/>
    <n v="70"/>
    <n v="3.3333333333333335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d v="2015-05-10T04:07:47"/>
    <b v="0"/>
    <n v="104"/>
    <b v="1"/>
    <x v="6"/>
    <n v="4030"/>
    <n v="38.75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d v="2016-05-15T17:42:46"/>
    <b v="0"/>
    <n v="19"/>
    <b v="1"/>
    <x v="6"/>
    <n v="30"/>
    <n v="1.5789473684210527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d v="2015-04-24T13:21:07"/>
    <b v="0"/>
    <n v="97"/>
    <b v="1"/>
    <x v="6"/>
    <n v="235"/>
    <n v="2.4226804123711339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d v="2015-02-01T23:53:39"/>
    <b v="0"/>
    <n v="27"/>
    <b v="1"/>
    <x v="6"/>
    <n v="90"/>
    <n v="3.3333333333333335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d v="2015-12-22T21:18:29"/>
    <b v="0"/>
    <n v="24"/>
    <b v="1"/>
    <x v="6"/>
    <n v="446"/>
    <n v="18.58333333333333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d v="2015-04-08T20:47:29"/>
    <b v="0"/>
    <n v="13"/>
    <b v="1"/>
    <x v="6"/>
    <n v="30"/>
    <n v="2.3076923076923075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d v="2015-01-28T17:11:15"/>
    <b v="0"/>
    <n v="46"/>
    <b v="1"/>
    <x v="6"/>
    <n v="697"/>
    <n v="15.152173913043478"/>
    <s v="theater"/>
    <x v="6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d v="2015-05-23T17:31:06"/>
    <b v="0"/>
    <n v="4"/>
    <b v="1"/>
    <x v="6"/>
    <n v="220"/>
    <n v="5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d v="2015-06-10T23:50:06"/>
    <b v="0"/>
    <n v="40"/>
    <b v="1"/>
    <x v="6"/>
    <n v="149"/>
    <n v="3.7250000000000001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d v="2014-10-15T22:28:04"/>
    <b v="0"/>
    <n v="44"/>
    <b v="1"/>
    <x v="6"/>
    <n v="40"/>
    <n v="0.90909090909090906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d v="2016-01-12T16:07:27"/>
    <b v="0"/>
    <n v="35"/>
    <b v="1"/>
    <x v="6"/>
    <n v="168"/>
    <n v="4.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d v="2014-10-31T18:04:22"/>
    <b v="0"/>
    <n v="63"/>
    <b v="1"/>
    <x v="6"/>
    <n v="92"/>
    <n v="1.4603174603174602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d v="2016-04-05T11:47:40"/>
    <b v="0"/>
    <n v="89"/>
    <b v="1"/>
    <x v="6"/>
    <n v="109.55000000000018"/>
    <n v="1.2308988764044964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d v="2016-02-01T22:41:07"/>
    <b v="0"/>
    <n v="15"/>
    <b v="1"/>
    <x v="6"/>
    <n v="81"/>
    <n v="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d v="2016-04-02T03:22:51"/>
    <b v="0"/>
    <n v="46"/>
    <b v="1"/>
    <x v="6"/>
    <n v="2029"/>
    <n v="44.108695652173914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d v="2016-09-19T08:21:34"/>
    <b v="0"/>
    <n v="33"/>
    <b v="1"/>
    <x v="6"/>
    <n v="15"/>
    <n v="0.45454545454545453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d v="2015-07-20T04:06:16"/>
    <b v="0"/>
    <n v="31"/>
    <b v="0"/>
    <x v="6"/>
    <n v="-18138"/>
    <n v="-585.09677419354841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d v="2015-02-06T04:55:12"/>
    <b v="0"/>
    <n v="5"/>
    <b v="0"/>
    <x v="6"/>
    <n v="-4638"/>
    <n v="-927.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d v="2015-07-18T16:15:59"/>
    <b v="0"/>
    <n v="1"/>
    <b v="0"/>
    <x v="6"/>
    <n v="-900"/>
    <n v="-9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d v="2014-12-10T18:04:06"/>
    <b v="0"/>
    <n v="12"/>
    <b v="0"/>
    <x v="6"/>
    <n v="-4880"/>
    <n v="-406.66666666666669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d v="2014-11-25T16:15:33"/>
    <b v="0"/>
    <n v="4"/>
    <b v="0"/>
    <x v="6"/>
    <n v="-719"/>
    <n v="-179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d v="2015-04-09T00:35:08"/>
    <b v="0"/>
    <n v="0"/>
    <b v="0"/>
    <x v="6"/>
    <n v="-150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d v="2015-03-26T21:38:16"/>
    <b v="0"/>
    <n v="7"/>
    <b v="0"/>
    <x v="6"/>
    <n v="-1073"/>
    <n v="-153.28571428571428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d v="2015-04-28T16:38:09"/>
    <b v="0"/>
    <n v="2"/>
    <b v="0"/>
    <x v="6"/>
    <n v="-130"/>
    <n v="-65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d v="2015-02-13T17:04:53"/>
    <b v="0"/>
    <n v="1"/>
    <b v="0"/>
    <x v="6"/>
    <n v="-1490"/>
    <n v="-149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d v="2015-10-20T16:35:03"/>
    <b v="0"/>
    <n v="4"/>
    <b v="0"/>
    <x v="6"/>
    <n v="-550"/>
    <n v="-1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d v="2014-06-23T22:31:45"/>
    <b v="0"/>
    <n v="6"/>
    <b v="0"/>
    <x v="6"/>
    <n v="-1230"/>
    <n v="-20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d v="2016-06-27T10:47:48"/>
    <b v="0"/>
    <n v="8"/>
    <b v="0"/>
    <x v="6"/>
    <n v="-3195"/>
    <n v="-399.37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d v="2014-07-13T02:09:15"/>
    <b v="0"/>
    <n v="14"/>
    <b v="0"/>
    <x v="6"/>
    <n v="-1642"/>
    <n v="-117.28571428571429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d v="2015-11-17T22:05:50"/>
    <b v="0"/>
    <n v="0"/>
    <b v="0"/>
    <x v="6"/>
    <n v="-2000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d v="2014-08-07T05:09:04"/>
    <b v="0"/>
    <n v="4"/>
    <b v="0"/>
    <x v="6"/>
    <n v="-4900"/>
    <n v="-12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d v="2014-06-03T17:02:44"/>
    <b v="0"/>
    <n v="0"/>
    <b v="0"/>
    <x v="6"/>
    <n v="-220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d v="2014-06-03T19:32:32"/>
    <b v="0"/>
    <n v="0"/>
    <b v="0"/>
    <x v="6"/>
    <n v="-120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d v="2014-07-11T16:45:02"/>
    <b v="0"/>
    <n v="1"/>
    <b v="0"/>
    <x v="6"/>
    <n v="-90"/>
    <n v="-9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d v="2016-09-08T09:20:39"/>
    <b v="0"/>
    <n v="1"/>
    <b v="0"/>
    <x v="6"/>
    <n v="-8298"/>
    <n v="-8298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d v="2015-06-09T07:11:36"/>
    <b v="0"/>
    <n v="1"/>
    <b v="0"/>
    <x v="6"/>
    <n v="-2475"/>
    <n v="-247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d v="2016-01-26T16:57:16"/>
    <b v="0"/>
    <n v="52"/>
    <b v="1"/>
    <x v="40"/>
    <n v="176"/>
    <n v="3.3846153846153846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d v="2016-03-29T03:03:08"/>
    <b v="0"/>
    <n v="7"/>
    <b v="1"/>
    <x v="40"/>
    <n v="25"/>
    <n v="3.5714285714285716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d v="2015-01-12T23:33:28"/>
    <b v="0"/>
    <n v="28"/>
    <b v="1"/>
    <x v="40"/>
    <n v="27"/>
    <n v="0.9642857142857143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d v="2016-02-03T00:51:13"/>
    <b v="0"/>
    <n v="11"/>
    <b v="1"/>
    <x v="40"/>
    <n v="326"/>
    <n v="29.636363636363637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d v="2016-09-06T19:15:35"/>
    <b v="0"/>
    <n v="15"/>
    <b v="1"/>
    <x v="40"/>
    <n v="65"/>
    <n v="4.333333333333333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d v="2015-05-04T19:46:40"/>
    <b v="0"/>
    <n v="30"/>
    <b v="1"/>
    <x v="40"/>
    <n v="167"/>
    <n v="5.5666666666666664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d v="2014-06-18T21:08:57"/>
    <b v="0"/>
    <n v="27"/>
    <b v="1"/>
    <x v="40"/>
    <n v="500"/>
    <n v="18.518518518518519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d v="2016-03-16T20:48:27"/>
    <b v="0"/>
    <n v="28"/>
    <b v="1"/>
    <x v="40"/>
    <n v="163"/>
    <n v="5.8214285714285712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d v="2014-05-12T19:33:18"/>
    <b v="0"/>
    <n v="17"/>
    <b v="1"/>
    <x v="40"/>
    <n v="50"/>
    <n v="2.9411764705882355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d v="2014-11-11T20:25:15"/>
    <b v="0"/>
    <n v="50"/>
    <b v="1"/>
    <x v="40"/>
    <n v="298"/>
    <n v="5.96"/>
    <s v="theater"/>
    <x v="40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d v="2014-04-18T11:18:58"/>
    <b v="0"/>
    <n v="26"/>
    <b v="1"/>
    <x v="40"/>
    <n v="35"/>
    <n v="1.3461538461538463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d v="2015-06-27T02:35:53"/>
    <b v="0"/>
    <n v="88"/>
    <b v="1"/>
    <x v="40"/>
    <n v="409.77000000000044"/>
    <n v="4.6564772727272778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d v="2014-04-10T12:36:26"/>
    <b v="0"/>
    <n v="91"/>
    <b v="1"/>
    <x v="40"/>
    <n v="50.770000000000437"/>
    <n v="0.55791208791209268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d v="2015-06-18T11:12:17"/>
    <b v="0"/>
    <n v="3"/>
    <b v="1"/>
    <x v="40"/>
    <n v="0"/>
    <n v="0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d v="2015-07-08T19:31:29"/>
    <b v="0"/>
    <n v="28"/>
    <b v="1"/>
    <x v="40"/>
    <n v="78"/>
    <n v="2.7857142857142856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d v="2015-03-02T18:00:26"/>
    <b v="0"/>
    <n v="77"/>
    <b v="1"/>
    <x v="40"/>
    <n v="0"/>
    <n v="0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d v="2016-05-09T20:13:52"/>
    <b v="0"/>
    <n v="27"/>
    <b v="1"/>
    <x v="40"/>
    <n v="0"/>
    <n v="0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d v="2014-06-30T18:38:02"/>
    <b v="0"/>
    <n v="107"/>
    <b v="1"/>
    <x v="40"/>
    <n v="942"/>
    <n v="8.803738317757009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d v="2014-05-29T04:00:45"/>
    <b v="0"/>
    <n v="96"/>
    <b v="1"/>
    <x v="40"/>
    <n v="265.01000000000022"/>
    <n v="2.7605208333333358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d v="2015-02-15T00:28:17"/>
    <b v="0"/>
    <n v="56"/>
    <b v="1"/>
    <x v="40"/>
    <n v="335"/>
    <n v="5.9821428571428568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d v="2014-05-13T17:28:10"/>
    <b v="0"/>
    <n v="58"/>
    <b v="1"/>
    <x v="40"/>
    <n v="306.10999999999967"/>
    <n v="5.2777586206896494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d v="2016-03-16T14:21:19"/>
    <b v="0"/>
    <n v="15"/>
    <b v="1"/>
    <x v="40"/>
    <n v="0"/>
    <n v="0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d v="2015-05-14T22:20:10"/>
    <b v="0"/>
    <n v="20"/>
    <b v="1"/>
    <x v="40"/>
    <n v="0"/>
    <n v="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d v="2016-05-03T20:34:12"/>
    <b v="0"/>
    <n v="38"/>
    <b v="1"/>
    <x v="40"/>
    <n v="460"/>
    <n v="12.105263157894736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d v="2016-11-08T14:48:26"/>
    <b v="0"/>
    <n v="33"/>
    <b v="1"/>
    <x v="40"/>
    <n v="510"/>
    <n v="15.454545454545455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d v="2016-10-13T00:07:27"/>
    <b v="0"/>
    <n v="57"/>
    <b v="1"/>
    <x v="40"/>
    <n v="410"/>
    <n v="7.19298245614035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d v="2015-03-24T19:00:55"/>
    <b v="0"/>
    <n v="25"/>
    <b v="1"/>
    <x v="40"/>
    <n v="0"/>
    <n v="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d v="2015-03-12T22:37:23"/>
    <b v="0"/>
    <n v="14"/>
    <b v="1"/>
    <x v="40"/>
    <n v="5"/>
    <n v="0.35714285714285715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d v="2014-06-24T08:49:38"/>
    <b v="0"/>
    <n v="94"/>
    <b v="1"/>
    <x v="40"/>
    <n v="537"/>
    <n v="5.71276595744680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d v="2014-09-05T02:40:21"/>
    <b v="0"/>
    <n v="59"/>
    <b v="1"/>
    <x v="40"/>
    <n v="864"/>
    <n v="14.64406779661017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d v="2014-12-16T19:39:40"/>
    <b v="0"/>
    <n v="36"/>
    <b v="1"/>
    <x v="40"/>
    <n v="121"/>
    <n v="3.3611111111111112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d v="2016-02-25T17:39:00"/>
    <b v="0"/>
    <n v="115"/>
    <b v="1"/>
    <x v="40"/>
    <n v="597"/>
    <n v="5.1913043478260867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d v="2015-06-11T05:16:25"/>
    <b v="0"/>
    <n v="30"/>
    <b v="1"/>
    <x v="40"/>
    <n v="500"/>
    <n v="16.666666666666668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d v="2014-08-14T21:11:25"/>
    <b v="0"/>
    <n v="52"/>
    <b v="1"/>
    <x v="40"/>
    <n v="435"/>
    <n v="8.365384615384615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d v="2016-06-25T20:41:37"/>
    <b v="0"/>
    <n v="27"/>
    <b v="1"/>
    <x v="40"/>
    <n v="35"/>
    <n v="1.2962962962962963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d v="2016-02-20T03:22:00"/>
    <b v="0"/>
    <n v="24"/>
    <b v="1"/>
    <x v="40"/>
    <n v="347"/>
    <n v="14.45833333333333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d v="2016-06-10T23:32:12"/>
    <b v="0"/>
    <n v="10"/>
    <b v="1"/>
    <x v="40"/>
    <n v="150"/>
    <n v="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d v="2016-06-27T15:19:29"/>
    <b v="0"/>
    <n v="30"/>
    <b v="1"/>
    <x v="40"/>
    <n v="1015"/>
    <n v="33.833333333333336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d v="2016-04-27T00:54:35"/>
    <b v="0"/>
    <n v="71"/>
    <b v="1"/>
    <x v="40"/>
    <n v="658"/>
    <n v="9.2676056338028161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d v="2015-06-12T12:50:06"/>
    <b v="0"/>
    <n v="10"/>
    <b v="1"/>
    <x v="40"/>
    <n v="1"/>
    <n v="0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d v="2015-11-25T16:41:59"/>
    <b v="0"/>
    <n v="1"/>
    <b v="0"/>
    <x v="40"/>
    <n v="-74500"/>
    <n v="-74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d v="2015-05-14T19:10:18"/>
    <b v="0"/>
    <n v="4"/>
    <b v="0"/>
    <x v="40"/>
    <n v="-3434"/>
    <n v="-858.5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d v="2016-10-23T16:00:23"/>
    <b v="0"/>
    <n v="0"/>
    <b v="0"/>
    <x v="40"/>
    <n v="-1500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d v="2014-05-07T16:36:32"/>
    <b v="0"/>
    <n v="0"/>
    <b v="0"/>
    <x v="40"/>
    <n v="-150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d v="2015-06-15T10:43:42"/>
    <b v="0"/>
    <n v="2"/>
    <b v="0"/>
    <x v="40"/>
    <n v="-12465"/>
    <n v="-6232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d v="2014-11-25T22:32:09"/>
    <b v="0"/>
    <n v="24"/>
    <b v="0"/>
    <x v="40"/>
    <n v="-2824"/>
    <n v="-117.66666666666667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d v="2015-05-08T13:55:54"/>
    <b v="0"/>
    <n v="1"/>
    <b v="0"/>
    <x v="40"/>
    <n v="-4950"/>
    <n v="-49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d v="2015-07-16T10:28:10"/>
    <b v="0"/>
    <n v="2"/>
    <b v="0"/>
    <x v="40"/>
    <n v="-590"/>
    <n v="-29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d v="2016-11-15T00:42:36"/>
    <b v="0"/>
    <n v="1"/>
    <b v="0"/>
    <x v="40"/>
    <n v="-22499"/>
    <n v="-22499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d v="2015-03-21T21:09:25"/>
    <b v="0"/>
    <n v="37"/>
    <b v="0"/>
    <x v="40"/>
    <n v="-620"/>
    <n v="-16.756756756756758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d v="2014-07-11T17:20:48"/>
    <b v="0"/>
    <n v="5"/>
    <b v="0"/>
    <x v="40"/>
    <n v="-68975"/>
    <n v="-1379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d v="2016-02-10T22:20:43"/>
    <b v="0"/>
    <n v="4"/>
    <b v="0"/>
    <x v="40"/>
    <n v="-9598"/>
    <n v="-2399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d v="2014-12-09T17:41:23"/>
    <b v="0"/>
    <n v="16"/>
    <b v="0"/>
    <x v="40"/>
    <n v="-21119"/>
    <n v="-1319.937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d v="2014-12-02T16:13:36"/>
    <b v="0"/>
    <n v="9"/>
    <b v="0"/>
    <x v="40"/>
    <n v="-4574"/>
    <n v="-508.2222222222222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d v="2015-09-22T03:01:46"/>
    <b v="0"/>
    <n v="0"/>
    <b v="0"/>
    <x v="40"/>
    <n v="-300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d v="2016-02-03T23:19:28"/>
    <b v="0"/>
    <n v="40"/>
    <b v="0"/>
    <x v="40"/>
    <n v="-9642"/>
    <n v="-241.0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d v="2016-06-06T00:13:44"/>
    <b v="0"/>
    <n v="0"/>
    <b v="0"/>
    <x v="40"/>
    <n v="-800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d v="2014-07-29T21:17:20"/>
    <b v="0"/>
    <n v="2"/>
    <b v="0"/>
    <x v="40"/>
    <n v="-149997"/>
    <n v="-74998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d v="2014-06-09T06:13:01"/>
    <b v="0"/>
    <n v="1"/>
    <b v="0"/>
    <x v="40"/>
    <n v="-7495"/>
    <n v="-749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d v="2015-03-27T21:48:59"/>
    <b v="0"/>
    <n v="9"/>
    <b v="0"/>
    <x v="40"/>
    <n v="-1045"/>
    <n v="-116.11111111111111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d v="2015-02-24T10:53:39"/>
    <b v="0"/>
    <n v="24"/>
    <b v="1"/>
    <x v="6"/>
    <n v="0"/>
    <n v="0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d v="2014-06-10T12:38:27"/>
    <b v="0"/>
    <n v="38"/>
    <b v="1"/>
    <x v="6"/>
    <n v="25"/>
    <n v="0.65789473684210531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d v="2015-02-19T20:22:38"/>
    <b v="0"/>
    <n v="26"/>
    <b v="1"/>
    <x v="6"/>
    <n v="326"/>
    <n v="12.538461538461538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d v="2016-04-27T15:02:53"/>
    <b v="0"/>
    <n v="19"/>
    <b v="1"/>
    <x v="6"/>
    <n v="575"/>
    <n v="30.2631578947368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d v="2015-04-15T18:01:48"/>
    <b v="0"/>
    <n v="11"/>
    <b v="1"/>
    <x v="6"/>
    <n v="191"/>
    <n v="17.363636363636363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d v="2016-05-07T06:37:01"/>
    <b v="0"/>
    <n v="27"/>
    <b v="1"/>
    <x v="6"/>
    <n v="19.989999999999782"/>
    <n v="0.74037037037036224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d v="2015-02-23T21:41:52"/>
    <b v="0"/>
    <n v="34"/>
    <b v="1"/>
    <x v="6"/>
    <n v="602"/>
    <n v="17.705882352941178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d v="2015-07-22T06:14:17"/>
    <b v="0"/>
    <n v="20"/>
    <b v="1"/>
    <x v="6"/>
    <n v="9.9999999999909051E-3"/>
    <n v="4.999999999995453E-4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d v="2014-06-17T16:33:43"/>
    <b v="0"/>
    <n v="37"/>
    <b v="1"/>
    <x v="6"/>
    <n v="288.56999999999994"/>
    <n v="7.7991891891891871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d v="2015-10-07T16:43:36"/>
    <b v="0"/>
    <n v="20"/>
    <b v="1"/>
    <x v="6"/>
    <n v="145"/>
    <n v="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d v="2015-02-10T20:13:02"/>
    <b v="0"/>
    <n v="10"/>
    <b v="1"/>
    <x v="6"/>
    <n v="320"/>
    <n v="32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d v="2015-06-29T05:01:44"/>
    <b v="0"/>
    <n v="26"/>
    <b v="1"/>
    <x v="6"/>
    <n v="64"/>
    <n v="2.4615384615384617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d v="2015-06-05T15:38:37"/>
    <b v="0"/>
    <n v="20"/>
    <b v="1"/>
    <x v="6"/>
    <n v="130"/>
    <n v="6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d v="2015-12-03T04:20:07"/>
    <b v="0"/>
    <n v="46"/>
    <b v="1"/>
    <x v="6"/>
    <n v="159"/>
    <n v="3.456521739130434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d v="2015-11-21T20:06:57"/>
    <b v="0"/>
    <n v="76"/>
    <b v="1"/>
    <x v="6"/>
    <n v="501"/>
    <n v="6.5921052631578947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d v="2015-06-15T21:50:44"/>
    <b v="0"/>
    <n v="41"/>
    <b v="1"/>
    <x v="6"/>
    <n v="150"/>
    <n v="3.6585365853658538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d v="2016-07-20T15:01:43"/>
    <b v="0"/>
    <n v="7"/>
    <b v="1"/>
    <x v="6"/>
    <n v="20"/>
    <n v="2.8571428571428572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d v="2015-05-27T01:40:14"/>
    <b v="0"/>
    <n v="49"/>
    <b v="1"/>
    <x v="6"/>
    <n v="271"/>
    <n v="5.5306122448979593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d v="2015-04-07T10:09:54"/>
    <b v="0"/>
    <n v="26"/>
    <b v="1"/>
    <x v="6"/>
    <n v="115"/>
    <n v="4.4230769230769234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d v="2015-01-30T22:16:41"/>
    <b v="0"/>
    <n v="65"/>
    <b v="1"/>
    <x v="6"/>
    <n v="1580"/>
    <n v="24.30769230769230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d v="2014-11-01T12:39:47"/>
    <b v="0"/>
    <n v="28"/>
    <b v="1"/>
    <x v="6"/>
    <n v="0"/>
    <n v="0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d v="2016-08-11T20:46:11"/>
    <b v="0"/>
    <n v="8"/>
    <b v="1"/>
    <x v="6"/>
    <n v="1"/>
    <n v="0.1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d v="2016-05-13T17:46:51"/>
    <b v="0"/>
    <n v="3"/>
    <b v="1"/>
    <x v="6"/>
    <n v="125"/>
    <n v="41.666666666666664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d v="2014-10-15T20:22:25"/>
    <b v="0"/>
    <n v="9"/>
    <b v="1"/>
    <x v="6"/>
    <n v="30.110000000000014"/>
    <n v="3.3455555555555572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d v="2016-01-06T02:45:35"/>
    <b v="0"/>
    <n v="9"/>
    <b v="1"/>
    <x v="6"/>
    <n v="56"/>
    <n v="6.2222222222222223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d v="2014-11-20T20:56:12"/>
    <b v="0"/>
    <n v="20"/>
    <b v="1"/>
    <x v="6"/>
    <n v="200"/>
    <n v="1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d v="2015-05-19T10:41:07"/>
    <b v="0"/>
    <n v="57"/>
    <b v="1"/>
    <x v="6"/>
    <n v="271"/>
    <n v="4.7543859649122808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d v="2016-03-31T22:36:48"/>
    <b v="0"/>
    <n v="8"/>
    <b v="1"/>
    <x v="6"/>
    <n v="120"/>
    <n v="15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d v="2016-07-02T22:14:12"/>
    <b v="0"/>
    <n v="14"/>
    <b v="1"/>
    <x v="6"/>
    <n v="100"/>
    <n v="7.142857142857143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d v="2015-05-28T18:22:38"/>
    <b v="0"/>
    <n v="17"/>
    <b v="1"/>
    <x v="6"/>
    <n v="42"/>
    <n v="2.4705882352941178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d v="2015-04-22T17:03:29"/>
    <b v="0"/>
    <n v="100"/>
    <b v="1"/>
    <x v="6"/>
    <n v="824"/>
    <n v="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d v="2015-05-31T03:25:24"/>
    <b v="0"/>
    <n v="32"/>
    <b v="1"/>
    <x v="6"/>
    <n v="25"/>
    <n v="0.7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d v="2016-03-03T16:50:29"/>
    <b v="0"/>
    <n v="3"/>
    <b v="1"/>
    <x v="6"/>
    <n v="64"/>
    <n v="21.333333333333332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d v="2014-05-21T18:51:27"/>
    <b v="1"/>
    <n v="34"/>
    <b v="0"/>
    <x v="6"/>
    <n v="-9128"/>
    <n v="-268.47058823529414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d v="2014-04-11T11:50:52"/>
    <b v="1"/>
    <n v="23"/>
    <b v="0"/>
    <x v="6"/>
    <n v="-3903"/>
    <n v="-169.69565217391303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d v="2014-05-07T01:44:24"/>
    <b v="1"/>
    <n v="19"/>
    <b v="0"/>
    <x v="6"/>
    <n v="-3935"/>
    <n v="-207.10526315789474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d v="2014-05-07T14:48:54"/>
    <b v="1"/>
    <n v="50"/>
    <b v="0"/>
    <x v="6"/>
    <n v="-5734"/>
    <n v="-114.68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d v="2015-09-01T15:02:54"/>
    <b v="1"/>
    <n v="12"/>
    <b v="0"/>
    <x v="6"/>
    <n v="-39158"/>
    <n v="-3263.1666666666665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d v="2014-09-03T05:19:02"/>
    <b v="1"/>
    <n v="8"/>
    <b v="0"/>
    <x v="6"/>
    <n v="-6811"/>
    <n v="-851.37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d v="2015-06-04T05:23:11"/>
    <b v="1"/>
    <n v="9"/>
    <b v="0"/>
    <x v="6"/>
    <n v="-8803"/>
    <n v="-978.11111111111109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d v="2015-09-18T19:36:29"/>
    <b v="1"/>
    <n v="43"/>
    <b v="0"/>
    <x v="6"/>
    <n v="-10871"/>
    <n v="-252.8139534883721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d v="2015-05-12T18:24:44"/>
    <b v="1"/>
    <n v="28"/>
    <b v="0"/>
    <x v="6"/>
    <n v="-27887"/>
    <n v="-995.96428571428567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d v="2014-12-02T02:59:03"/>
    <b v="1"/>
    <n v="4"/>
    <b v="0"/>
    <x v="6"/>
    <n v="-962"/>
    <n v="-240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d v="2015-06-17T10:32:59"/>
    <b v="1"/>
    <n v="24"/>
    <b v="0"/>
    <x v="6"/>
    <n v="-1648"/>
    <n v="-68.666666666666671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d v="2015-03-02T04:34:36"/>
    <b v="0"/>
    <n v="2"/>
    <b v="0"/>
    <x v="6"/>
    <n v="-9980"/>
    <n v="-499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d v="2014-07-28T20:09:38"/>
    <b v="0"/>
    <n v="2"/>
    <b v="0"/>
    <x v="6"/>
    <n v="-99974"/>
    <n v="-49987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d v="2015-04-09T21:14:18"/>
    <b v="0"/>
    <n v="20"/>
    <b v="0"/>
    <x v="6"/>
    <n v="-9212"/>
    <n v="-460.6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d v="2015-02-24T23:17:51"/>
    <b v="0"/>
    <n v="1"/>
    <b v="0"/>
    <x v="6"/>
    <n v="-975"/>
    <n v="-97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d v="2015-02-06T17:50:03"/>
    <b v="0"/>
    <n v="1"/>
    <b v="0"/>
    <x v="6"/>
    <n v="-4999"/>
    <n v="-4999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d v="2014-07-09T17:41:30"/>
    <b v="0"/>
    <n v="4"/>
    <b v="0"/>
    <x v="6"/>
    <n v="-4740"/>
    <n v="-118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d v="2015-05-04T10:20:44"/>
    <b v="0"/>
    <n v="1"/>
    <b v="0"/>
    <x v="6"/>
    <n v="-490"/>
    <n v="-49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d v="2014-05-30T21:26:47"/>
    <b v="0"/>
    <n v="1"/>
    <b v="0"/>
    <x v="6"/>
    <n v="-2499"/>
    <n v="-2499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d v="2014-07-13T15:51:50"/>
    <b v="0"/>
    <n v="13"/>
    <b v="0"/>
    <x v="6"/>
    <n v="-4940"/>
    <n v="-380"/>
    <s v="theater"/>
    <x v="6"/>
  </r>
  <r>
    <n v="3861"/>
    <s v="READY OR NOT HERE I COME"/>
    <s v="THE COMING OF THE LORD!"/>
    <n v="2000"/>
    <n v="100"/>
    <x v="2"/>
    <s v="US"/>
    <s v="USD"/>
    <n v="1415828820"/>
    <x v="3842"/>
    <n v="1412258977"/>
    <d v="2014-10-02T14:09:37"/>
    <b v="0"/>
    <n v="1"/>
    <b v="0"/>
    <x v="6"/>
    <n v="-1900"/>
    <n v="-19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d v="2016-08-29T06:15:56"/>
    <b v="0"/>
    <n v="1"/>
    <b v="0"/>
    <x v="6"/>
    <n v="-7499"/>
    <n v="-7499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d v="2015-09-06T15:11:45"/>
    <b v="0"/>
    <n v="0"/>
    <b v="0"/>
    <x v="6"/>
    <n v="-600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d v="2015-10-18T21:24:14"/>
    <b v="0"/>
    <n v="3"/>
    <b v="0"/>
    <x v="6"/>
    <n v="-4940"/>
    <n v="-1646.6666666666667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d v="2014-07-21T15:38:18"/>
    <b v="0"/>
    <n v="14"/>
    <b v="0"/>
    <x v="6"/>
    <n v="-1763"/>
    <n v="-125.928571428571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d v="2016-02-02T22:43:41"/>
    <b v="0"/>
    <n v="2"/>
    <b v="0"/>
    <x v="6"/>
    <n v="-1989"/>
    <n v="-994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d v="2016-05-19T19:32:19"/>
    <b v="0"/>
    <n v="5"/>
    <b v="0"/>
    <x v="6"/>
    <n v="-1749"/>
    <n v="-349.8"/>
    <s v="theater"/>
    <x v="6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d v="2014-08-14T15:50:05"/>
    <b v="0"/>
    <n v="1"/>
    <b v="0"/>
    <x v="40"/>
    <n v="-4990"/>
    <n v="-499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d v="2015-02-12T17:23:12"/>
    <b v="0"/>
    <n v="15"/>
    <b v="0"/>
    <x v="40"/>
    <n v="-12659"/>
    <n v="-843.93333333333328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d v="2014-06-03T04:07:58"/>
    <b v="0"/>
    <n v="10"/>
    <b v="0"/>
    <x v="40"/>
    <n v="-8500"/>
    <n v="-8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d v="2017-01-28T18:44:10"/>
    <b v="0"/>
    <n v="3"/>
    <b v="0"/>
    <x v="40"/>
    <n v="-1460"/>
    <n v="-486.66666666666669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d v="2015-06-25T03:29:56"/>
    <b v="0"/>
    <n v="0"/>
    <b v="0"/>
    <x v="40"/>
    <n v="-1500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d v="2015-09-08T16:42:15"/>
    <b v="0"/>
    <n v="0"/>
    <b v="0"/>
    <x v="40"/>
    <n v="-550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d v="2015-01-03T00:23:42"/>
    <b v="0"/>
    <n v="0"/>
    <b v="0"/>
    <x v="40"/>
    <n v="-62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d v="2016-09-02T08:19:25"/>
    <b v="0"/>
    <n v="0"/>
    <b v="0"/>
    <x v="40"/>
    <n v="-3000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d v="2016-01-03T14:58:48"/>
    <b v="0"/>
    <n v="46"/>
    <b v="0"/>
    <x v="40"/>
    <n v="-1841"/>
    <n v="-40.02173913043478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d v="2016-11-08T16:15:52"/>
    <b v="0"/>
    <n v="14"/>
    <b v="0"/>
    <x v="40"/>
    <n v="-23759"/>
    <n v="-1697.0714285714287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d v="2015-05-30T19:39:06"/>
    <b v="0"/>
    <n v="1"/>
    <b v="0"/>
    <x v="40"/>
    <n v="-17990"/>
    <n v="-1799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d v="2014-12-26T20:39:56"/>
    <b v="0"/>
    <n v="0"/>
    <b v="0"/>
    <x v="40"/>
    <n v="-1500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d v="2014-06-25T19:33:40"/>
    <b v="0"/>
    <n v="17"/>
    <b v="0"/>
    <x v="40"/>
    <n v="-6520"/>
    <n v="-383.52941176470586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d v="2017-01-21T00:26:39"/>
    <b v="0"/>
    <n v="1"/>
    <b v="0"/>
    <x v="40"/>
    <n v="-475"/>
    <n v="-47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d v="2016-01-04T23:36:10"/>
    <b v="0"/>
    <n v="0"/>
    <b v="0"/>
    <x v="40"/>
    <n v="-3000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d v="2014-08-03T14:27:49"/>
    <b v="0"/>
    <n v="0"/>
    <b v="0"/>
    <x v="40"/>
    <n v="-1500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d v="2015-03-02T18:59:52"/>
    <b v="0"/>
    <n v="0"/>
    <b v="0"/>
    <x v="40"/>
    <n v="-1000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d v="2016-04-09T22:49:51"/>
    <b v="0"/>
    <n v="0"/>
    <b v="0"/>
    <x v="40"/>
    <n v="-375000"/>
    <e v="#DIV/0!"/>
    <s v="theater"/>
    <x v="40"/>
  </r>
  <r>
    <n v="3886"/>
    <s v="a (Canceled)"/>
    <n v="1"/>
    <n v="10000"/>
    <n v="0"/>
    <x v="1"/>
    <s v="AU"/>
    <s v="AUD"/>
    <n v="1418275702"/>
    <x v="3866"/>
    <n v="1415683702"/>
    <d v="2014-11-11T05:28:22"/>
    <b v="0"/>
    <n v="0"/>
    <b v="0"/>
    <x v="40"/>
    <n v="-1000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d v="2015-03-16T20:35:29"/>
    <b v="0"/>
    <n v="2"/>
    <b v="0"/>
    <x v="40"/>
    <n v="-1965"/>
    <n v="-982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d v="2017-01-27T13:05:58"/>
    <b v="0"/>
    <n v="14"/>
    <b v="0"/>
    <x v="6"/>
    <n v="-1458"/>
    <n v="-104.14285714285714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d v="2014-12-04T00:07:10"/>
    <b v="0"/>
    <n v="9"/>
    <b v="0"/>
    <x v="6"/>
    <n v="-7882"/>
    <n v="-875.77777777777783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d v="2015-06-16T18:12:24"/>
    <b v="0"/>
    <n v="8"/>
    <b v="0"/>
    <x v="6"/>
    <n v="-12476"/>
    <n v="-1559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d v="2015-02-21T03:10:44"/>
    <b v="0"/>
    <n v="7"/>
    <b v="0"/>
    <x v="6"/>
    <n v="-540"/>
    <n v="-77.142857142857139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d v="2014-08-16T15:39:17"/>
    <b v="0"/>
    <n v="0"/>
    <b v="0"/>
    <x v="6"/>
    <n v="-100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d v="2014-05-20T15:47:20"/>
    <b v="0"/>
    <n v="84"/>
    <b v="0"/>
    <x v="6"/>
    <n v="-39225"/>
    <n v="-466.9642857142857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d v="2016-11-05T23:00:12"/>
    <b v="0"/>
    <n v="11"/>
    <b v="0"/>
    <x v="6"/>
    <n v="-14480"/>
    <n v="-1316.363636363636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d v="2015-01-28T06:00:18"/>
    <b v="0"/>
    <n v="1"/>
    <b v="0"/>
    <x v="6"/>
    <n v="-950"/>
    <n v="-9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d v="2014-06-03T04:36:18"/>
    <b v="0"/>
    <n v="4"/>
    <b v="0"/>
    <x v="6"/>
    <n v="-1430"/>
    <n v="-357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d v="2014-12-09T20:58:03"/>
    <b v="0"/>
    <n v="10"/>
    <b v="0"/>
    <x v="6"/>
    <n v="-2060"/>
    <n v="-206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d v="2015-07-08T11:34:30"/>
    <b v="0"/>
    <n v="16"/>
    <b v="0"/>
    <x v="6"/>
    <n v="-1686"/>
    <n v="-105.3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d v="2014-07-23T18:36:01"/>
    <b v="0"/>
    <n v="2"/>
    <b v="0"/>
    <x v="6"/>
    <n v="-9875"/>
    <n v="-4937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d v="2015-05-12T02:13:11"/>
    <b v="0"/>
    <n v="5"/>
    <b v="0"/>
    <x v="6"/>
    <n v="-2365"/>
    <n v="-473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d v="2015-11-09T19:49:59"/>
    <b v="0"/>
    <n v="1"/>
    <b v="0"/>
    <x v="6"/>
    <n v="-2975"/>
    <n v="-297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d v="2016-10-20T11:14:02"/>
    <b v="0"/>
    <n v="31"/>
    <b v="0"/>
    <x v="6"/>
    <n v="-1535"/>
    <n v="-49.516129032258064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d v="2015-07-01T00:16:05"/>
    <b v="0"/>
    <n v="0"/>
    <b v="0"/>
    <x v="6"/>
    <n v="-150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d v="2015-04-01T05:30:00"/>
    <b v="0"/>
    <n v="2"/>
    <b v="0"/>
    <x v="6"/>
    <n v="-9997"/>
    <n v="-4998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d v="2015-04-30T14:58:23"/>
    <b v="0"/>
    <n v="7"/>
    <b v="0"/>
    <x v="6"/>
    <n v="-1327"/>
    <n v="-189.57142857142858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d v="2015-05-19T22:01:33"/>
    <b v="0"/>
    <n v="16"/>
    <b v="0"/>
    <x v="6"/>
    <n v="-490"/>
    <n v="-30.6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d v="2014-09-24T19:40:06"/>
    <b v="0"/>
    <n v="4"/>
    <b v="0"/>
    <x v="6"/>
    <n v="-847"/>
    <n v="-211.7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d v="2014-07-14T03:14:56"/>
    <b v="0"/>
    <n v="4"/>
    <b v="0"/>
    <x v="6"/>
    <n v="-685"/>
    <n v="-171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d v="2014-08-12T08:37:22"/>
    <b v="0"/>
    <n v="4"/>
    <b v="0"/>
    <x v="6"/>
    <n v="-59865"/>
    <n v="-14966.2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d v="2015-08-08T18:09:57"/>
    <b v="0"/>
    <n v="3"/>
    <b v="0"/>
    <x v="6"/>
    <n v="-5815"/>
    <n v="-1938.3333333333333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d v="2014-10-27T19:29:37"/>
    <b v="0"/>
    <n v="36"/>
    <b v="0"/>
    <x v="6"/>
    <n v="-5007"/>
    <n v="-139.0833333333333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d v="2015-02-24T06:28:50"/>
    <b v="0"/>
    <n v="1"/>
    <b v="0"/>
    <x v="6"/>
    <n v="-14999"/>
    <n v="-14999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d v="2015-10-31T05:04:09"/>
    <b v="0"/>
    <n v="7"/>
    <b v="0"/>
    <x v="6"/>
    <n v="-9000"/>
    <n v="-1285.7142857142858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d v="2015-04-20T19:39:16"/>
    <b v="0"/>
    <n v="27"/>
    <b v="0"/>
    <x v="6"/>
    <n v="-1591"/>
    <n v="-58.92592592592592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d v="2016-05-02T23:38:29"/>
    <b v="0"/>
    <n v="1"/>
    <b v="0"/>
    <x v="6"/>
    <n v="-1495"/>
    <n v="-149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d v="2016-05-04T11:19:12"/>
    <b v="0"/>
    <n v="0"/>
    <b v="0"/>
    <x v="6"/>
    <n v="-200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d v="2014-08-12T12:39:21"/>
    <b v="0"/>
    <n v="1"/>
    <b v="0"/>
    <x v="6"/>
    <n v="-3490"/>
    <n v="-349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d v="2014-07-23T15:57:03"/>
    <b v="0"/>
    <n v="3"/>
    <b v="0"/>
    <x v="6"/>
    <n v="-59880"/>
    <n v="-1996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d v="2015-12-20T16:26:13"/>
    <b v="0"/>
    <n v="3"/>
    <b v="0"/>
    <x v="6"/>
    <n v="-4910"/>
    <n v="-1636.6666666666667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d v="2016-10-14T09:17:40"/>
    <b v="0"/>
    <n v="3"/>
    <b v="0"/>
    <x v="6"/>
    <n v="-2365"/>
    <n v="-788.33333333333337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d v="2014-10-14T13:00:55"/>
    <b v="0"/>
    <n v="0"/>
    <b v="0"/>
    <x v="6"/>
    <n v="-300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d v="2015-01-16T18:26:50"/>
    <b v="0"/>
    <n v="6"/>
    <b v="0"/>
    <x v="6"/>
    <n v="-689"/>
    <n v="-114.83333333333333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d v="2015-03-12T23:31:11"/>
    <b v="0"/>
    <n v="17"/>
    <b v="0"/>
    <x v="6"/>
    <n v="-10116"/>
    <n v="-595.0588235294117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d v="2014-05-27T23:02:02"/>
    <b v="0"/>
    <n v="40"/>
    <b v="0"/>
    <x v="6"/>
    <n v="-12710"/>
    <n v="-317.7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d v="2014-06-30T20:53:59"/>
    <b v="0"/>
    <n v="3"/>
    <b v="0"/>
    <x v="6"/>
    <n v="-135"/>
    <n v="-4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d v="2014-11-27T02:02:28"/>
    <b v="0"/>
    <n v="1"/>
    <b v="0"/>
    <x v="6"/>
    <n v="-4985"/>
    <n v="-498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d v="2014-07-10T06:25:04"/>
    <b v="0"/>
    <n v="2"/>
    <b v="0"/>
    <x v="6"/>
    <n v="-2475"/>
    <n v="-1237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d v="2015-09-18T16:23:47"/>
    <b v="0"/>
    <n v="7"/>
    <b v="0"/>
    <x v="6"/>
    <n v="-4349"/>
    <n v="-621.2857142857143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d v="2016-08-19T19:51:05"/>
    <b v="0"/>
    <n v="14"/>
    <b v="0"/>
    <x v="6"/>
    <n v="-19547"/>
    <n v="-1396.2142857142858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d v="2016-03-04T08:07:48"/>
    <b v="0"/>
    <n v="0"/>
    <b v="0"/>
    <x v="6"/>
    <n v="-1000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d v="2015-08-12T03:38:27"/>
    <b v="0"/>
    <n v="0"/>
    <b v="0"/>
    <x v="6"/>
    <n v="-800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d v="2016-02-15T04:02:44"/>
    <b v="0"/>
    <n v="1"/>
    <b v="0"/>
    <x v="6"/>
    <n v="-11999"/>
    <n v="-11999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d v="2016-06-17T23:14:22"/>
    <b v="0"/>
    <n v="12"/>
    <b v="0"/>
    <x v="6"/>
    <n v="-5898"/>
    <n v="-491.5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d v="2015-08-17T16:07:19"/>
    <b v="0"/>
    <n v="12"/>
    <b v="0"/>
    <x v="6"/>
    <n v="-4450"/>
    <n v="-370.83333333333331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d v="2015-08-05T15:45:46"/>
    <b v="0"/>
    <n v="23"/>
    <b v="0"/>
    <x v="6"/>
    <n v="-1685"/>
    <n v="-73.260869565217391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d v="2016-11-01T06:18:40"/>
    <b v="0"/>
    <n v="0"/>
    <b v="0"/>
    <x v="6"/>
    <n v="-2000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d v="2016-06-13T15:09:20"/>
    <b v="0"/>
    <n v="10"/>
    <b v="0"/>
    <x v="6"/>
    <n v="-400"/>
    <n v="-40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d v="2015-05-27T21:44:14"/>
    <b v="0"/>
    <n v="5"/>
    <b v="0"/>
    <x v="6"/>
    <n v="-2858"/>
    <n v="-571.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d v="2014-10-03T09:36:19"/>
    <b v="0"/>
    <n v="1"/>
    <b v="0"/>
    <x v="6"/>
    <n v="-4995"/>
    <n v="-499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d v="2014-11-18T11:49:11"/>
    <b v="0"/>
    <n v="2"/>
    <b v="0"/>
    <x v="6"/>
    <n v="-4989"/>
    <n v="-2494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d v="2014-10-28T14:05:37"/>
    <b v="0"/>
    <n v="2"/>
    <b v="0"/>
    <x v="6"/>
    <n v="-5450"/>
    <n v="-27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d v="2015-04-17T21:41:54"/>
    <b v="0"/>
    <n v="0"/>
    <b v="0"/>
    <x v="6"/>
    <n v="-120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d v="2015-10-02T18:41:08"/>
    <b v="0"/>
    <n v="13"/>
    <b v="0"/>
    <x v="6"/>
    <n v="-3218"/>
    <n v="-247.53846153846155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d v="2015-07-28T15:54:35"/>
    <b v="0"/>
    <n v="0"/>
    <b v="0"/>
    <x v="6"/>
    <n v="-500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d v="2015-04-15T19:14:28"/>
    <b v="0"/>
    <n v="1"/>
    <b v="0"/>
    <x v="6"/>
    <n v="-1995"/>
    <n v="-199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d v="2015-01-27T20:00:22"/>
    <b v="0"/>
    <n v="5"/>
    <b v="0"/>
    <x v="6"/>
    <n v="-5805"/>
    <n v="-1161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d v="2016-09-02T03:25:44"/>
    <b v="0"/>
    <n v="2"/>
    <b v="0"/>
    <x v="6"/>
    <n v="-2899"/>
    <n v="-1449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d v="2014-07-09T07:48:43"/>
    <b v="0"/>
    <n v="0"/>
    <b v="0"/>
    <x v="6"/>
    <n v="-3000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d v="2015-01-12T02:53:41"/>
    <b v="0"/>
    <n v="32"/>
    <b v="0"/>
    <x v="6"/>
    <n v="-8423"/>
    <n v="-263.2187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d v="2016-03-10T16:51:20"/>
    <b v="0"/>
    <n v="1"/>
    <b v="0"/>
    <x v="6"/>
    <n v="-3975"/>
    <n v="-397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d v="2016-03-04T19:49:02"/>
    <b v="0"/>
    <n v="1"/>
    <b v="0"/>
    <x v="6"/>
    <n v="-199999"/>
    <n v="-199999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d v="2015-08-27T18:58:10"/>
    <b v="0"/>
    <n v="1"/>
    <b v="0"/>
    <x v="6"/>
    <n v="-25975"/>
    <n v="-2597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d v="2016-06-29T01:09:46"/>
    <b v="0"/>
    <n v="0"/>
    <b v="0"/>
    <x v="6"/>
    <n v="-1760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d v="2014-05-15T15:37:44"/>
    <b v="0"/>
    <n v="0"/>
    <b v="0"/>
    <x v="6"/>
    <n v="-2500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d v="2015-10-29T20:22:21"/>
    <b v="0"/>
    <n v="8"/>
    <b v="0"/>
    <x v="6"/>
    <n v="-1325"/>
    <n v="-165.6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d v="2016-03-28T22:22:07"/>
    <b v="0"/>
    <n v="0"/>
    <b v="0"/>
    <x v="6"/>
    <n v="-550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d v="2016-05-23T23:25:54"/>
    <b v="0"/>
    <n v="1"/>
    <b v="0"/>
    <x v="6"/>
    <n v="-27993"/>
    <n v="-27993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d v="2014-06-26T22:48:32"/>
    <b v="0"/>
    <n v="16"/>
    <b v="0"/>
    <x v="6"/>
    <n v="-1359"/>
    <n v="-84.937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d v="2014-08-29T18:55:56"/>
    <b v="0"/>
    <n v="12"/>
    <b v="0"/>
    <x v="6"/>
    <n v="-908"/>
    <n v="-75.666666666666671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d v="2015-12-04T20:17:36"/>
    <b v="0"/>
    <n v="4"/>
    <b v="0"/>
    <x v="6"/>
    <n v="-2955"/>
    <n v="-738.7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d v="2014-04-16T21:23:30"/>
    <b v="0"/>
    <n v="2"/>
    <b v="0"/>
    <x v="6"/>
    <n v="-4979"/>
    <n v="-2489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d v="2015-11-03T14:54:54"/>
    <b v="0"/>
    <n v="3"/>
    <b v="0"/>
    <x v="6"/>
    <n v="-1355"/>
    <n v="-451.66666666666669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d v="2015-10-19T03:41:57"/>
    <b v="0"/>
    <n v="0"/>
    <b v="0"/>
    <x v="6"/>
    <n v="-1000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d v="2015-02-18T17:19:46"/>
    <b v="0"/>
    <n v="3"/>
    <b v="0"/>
    <x v="6"/>
    <n v="-1874"/>
    <n v="-624.66666666666663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d v="2016-02-14T05:39:40"/>
    <b v="0"/>
    <n v="4"/>
    <b v="0"/>
    <x v="6"/>
    <n v="-1715"/>
    <n v="-428.7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d v="2014-06-11T17:04:38"/>
    <b v="0"/>
    <n v="2"/>
    <b v="0"/>
    <x v="6"/>
    <n v="-7455"/>
    <n v="-3727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d v="2017-02-04T06:58:27"/>
    <b v="0"/>
    <n v="10"/>
    <b v="0"/>
    <x v="6"/>
    <n v="-1290"/>
    <n v="-129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d v="2016-03-23T19:34:33"/>
    <b v="0"/>
    <n v="11"/>
    <b v="0"/>
    <x v="6"/>
    <n v="-4473"/>
    <n v="-406.63636363636363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d v="2016-08-19T20:30:46"/>
    <b v="0"/>
    <n v="6"/>
    <b v="0"/>
    <x v="6"/>
    <n v="-2614"/>
    <n v="-435.66666666666669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d v="2016-03-18T20:43:31"/>
    <b v="0"/>
    <n v="2"/>
    <b v="0"/>
    <x v="6"/>
    <n v="-14989"/>
    <n v="-7494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d v="2014-06-21T12:52:06"/>
    <b v="0"/>
    <n v="6"/>
    <b v="0"/>
    <x v="6"/>
    <n v="-13864"/>
    <n v="-2310.6666666666665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d v="2014-12-08T01:37:14"/>
    <b v="0"/>
    <n v="8"/>
    <b v="0"/>
    <x v="6"/>
    <n v="-789"/>
    <n v="-98.62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d v="2016-04-09T16:25:10"/>
    <b v="0"/>
    <n v="37"/>
    <b v="0"/>
    <x v="6"/>
    <n v="-1095"/>
    <n v="-29.594594594594593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d v="2016-05-03T13:07:28"/>
    <b v="0"/>
    <n v="11"/>
    <b v="0"/>
    <x v="6"/>
    <n v="-680"/>
    <n v="-61.81818181818182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d v="2016-06-13T20:48:18"/>
    <b v="0"/>
    <n v="0"/>
    <b v="0"/>
    <x v="6"/>
    <n v="-678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d v="2014-07-10T20:36:01"/>
    <b v="0"/>
    <n v="10"/>
    <b v="0"/>
    <x v="6"/>
    <n v="-680"/>
    <n v="-68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d v="2016-06-22T18:55:32"/>
    <b v="0"/>
    <n v="6"/>
    <b v="0"/>
    <x v="6"/>
    <n v="-88695"/>
    <n v="-14782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d v="2014-12-02T15:25:53"/>
    <b v="0"/>
    <n v="8"/>
    <b v="0"/>
    <x v="6"/>
    <n v="-1786"/>
    <n v="-223.2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d v="2015-03-06T21:40:57"/>
    <b v="0"/>
    <n v="6"/>
    <b v="0"/>
    <x v="6"/>
    <n v="-5890"/>
    <n v="-981.66666666666663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d v="2014-06-05T14:22:27"/>
    <b v="0"/>
    <n v="7"/>
    <b v="0"/>
    <x v="6"/>
    <n v="-2050"/>
    <n v="-292.85714285714283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d v="2016-05-18T04:19:09"/>
    <b v="0"/>
    <n v="7"/>
    <b v="0"/>
    <x v="6"/>
    <n v="-28775"/>
    <n v="-4110.7142857142853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d v="2015-05-08T19:26:20"/>
    <b v="0"/>
    <n v="5"/>
    <b v="0"/>
    <x v="6"/>
    <n v="-680"/>
    <n v="-136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d v="2014-04-18T20:52:36"/>
    <b v="0"/>
    <n v="46"/>
    <b v="0"/>
    <x v="6"/>
    <n v="-7263"/>
    <n v="-157.89130434782609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d v="2014-10-08T23:07:24"/>
    <b v="0"/>
    <n v="10"/>
    <b v="0"/>
    <x v="6"/>
    <n v="-1405"/>
    <n v="-140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d v="2016-01-30T16:58:40"/>
    <b v="0"/>
    <n v="19"/>
    <b v="0"/>
    <x v="6"/>
    <n v="-1359"/>
    <n v="-71.526315789473685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d v="2016-04-07T13:09:54"/>
    <b v="0"/>
    <n v="13"/>
    <b v="0"/>
    <x v="6"/>
    <n v="-4512"/>
    <n v="-347.07692307692309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d v="2014-05-06T22:11:30"/>
    <b v="0"/>
    <n v="13"/>
    <b v="0"/>
    <x v="6"/>
    <n v="-249"/>
    <n v="-19.153846153846153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d v="2015-08-14T01:56:53"/>
    <b v="0"/>
    <n v="4"/>
    <b v="0"/>
    <x v="6"/>
    <n v="-1468"/>
    <n v="-367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d v="2015-10-09T17:59:41"/>
    <b v="0"/>
    <n v="0"/>
    <b v="0"/>
    <x v="6"/>
    <n v="-300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d v="2016-02-01T16:08:13"/>
    <b v="0"/>
    <n v="3"/>
    <b v="0"/>
    <x v="6"/>
    <n v="-1581"/>
    <n v="-527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d v="2015-05-01T15:28:02"/>
    <b v="0"/>
    <n v="1"/>
    <b v="0"/>
    <x v="6"/>
    <n v="-400"/>
    <n v="-4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d v="2015-10-12T22:34:19"/>
    <b v="0"/>
    <n v="9"/>
    <b v="0"/>
    <x v="6"/>
    <n v="-9459"/>
    <n v="-105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d v="2015-04-13T20:45:12"/>
    <b v="0"/>
    <n v="1"/>
    <b v="0"/>
    <x v="6"/>
    <n v="-49997"/>
    <n v="-49997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d v="2014-06-19T09:21:30"/>
    <b v="0"/>
    <n v="1"/>
    <b v="0"/>
    <x v="6"/>
    <n v="-1995"/>
    <n v="-199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d v="2015-01-15T16:24:37"/>
    <b v="0"/>
    <n v="4"/>
    <b v="0"/>
    <x v="6"/>
    <n v="-130"/>
    <n v="-32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d v="2014-11-07T06:24:24"/>
    <b v="0"/>
    <n v="17"/>
    <b v="0"/>
    <x v="6"/>
    <n v="-2503"/>
    <n v="-147.23529411764707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d v="2015-03-06T09:23:41"/>
    <b v="0"/>
    <n v="0"/>
    <b v="0"/>
    <x v="6"/>
    <n v="-300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d v="2015-02-26T23:07:06"/>
    <b v="0"/>
    <n v="12"/>
    <b v="0"/>
    <x v="6"/>
    <n v="-535"/>
    <n v="-44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d v="2014-07-22T19:53:18"/>
    <b v="0"/>
    <n v="14"/>
    <b v="0"/>
    <x v="6"/>
    <n v="-5844"/>
    <n v="-417.42857142857144"/>
    <s v="theater"/>
    <x v="6"/>
  </r>
  <r>
    <n v="4000"/>
    <s v="The Escorts"/>
    <s v="An Enticing Trip into the World of Assisted Dying"/>
    <n v="8000"/>
    <n v="10"/>
    <x v="2"/>
    <s v="US"/>
    <s v="USD"/>
    <n v="1462631358"/>
    <x v="3980"/>
    <n v="1457450958"/>
    <d v="2016-03-08T15:29:18"/>
    <b v="0"/>
    <n v="1"/>
    <b v="0"/>
    <x v="6"/>
    <n v="-7990"/>
    <n v="-799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d v="2017-02-09T23:08:28"/>
    <b v="0"/>
    <n v="14"/>
    <b v="0"/>
    <x v="6"/>
    <n v="-747"/>
    <n v="-53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d v="2014-08-28T01:02:41"/>
    <b v="0"/>
    <n v="4"/>
    <b v="0"/>
    <x v="6"/>
    <n v="-1227"/>
    <n v="-306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d v="2015-01-16T14:05:47"/>
    <b v="0"/>
    <n v="2"/>
    <b v="0"/>
    <x v="6"/>
    <n v="-1799"/>
    <n v="-899.5"/>
    <s v="theater"/>
    <x v="6"/>
  </r>
  <r>
    <n v="4004"/>
    <s v="South Florida Tours"/>
    <s v="Help Launch The Queen Into South Florida!"/>
    <n v="500"/>
    <n v="1"/>
    <x v="2"/>
    <s v="US"/>
    <s v="USD"/>
    <n v="1412740457"/>
    <x v="3983"/>
    <n v="1410148457"/>
    <d v="2014-09-08T03:54:17"/>
    <b v="0"/>
    <n v="1"/>
    <b v="0"/>
    <x v="6"/>
    <n v="-499"/>
    <n v="-499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d v="2014-08-21T19:23:05"/>
    <b v="0"/>
    <n v="2"/>
    <b v="0"/>
    <x v="6"/>
    <n v="-2960"/>
    <n v="-148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d v="2016-01-22T18:33:07"/>
    <b v="0"/>
    <n v="1"/>
    <b v="0"/>
    <x v="6"/>
    <n v="-29998"/>
    <n v="-29998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d v="2014-07-28T18:33:01"/>
    <b v="0"/>
    <n v="1"/>
    <b v="0"/>
    <x v="6"/>
    <n v="-1995"/>
    <n v="-199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d v="2015-06-22T23:08:27"/>
    <b v="0"/>
    <n v="4"/>
    <b v="0"/>
    <x v="6"/>
    <n v="-940"/>
    <n v="-23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d v="2014-07-31T16:49:20"/>
    <b v="0"/>
    <n v="3"/>
    <b v="0"/>
    <x v="6"/>
    <n v="-1855"/>
    <n v="-618.33333333333337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d v="2014-10-09T18:29:26"/>
    <b v="0"/>
    <n v="38"/>
    <b v="0"/>
    <x v="6"/>
    <n v="-5458"/>
    <n v="-143.63157894736841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d v="2014-12-29T13:04:38"/>
    <b v="0"/>
    <n v="4"/>
    <b v="0"/>
    <x v="6"/>
    <n v="-231"/>
    <n v="-57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d v="2015-04-02T13:04:09"/>
    <b v="0"/>
    <n v="0"/>
    <b v="0"/>
    <x v="6"/>
    <n v="-575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d v="2015-01-17T07:13:43"/>
    <b v="0"/>
    <n v="2"/>
    <b v="0"/>
    <x v="6"/>
    <n v="-1974"/>
    <n v="-987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d v="2016-02-19T05:54:29"/>
    <b v="0"/>
    <n v="0"/>
    <b v="0"/>
    <x v="6"/>
    <n v="-900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d v="2015-06-19T18:44:23"/>
    <b v="0"/>
    <n v="1"/>
    <b v="0"/>
    <x v="6"/>
    <n v="-6999"/>
    <n v="-6999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d v="2014-08-18T20:56:40"/>
    <b v="0"/>
    <n v="7"/>
    <b v="0"/>
    <x v="6"/>
    <n v="-430"/>
    <n v="-61.428571428571431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d v="2014-08-05T16:07:54"/>
    <b v="0"/>
    <n v="2"/>
    <b v="0"/>
    <x v="6"/>
    <n v="-9895"/>
    <n v="-4947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d v="2016-09-07T21:51:48"/>
    <b v="0"/>
    <n v="4"/>
    <b v="0"/>
    <x v="6"/>
    <n v="-1370"/>
    <n v="-34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d v="2016-02-17T16:13:16"/>
    <b v="0"/>
    <n v="4"/>
    <b v="0"/>
    <x v="6"/>
    <n v="-3471"/>
    <n v="-867.7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d v="2015-02-22T04:34:59"/>
    <b v="0"/>
    <n v="3"/>
    <b v="0"/>
    <x v="6"/>
    <n v="-500"/>
    <n v="-166.6666666666666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d v="2014-08-27T21:52:38"/>
    <b v="0"/>
    <n v="2"/>
    <b v="0"/>
    <x v="6"/>
    <n v="-14875"/>
    <n v="-7437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d v="2014-12-17T14:01:07"/>
    <b v="0"/>
    <n v="197"/>
    <b v="0"/>
    <x v="6"/>
    <n v="-5479"/>
    <n v="-27.81218274111675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d v="2016-02-08T23:59:23"/>
    <b v="0"/>
    <n v="0"/>
    <b v="0"/>
    <x v="6"/>
    <n v="-700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d v="2015-08-01T16:04:57"/>
    <b v="0"/>
    <n v="1"/>
    <b v="0"/>
    <x v="6"/>
    <n v="-790"/>
    <n v="-79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d v="2015-05-27T05:42:16"/>
    <b v="0"/>
    <n v="4"/>
    <b v="0"/>
    <x v="6"/>
    <n v="-4750"/>
    <n v="-1187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d v="2015-10-05T15:43:59"/>
    <b v="0"/>
    <n v="0"/>
    <b v="0"/>
    <x v="6"/>
    <n v="-400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d v="2017-02-02T23:18:01"/>
    <b v="0"/>
    <n v="7"/>
    <b v="0"/>
    <x v="6"/>
    <n v="-2785"/>
    <n v="-397.85714285714283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d v="2014-05-06T22:31:40"/>
    <b v="0"/>
    <n v="11"/>
    <b v="0"/>
    <x v="6"/>
    <n v="-1439"/>
    <n v="-130.8181818181818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d v="2015-11-14T00:36:10"/>
    <b v="0"/>
    <n v="0"/>
    <b v="0"/>
    <x v="6"/>
    <n v="-2000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d v="2016-01-05T15:43:19"/>
    <b v="0"/>
    <n v="6"/>
    <b v="0"/>
    <x v="6"/>
    <n v="-2100"/>
    <n v="-350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d v="2014-10-29T14:02:44"/>
    <b v="0"/>
    <n v="0"/>
    <b v="0"/>
    <x v="6"/>
    <n v="-500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d v="2015-10-16T19:25:16"/>
    <b v="0"/>
    <n v="7"/>
    <b v="0"/>
    <x v="6"/>
    <n v="-5635"/>
    <n v="-805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d v="2016-09-01T06:27:04"/>
    <b v="0"/>
    <n v="94"/>
    <b v="0"/>
    <x v="6"/>
    <n v="-17758.010000000002"/>
    <n v="-188.91500000000002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d v="2015-03-04T22:44:10"/>
    <b v="0"/>
    <n v="2"/>
    <b v="0"/>
    <x v="6"/>
    <n v="-13300"/>
    <n v="-665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d v="2014-09-21T21:11:27"/>
    <b v="0"/>
    <n v="25"/>
    <b v="0"/>
    <x v="6"/>
    <n v="-6315"/>
    <n v="-252.6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d v="2014-06-14T22:29:24"/>
    <b v="0"/>
    <n v="17"/>
    <b v="0"/>
    <x v="6"/>
    <n v="-3177"/>
    <n v="-186.8823529411764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d v="2016-05-07T01:41:55"/>
    <b v="0"/>
    <n v="2"/>
    <b v="0"/>
    <x v="6"/>
    <n v="-620"/>
    <n v="-31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d v="2014-08-18T19:10:10"/>
    <b v="0"/>
    <n v="4"/>
    <b v="0"/>
    <x v="6"/>
    <n v="-2199"/>
    <n v="-549.7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d v="2015-10-28T16:06:07"/>
    <b v="0"/>
    <n v="5"/>
    <b v="0"/>
    <x v="6"/>
    <n v="-200"/>
    <n v="-4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d v="2015-05-20T05:33:24"/>
    <b v="0"/>
    <n v="2"/>
    <b v="0"/>
    <x v="6"/>
    <n v="-5500"/>
    <n v="-27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d v="2016-07-08T11:22:34"/>
    <b v="0"/>
    <n v="2"/>
    <b v="0"/>
    <x v="6"/>
    <n v="-4979"/>
    <n v="-2489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d v="2014-12-22T02:01:04"/>
    <b v="0"/>
    <n v="3"/>
    <b v="0"/>
    <x v="6"/>
    <n v="-9979"/>
    <n v="-3326.3333333333335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d v="2014-11-05T22:58:45"/>
    <b v="0"/>
    <n v="0"/>
    <b v="0"/>
    <x v="6"/>
    <n v="-30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d v="2015-03-11T05:16:22"/>
    <b v="0"/>
    <n v="4"/>
    <b v="0"/>
    <x v="6"/>
    <n v="-375"/>
    <n v="-93.7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d v="2014-07-22T04:49:49"/>
    <b v="0"/>
    <n v="1"/>
    <b v="0"/>
    <x v="6"/>
    <n v="-4999"/>
    <n v="-4999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d v="2014-09-22T15:36:50"/>
    <b v="0"/>
    <n v="12"/>
    <b v="0"/>
    <x v="6"/>
    <n v="-5140"/>
    <n v="-428.33333333333331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d v="2014-12-18T00:32:23"/>
    <b v="0"/>
    <n v="4"/>
    <b v="0"/>
    <x v="6"/>
    <n v="-4890"/>
    <n v="-1222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d v="2016-03-07T12:13:07"/>
    <b v="0"/>
    <n v="91"/>
    <b v="0"/>
    <x v="6"/>
    <n v="-13999"/>
    <n v="-153.83516483516485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d v="2015-06-14T23:00:15"/>
    <b v="0"/>
    <n v="1"/>
    <b v="0"/>
    <x v="6"/>
    <n v="-19984"/>
    <n v="-19984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d v="2014-09-23T15:16:31"/>
    <b v="0"/>
    <n v="1"/>
    <b v="0"/>
    <x v="6"/>
    <n v="-1499"/>
    <n v="-1499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d v="2014-05-02T19:26:37"/>
    <b v="0"/>
    <n v="0"/>
    <b v="0"/>
    <x v="6"/>
    <n v="-50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d v="2014-08-14T21:05:16"/>
    <b v="0"/>
    <n v="13"/>
    <b v="0"/>
    <x v="6"/>
    <n v="-1874"/>
    <n v="-144.15384615384616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d v="2014-10-16T16:33:48"/>
    <b v="0"/>
    <n v="2"/>
    <b v="0"/>
    <x v="6"/>
    <n v="-390"/>
    <n v="-19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d v="2016-08-31T20:11:25"/>
    <b v="0"/>
    <n v="0"/>
    <b v="0"/>
    <x v="6"/>
    <n v="-888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d v="2014-05-20T15:33:51"/>
    <b v="0"/>
    <n v="21"/>
    <b v="0"/>
    <x v="6"/>
    <n v="-4119"/>
    <n v="-196.14285714285714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d v="2016-06-13T22:23:59"/>
    <b v="0"/>
    <n v="9"/>
    <b v="0"/>
    <x v="6"/>
    <n v="-705"/>
    <n v="-7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d v="2015-11-02T23:14:40"/>
    <b v="0"/>
    <n v="6"/>
    <b v="0"/>
    <x v="6"/>
    <n v="-2725"/>
    <n v="-454.1666666666666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d v="2016-03-17T01:27:24"/>
    <b v="0"/>
    <n v="4"/>
    <b v="0"/>
    <x v="6"/>
    <n v="-3655"/>
    <n v="-91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d v="2014-08-15T15:22:32"/>
    <b v="0"/>
    <n v="7"/>
    <b v="0"/>
    <x v="6"/>
    <n v="-9750"/>
    <n v="-1392.8571428571429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d v="2014-05-20T16:40:56"/>
    <b v="0"/>
    <n v="5"/>
    <b v="0"/>
    <x v="6"/>
    <n v="-9715"/>
    <n v="-1943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d v="2016-02-21T03:23:43"/>
    <b v="0"/>
    <n v="0"/>
    <b v="0"/>
    <x v="6"/>
    <n v="-525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d v="2016-06-02T17:44:28"/>
    <b v="0"/>
    <n v="3"/>
    <b v="0"/>
    <x v="6"/>
    <n v="-19510"/>
    <n v="-6503.333333333333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d v="2014-05-28T16:21:24"/>
    <b v="0"/>
    <n v="9"/>
    <b v="0"/>
    <x v="6"/>
    <n v="-9365"/>
    <n v="-1040.5555555555557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d v="2015-03-30T14:07:06"/>
    <b v="0"/>
    <n v="6"/>
    <b v="0"/>
    <x v="6"/>
    <n v="-1615"/>
    <n v="-269.16666666666669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d v="2014-07-13T22:50:11"/>
    <b v="0"/>
    <n v="4"/>
    <b v="0"/>
    <x v="6"/>
    <n v="-3973"/>
    <n v="-993.2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d v="2016-04-19T00:56:28"/>
    <b v="0"/>
    <n v="1"/>
    <b v="0"/>
    <x v="6"/>
    <n v="-14975"/>
    <n v="-1497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d v="2015-08-19T02:49:10"/>
    <b v="0"/>
    <n v="17"/>
    <b v="0"/>
    <x v="6"/>
    <n v="-1955"/>
    <n v="-115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d v="2016-12-14T23:07:35"/>
    <b v="0"/>
    <n v="1"/>
    <b v="0"/>
    <x v="6"/>
    <n v="-3460.05"/>
    <n v="-3460.05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d v="2015-01-18T15:52:36"/>
    <b v="0"/>
    <n v="13"/>
    <b v="0"/>
    <x v="6"/>
    <n v="-820"/>
    <n v="-6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d v="2015-01-27T16:00:20"/>
    <b v="0"/>
    <n v="6"/>
    <b v="0"/>
    <x v="6"/>
    <n v="-835"/>
    <n v="-139.16666666666666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d v="2016-11-26T19:18:51"/>
    <b v="0"/>
    <n v="0"/>
    <b v="0"/>
    <x v="6"/>
    <n v="-2000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d v="2014-06-22T18:35:11"/>
    <b v="0"/>
    <n v="2"/>
    <b v="0"/>
    <x v="6"/>
    <n v="-996"/>
    <n v="-498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d v="2015-03-15T08:17:06"/>
    <b v="0"/>
    <n v="2"/>
    <b v="0"/>
    <x v="6"/>
    <n v="-3463"/>
    <n v="-1731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d v="2015-10-06T13:16:15"/>
    <b v="0"/>
    <n v="21"/>
    <b v="0"/>
    <x v="6"/>
    <n v="-2015"/>
    <n v="-95.952380952380949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d v="2014-05-20T01:06:09"/>
    <b v="0"/>
    <n v="13"/>
    <b v="0"/>
    <x v="6"/>
    <n v="-1424"/>
    <n v="-109.53846153846153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d v="2014-09-23T19:05:49"/>
    <b v="0"/>
    <n v="0"/>
    <b v="0"/>
    <x v="6"/>
    <n v="-70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d v="2016-11-21T17:03:14"/>
    <b v="0"/>
    <n v="6"/>
    <b v="0"/>
    <x v="6"/>
    <n v="-13665"/>
    <n v="-2277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d v="2016-12-28T18:54:02"/>
    <b v="0"/>
    <n v="0"/>
    <b v="0"/>
    <x v="6"/>
    <n v="-25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d v="2016-05-20T22:32:01"/>
    <b v="0"/>
    <n v="1"/>
    <b v="0"/>
    <x v="6"/>
    <n v="-2995"/>
    <n v="-299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d v="2016-05-21T16:45:16"/>
    <b v="0"/>
    <n v="0"/>
    <b v="0"/>
    <x v="6"/>
    <n v="-300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d v="2015-02-06T13:57:05"/>
    <b v="0"/>
    <n v="12"/>
    <b v="0"/>
    <x v="6"/>
    <n v="-1874"/>
    <n v="-156.16666666666666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d v="2015-10-30T04:32:33"/>
    <b v="0"/>
    <n v="2"/>
    <b v="0"/>
    <x v="6"/>
    <n v="-147"/>
    <n v="-73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d v="2015-12-15T18:16:56"/>
    <b v="0"/>
    <n v="6"/>
    <b v="0"/>
    <x v="6"/>
    <n v="-2741"/>
    <n v="-456.83333333333331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d v="2016-09-09T10:28:26"/>
    <b v="0"/>
    <n v="1"/>
    <b v="0"/>
    <x v="6"/>
    <n v="-2990"/>
    <n v="-299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d v="2015-02-23T14:29:35"/>
    <b v="0"/>
    <n v="1"/>
    <b v="0"/>
    <x v="6"/>
    <n v="-3490"/>
    <n v="-349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d v="2015-10-27T22:34:59"/>
    <b v="0"/>
    <n v="5"/>
    <b v="0"/>
    <x v="6"/>
    <n v="-953"/>
    <n v="-190.6"/>
    <s v="theater"/>
    <x v="6"/>
  </r>
  <r>
    <n v="4087"/>
    <s v="Stage Production &quot;The Nail Shop&quot;"/>
    <s v="Comedy Stage Play"/>
    <n v="9600"/>
    <n v="0"/>
    <x v="2"/>
    <s v="US"/>
    <s v="USD"/>
    <n v="1468777786"/>
    <x v="4065"/>
    <n v="1466185786"/>
    <d v="2016-06-17T17:49:46"/>
    <b v="0"/>
    <n v="0"/>
    <b v="0"/>
    <x v="6"/>
    <n v="-960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d v="2014-12-17T14:42:04"/>
    <b v="0"/>
    <n v="3"/>
    <b v="0"/>
    <x v="6"/>
    <n v="-1784"/>
    <n v="-594.66666666666663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d v="2015-04-28T17:34:48"/>
    <b v="0"/>
    <n v="8"/>
    <b v="0"/>
    <x v="6"/>
    <n v="-4760"/>
    <n v="-595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d v="2015-07-24T16:08:57"/>
    <b v="0"/>
    <n v="3"/>
    <b v="0"/>
    <x v="6"/>
    <n v="-968"/>
    <n v="-322.66666666666669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d v="2014-12-17T12:09:11"/>
    <b v="0"/>
    <n v="8"/>
    <b v="0"/>
    <x v="6"/>
    <n v="-1396"/>
    <n v="-174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d v="2015-02-04T04:40:47"/>
    <b v="0"/>
    <n v="1"/>
    <b v="0"/>
    <x v="6"/>
    <n v="-109980"/>
    <n v="-10998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d v="2015-06-23T19:34:53"/>
    <b v="0"/>
    <n v="4"/>
    <b v="0"/>
    <x v="6"/>
    <n v="-2440"/>
    <n v="-610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d v="2014-09-08T02:05:00"/>
    <b v="0"/>
    <n v="8"/>
    <b v="0"/>
    <x v="6"/>
    <n v="-1270"/>
    <n v="-158.7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d v="2016-11-19T00:45:50"/>
    <b v="0"/>
    <n v="1"/>
    <b v="0"/>
    <x v="6"/>
    <n v="-29200"/>
    <n v="-292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d v="2017-01-15T12:43:39"/>
    <b v="0"/>
    <n v="5"/>
    <b v="0"/>
    <x v="6"/>
    <n v="-3100"/>
    <n v="-62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d v="2015-12-06T19:47:17"/>
    <b v="0"/>
    <n v="0"/>
    <b v="0"/>
    <x v="6"/>
    <n v="-1000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d v="2016-05-05T17:19:57"/>
    <b v="0"/>
    <n v="0"/>
    <b v="0"/>
    <x v="6"/>
    <n v="-7500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d v="2016-07-19T20:24:33"/>
    <b v="0"/>
    <n v="1"/>
    <b v="0"/>
    <x v="6"/>
    <n v="-4450"/>
    <n v="-44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d v="2014-10-15T02:59:50"/>
    <b v="0"/>
    <n v="0"/>
    <b v="0"/>
    <x v="6"/>
    <n v="-27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d v="2016-12-26T21:41:22"/>
    <b v="0"/>
    <n v="0"/>
    <b v="0"/>
    <x v="6"/>
    <n v="-60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d v="2016-04-15T20:21:13"/>
    <b v="0"/>
    <n v="6"/>
    <b v="0"/>
    <x v="6"/>
    <n v="-363"/>
    <n v="-60.5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d v="2015-07-03T19:59:26"/>
    <b v="0"/>
    <n v="6"/>
    <b v="0"/>
    <x v="6"/>
    <n v="-900"/>
    <n v="-150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d v="2016-09-27T06:40:34"/>
    <b v="0"/>
    <n v="14"/>
    <b v="0"/>
    <x v="6"/>
    <n v="-2359"/>
    <n v="-168.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d v="2016-11-23T00:15:09"/>
    <b v="0"/>
    <n v="6"/>
    <b v="0"/>
    <x v="6"/>
    <n v="-30700"/>
    <n v="-5116.666666666667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d v="2015-02-18T01:11:06"/>
    <b v="0"/>
    <n v="33"/>
    <b v="0"/>
    <x v="6"/>
    <n v="-1470"/>
    <n v="-44.54545454545454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d v="2014-09-01T22:00:01"/>
    <b v="0"/>
    <n v="4"/>
    <b v="0"/>
    <x v="6"/>
    <n v="-1959"/>
    <n v="-489.7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d v="2017-02-01T00:45:37"/>
    <b v="0"/>
    <n v="1"/>
    <b v="0"/>
    <x v="6"/>
    <n v="-2941"/>
    <n v="-2941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d v="2015-10-30T12:56:44"/>
    <b v="0"/>
    <n v="0"/>
    <b v="0"/>
    <x v="6"/>
    <n v="-50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d v="2016-05-22T15:02:31"/>
    <b v="0"/>
    <n v="6"/>
    <b v="0"/>
    <x v="6"/>
    <n v="-214"/>
    <n v="-35.66666666666666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d v="2015-01-25T03:15:40"/>
    <b v="0"/>
    <n v="6"/>
    <b v="0"/>
    <x v="6"/>
    <n v="-2906"/>
    <n v="-484.33333333333331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d v="2016-01-31T22:43:06"/>
    <b v="0"/>
    <n v="1"/>
    <b v="0"/>
    <x v="6"/>
    <n v="-2499"/>
    <n v="-2499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d v="2015-12-20T13:45:23"/>
    <b v="0"/>
    <n v="3"/>
    <b v="0"/>
    <x v="6"/>
    <n v="-1497"/>
    <n v="-499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5ACEF-4367-4D42-8F49-9737BF2F7DD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1"/>
    <field x="2"/>
  </rowFields>
  <rowItems count="83">
    <i>
      <x/>
    </i>
    <i r="1">
      <x/>
    </i>
    <i r="1">
      <x v="1"/>
    </i>
    <i r="1">
      <x v="2"/>
    </i>
    <i>
      <x v="1"/>
    </i>
    <i r="1">
      <x v="3"/>
    </i>
    <i r="1">
      <x/>
    </i>
    <i r="1">
      <x v="2"/>
    </i>
    <i>
      <x v="2"/>
    </i>
    <i r="1">
      <x/>
    </i>
    <i r="1">
      <x v="2"/>
    </i>
    <i>
      <x v="3"/>
    </i>
    <i r="1">
      <x v="3"/>
    </i>
    <i r="1">
      <x/>
    </i>
    <i r="1">
      <x v="1"/>
    </i>
    <i r="1">
      <x v="2"/>
    </i>
    <i>
      <x v="4"/>
    </i>
    <i r="1">
      <x v="3"/>
    </i>
    <i r="1">
      <x/>
    </i>
    <i r="1">
      <x v="2"/>
    </i>
    <i>
      <x v="5"/>
    </i>
    <i r="1">
      <x v="3"/>
    </i>
    <i r="1">
      <x/>
    </i>
    <i r="1">
      <x v="2"/>
    </i>
    <i>
      <x v="6"/>
    </i>
    <i r="1">
      <x v="3"/>
    </i>
    <i r="1">
      <x/>
    </i>
    <i r="1">
      <x v="2"/>
    </i>
    <i>
      <x v="7"/>
    </i>
    <i r="1">
      <x v="3"/>
    </i>
    <i r="1">
      <x/>
    </i>
    <i r="1">
      <x v="2"/>
    </i>
    <i>
      <x v="8"/>
    </i>
    <i r="1">
      <x v="3"/>
    </i>
    <i r="1">
      <x/>
    </i>
    <i r="1">
      <x v="1"/>
    </i>
    <i r="1">
      <x v="2"/>
    </i>
    <i>
      <x v="9"/>
    </i>
    <i r="1">
      <x v="3"/>
    </i>
    <i r="1">
      <x/>
    </i>
    <i r="1">
      <x v="1"/>
    </i>
    <i r="1">
      <x v="2"/>
    </i>
    <i>
      <x v="10"/>
    </i>
    <i r="1">
      <x v="3"/>
    </i>
    <i r="1">
      <x/>
    </i>
    <i>
      <x v="11"/>
    </i>
    <i r="1">
      <x/>
    </i>
    <i r="1">
      <x v="1"/>
    </i>
    <i r="1">
      <x v="2"/>
    </i>
    <i>
      <x v="12"/>
    </i>
    <i r="1">
      <x v="3"/>
    </i>
    <i r="1">
      <x/>
    </i>
    <i r="1">
      <x v="2"/>
    </i>
    <i>
      <x v="13"/>
    </i>
    <i r="1">
      <x v="2"/>
    </i>
    <i>
      <x v="14"/>
    </i>
    <i r="1">
      <x v="3"/>
    </i>
    <i r="1">
      <x/>
    </i>
    <i r="1">
      <x v="1"/>
    </i>
    <i>
      <x v="15"/>
    </i>
    <i r="1">
      <x v="3"/>
    </i>
    <i r="1">
      <x/>
    </i>
    <i r="1">
      <x v="1"/>
    </i>
    <i r="1">
      <x v="2"/>
    </i>
    <i>
      <x v="16"/>
    </i>
    <i r="1">
      <x/>
    </i>
    <i r="1">
      <x v="2"/>
    </i>
    <i>
      <x v="17"/>
    </i>
    <i r="1">
      <x v="3"/>
    </i>
    <i r="1">
      <x/>
    </i>
    <i r="1">
      <x v="2"/>
    </i>
    <i>
      <x v="18"/>
    </i>
    <i r="1">
      <x v="3"/>
    </i>
    <i r="1">
      <x/>
    </i>
    <i r="1">
      <x v="2"/>
    </i>
    <i>
      <x v="19"/>
    </i>
    <i r="1">
      <x v="2"/>
    </i>
    <i>
      <x v="20"/>
    </i>
    <i r="1"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ategory" fld="0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nit 1 Homework Kickstart My Char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11CB1-85AD-4892-A9A2-88B5E54F879F}" name="PivotTable6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4">
  <location ref="D4:E26" firstHeaderRow="1" firstDataRow="1" firstDataCol="1"/>
  <pivotFields count="2">
    <pivotField axis="axisRow" allDrilled="1" subtotalTop="0" showAll="0" dataSourceSort="1" defaultSubtotal="0" defaultAttributeDrillState="1">
      <items count="2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</items>
    </pivotField>
    <pivotField dataField="1" subtotalTop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Category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C884D-B9AE-4C92-9142-781A291D073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105" firstHeaderRow="1" firstDataRow="1" firstDataCol="1"/>
  <pivotFields count="22">
    <pivotField showAll="0"/>
    <pivotField showAll="0"/>
    <pivotField showAll="0"/>
    <pivotField dataField="1"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6"/>
        <item x="3"/>
        <item x="4"/>
        <item x="19"/>
        <item x="37"/>
        <item x="34"/>
        <item x="33"/>
        <item x="17"/>
        <item x="21"/>
        <item x="40"/>
        <item x="32"/>
        <item x="14"/>
        <item x="7"/>
        <item x="39"/>
        <item x="38"/>
        <item x="2"/>
        <item x="5"/>
        <item x="9"/>
        <item x="8"/>
        <item x="6"/>
        <item x="10"/>
        <item x="29"/>
        <item x="18"/>
        <item x="28"/>
        <item x="13"/>
        <item x="12"/>
        <item x="27"/>
        <item x="11"/>
        <item x="16"/>
        <item x="25"/>
        <item x="23"/>
        <item x="0"/>
        <item x="30"/>
        <item x="24"/>
        <item x="31"/>
        <item x="26"/>
        <item x="35"/>
        <item x="22"/>
        <item x="15"/>
        <item x="1"/>
        <item x="2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5"/>
  </rowFields>
  <rowItems count="102">
    <i>
      <x/>
    </i>
    <i r="1">
      <x/>
    </i>
    <i r="1">
      <x v="1"/>
    </i>
    <i r="1">
      <x v="3"/>
    </i>
    <i>
      <x v="1"/>
    </i>
    <i r="1">
      <x v="1"/>
    </i>
    <i>
      <x v="2"/>
    </i>
    <i r="1">
      <x v="3"/>
    </i>
    <i>
      <x v="3"/>
    </i>
    <i r="1">
      <x/>
    </i>
    <i r="1">
      <x v="1"/>
    </i>
    <i>
      <x v="4"/>
    </i>
    <i r="1">
      <x v="1"/>
    </i>
    <i r="1">
      <x v="3"/>
    </i>
    <i>
      <x v="5"/>
    </i>
    <i r="1">
      <x v="1"/>
    </i>
    <i>
      <x v="6"/>
    </i>
    <i r="1">
      <x v="2"/>
    </i>
    <i r="1">
      <x v="3"/>
    </i>
    <i>
      <x v="7"/>
    </i>
    <i r="1">
      <x v="1"/>
    </i>
    <i>
      <x v="8"/>
    </i>
    <i r="1">
      <x/>
    </i>
    <i>
      <x v="9"/>
    </i>
    <i r="1">
      <x/>
    </i>
    <i r="1">
      <x v="1"/>
    </i>
    <i r="1">
      <x v="3"/>
    </i>
    <i>
      <x v="10"/>
    </i>
    <i r="1">
      <x v="3"/>
    </i>
    <i>
      <x v="11"/>
    </i>
    <i r="1">
      <x v="1"/>
    </i>
    <i r="1">
      <x v="3"/>
    </i>
    <i>
      <x v="12"/>
    </i>
    <i r="1">
      <x/>
    </i>
    <i r="1">
      <x v="1"/>
    </i>
    <i>
      <x v="13"/>
    </i>
    <i r="1">
      <x v="1"/>
    </i>
    <i>
      <x v="14"/>
    </i>
    <i r="1">
      <x/>
    </i>
    <i r="1">
      <x v="1"/>
    </i>
    <i r="1">
      <x v="2"/>
    </i>
    <i r="1">
      <x v="3"/>
    </i>
    <i>
      <x v="15"/>
    </i>
    <i r="1">
      <x/>
    </i>
    <i>
      <x v="16"/>
    </i>
    <i r="1">
      <x v="1"/>
    </i>
    <i>
      <x v="17"/>
    </i>
    <i r="1">
      <x v="3"/>
    </i>
    <i>
      <x v="18"/>
    </i>
    <i r="1">
      <x/>
    </i>
    <i r="1">
      <x v="1"/>
    </i>
    <i r="1">
      <x v="3"/>
    </i>
    <i>
      <x v="19"/>
    </i>
    <i r="1">
      <x v="1"/>
    </i>
    <i r="1">
      <x v="2"/>
    </i>
    <i r="1">
      <x v="3"/>
    </i>
    <i>
      <x v="20"/>
    </i>
    <i r="1">
      <x v="1"/>
    </i>
    <i>
      <x v="21"/>
    </i>
    <i r="1">
      <x v="1"/>
    </i>
    <i>
      <x v="22"/>
    </i>
    <i r="1">
      <x v="1"/>
    </i>
    <i>
      <x v="23"/>
    </i>
    <i r="1">
      <x v="1"/>
    </i>
    <i r="1">
      <x v="2"/>
    </i>
    <i>
      <x v="24"/>
    </i>
    <i r="1">
      <x v="1"/>
    </i>
    <i>
      <x v="25"/>
    </i>
    <i r="1">
      <x v="3"/>
    </i>
    <i>
      <x v="26"/>
    </i>
    <i r="1">
      <x v="3"/>
    </i>
    <i>
      <x v="27"/>
    </i>
    <i r="1">
      <x v="3"/>
    </i>
    <i>
      <x v="28"/>
    </i>
    <i r="1">
      <x/>
    </i>
    <i>
      <x v="29"/>
    </i>
    <i r="1">
      <x/>
    </i>
    <i>
      <x v="30"/>
    </i>
    <i r="1">
      <x v="3"/>
    </i>
    <i>
      <x v="31"/>
    </i>
    <i r="1">
      <x v="3"/>
    </i>
    <i>
      <x v="32"/>
    </i>
    <i r="1">
      <x v="3"/>
    </i>
    <i>
      <x v="33"/>
    </i>
    <i r="1">
      <x v="1"/>
    </i>
    <i>
      <x v="34"/>
    </i>
    <i r="1">
      <x v="1"/>
    </i>
    <i>
      <x v="35"/>
    </i>
    <i r="1">
      <x v="1"/>
    </i>
    <i>
      <x v="36"/>
    </i>
    <i r="1">
      <x v="3"/>
    </i>
    <i>
      <x v="37"/>
    </i>
    <i r="1">
      <x/>
    </i>
    <i r="1">
      <x v="1"/>
    </i>
    <i>
      <x v="38"/>
    </i>
    <i r="1">
      <x v="3"/>
    </i>
    <i>
      <x v="39"/>
    </i>
    <i r="1">
      <x v="3"/>
    </i>
    <i>
      <x v="40"/>
    </i>
    <i r="1">
      <x v="1"/>
    </i>
    <i r="1">
      <x v="3"/>
    </i>
    <i t="grand">
      <x/>
    </i>
  </rowItems>
  <colItems count="1">
    <i/>
  </colItems>
  <dataFields count="1">
    <dataField name="Sum of goal" fld="3" baseField="17" baseItem="0" numFmtId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A93E1-8D21-4771-A827-6F6570DC55ED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BN18" firstHeaderRow="1" firstDataRow="3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axis="axisCol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15"/>
  </colFields>
  <colItems count="65">
    <i>
      <x/>
      <x v="3"/>
    </i>
    <i r="1">
      <x v="6"/>
    </i>
    <i r="1">
      <x v="12"/>
    </i>
    <i r="1">
      <x v="21"/>
    </i>
    <i r="1">
      <x v="26"/>
    </i>
    <i r="1">
      <x v="31"/>
    </i>
    <i r="1">
      <x v="35"/>
    </i>
    <i r="1">
      <x v="36"/>
    </i>
    <i r="1">
      <x v="37"/>
    </i>
    <i r="1">
      <x v="38"/>
    </i>
    <i r="1">
      <x v="40"/>
    </i>
    <i t="default">
      <x/>
    </i>
    <i>
      <x v="1"/>
      <x/>
    </i>
    <i r="1">
      <x v="2"/>
    </i>
    <i r="1">
      <x v="6"/>
    </i>
    <i r="1">
      <x v="7"/>
    </i>
    <i r="1">
      <x v="9"/>
    </i>
    <i r="1">
      <x v="11"/>
    </i>
    <i r="1">
      <x v="15"/>
    </i>
    <i r="1">
      <x v="16"/>
    </i>
    <i r="1">
      <x v="17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t="default">
      <x v="1"/>
    </i>
    <i>
      <x v="2"/>
      <x v="8"/>
    </i>
    <i r="1">
      <x v="15"/>
    </i>
    <i r="1">
      <x v="39"/>
    </i>
    <i r="1">
      <x v="40"/>
    </i>
    <i t="default">
      <x v="2"/>
    </i>
    <i>
      <x v="3"/>
      <x v="1"/>
    </i>
    <i r="1">
      <x v="4"/>
    </i>
    <i r="1">
      <x v="5"/>
    </i>
    <i r="1">
      <x v="8"/>
    </i>
    <i r="1">
      <x v="10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4"/>
    </i>
    <i r="1">
      <x v="29"/>
    </i>
    <i r="1">
      <x v="30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t="default">
      <x v="3"/>
    </i>
    <i t="grand">
      <x/>
    </i>
  </colItems>
  <dataFields count="1">
    <dataField name="Count of Years" fld="21" subtotal="count" baseField="0" baseItem="0"/>
  </dataFields>
  <chartFormats count="120">
    <chartFormat chart="9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"/>
          </reference>
        </references>
      </pivotArea>
    </chartFormat>
    <chartFormat chart="9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6"/>
          </reference>
        </references>
      </pivotArea>
    </chartFormat>
    <chartFormat chart="9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12"/>
          </reference>
        </references>
      </pivotArea>
    </chartFormat>
    <chartFormat chart="9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21"/>
          </reference>
        </references>
      </pivotArea>
    </chartFormat>
    <chartFormat chart="9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26"/>
          </reference>
        </references>
      </pivotArea>
    </chartFormat>
    <chartFormat chart="9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1"/>
          </reference>
        </references>
      </pivotArea>
    </chartFormat>
    <chartFormat chart="9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5"/>
          </reference>
        </references>
      </pivotArea>
    </chartFormat>
    <chartFormat chart="9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6"/>
          </reference>
        </references>
      </pivotArea>
    </chartFormat>
    <chartFormat chart="9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7"/>
          </reference>
        </references>
      </pivotArea>
    </chartFormat>
    <chartFormat chart="9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8"/>
          </reference>
        </references>
      </pivotArea>
    </chartFormat>
    <chartFormat chart="9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40"/>
          </reference>
        </references>
      </pivotArea>
    </chartFormat>
    <chartFormat chart="9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0"/>
          </reference>
        </references>
      </pivotArea>
    </chartFormat>
    <chartFormat chart="9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"/>
          </reference>
        </references>
      </pivotArea>
    </chartFormat>
    <chartFormat chart="9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6"/>
          </reference>
        </references>
      </pivotArea>
    </chartFormat>
    <chartFormat chart="9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7"/>
          </reference>
        </references>
      </pivotArea>
    </chartFormat>
    <chartFormat chart="9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9"/>
          </reference>
        </references>
      </pivotArea>
    </chartFormat>
    <chartFormat chart="9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1"/>
          </reference>
        </references>
      </pivotArea>
    </chartFormat>
    <chartFormat chart="9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5"/>
          </reference>
        </references>
      </pivotArea>
    </chartFormat>
    <chartFormat chart="9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6"/>
          </reference>
        </references>
      </pivotArea>
    </chartFormat>
    <chartFormat chart="9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7"/>
          </reference>
        </references>
      </pivotArea>
    </chartFormat>
    <chartFormat chart="9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2"/>
          </reference>
        </references>
      </pivotArea>
    </chartFormat>
    <chartFormat chart="9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3"/>
          </reference>
        </references>
      </pivotArea>
    </chartFormat>
    <chartFormat chart="9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9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5"/>
          </reference>
        </references>
      </pivotArea>
    </chartFormat>
    <chartFormat chart="9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7"/>
          </reference>
        </references>
      </pivotArea>
    </chartFormat>
    <chartFormat chart="9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8"/>
          </reference>
        </references>
      </pivotArea>
    </chartFormat>
    <chartFormat chart="9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1"/>
          </reference>
        </references>
      </pivotArea>
    </chartFormat>
    <chartFormat chart="9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2"/>
          </reference>
        </references>
      </pivotArea>
    </chartFormat>
    <chartFormat chart="9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4"/>
          </reference>
        </references>
      </pivotArea>
    </chartFormat>
    <chartFormat chart="9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5"/>
          </reference>
        </references>
      </pivotArea>
    </chartFormat>
    <chartFormat chart="9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6"/>
          </reference>
        </references>
      </pivotArea>
    </chartFormat>
    <chartFormat chart="9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7"/>
          </reference>
        </references>
      </pivotArea>
    </chartFormat>
    <chartFormat chart="9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8"/>
          </reference>
        </references>
      </pivotArea>
    </chartFormat>
    <chartFormat chart="9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9"/>
          </reference>
        </references>
      </pivotArea>
    </chartFormat>
    <chartFormat chart="9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40"/>
          </reference>
        </references>
      </pivotArea>
    </chartFormat>
    <chartFormat chart="9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8"/>
          </reference>
        </references>
      </pivotArea>
    </chartFormat>
    <chartFormat chart="9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15"/>
          </reference>
        </references>
      </pivotArea>
    </chartFormat>
    <chartFormat chart="9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39"/>
          </reference>
        </references>
      </pivotArea>
    </chartFormat>
    <chartFormat chart="9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40"/>
          </reference>
        </references>
      </pivotArea>
    </chartFormat>
    <chartFormat chart="9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"/>
          </reference>
        </references>
      </pivotArea>
    </chartFormat>
    <chartFormat chart="9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4"/>
          </reference>
        </references>
      </pivotArea>
    </chartFormat>
    <chartFormat chart="9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5"/>
          </reference>
        </references>
      </pivotArea>
    </chartFormat>
    <chartFormat chart="9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8"/>
          </reference>
        </references>
      </pivotArea>
    </chartFormat>
    <chartFormat chart="9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0"/>
          </reference>
        </references>
      </pivotArea>
    </chartFormat>
    <chartFormat chart="9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3"/>
          </reference>
        </references>
      </pivotArea>
    </chartFormat>
    <chartFormat chart="9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4"/>
          </reference>
        </references>
      </pivotArea>
    </chartFormat>
    <chartFormat chart="9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6"/>
          </reference>
        </references>
      </pivotArea>
    </chartFormat>
    <chartFormat chart="9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8"/>
          </reference>
        </references>
      </pivotArea>
    </chartFormat>
    <chartFormat chart="9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9"/>
          </reference>
        </references>
      </pivotArea>
    </chartFormat>
    <chartFormat chart="9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0"/>
          </reference>
        </references>
      </pivotArea>
    </chartFormat>
    <chartFormat chart="9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  <chartFormat chart="9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9"/>
          </reference>
        </references>
      </pivotArea>
    </chartFormat>
    <chartFormat chart="9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0"/>
          </reference>
        </references>
      </pivotArea>
    </chartFormat>
    <chartFormat chart="9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3"/>
          </reference>
        </references>
      </pivotArea>
    </chartFormat>
    <chartFormat chart="9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4"/>
          </reference>
        </references>
      </pivotArea>
    </chartFormat>
    <chartFormat chart="9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5"/>
          </reference>
        </references>
      </pivotArea>
    </chartFormat>
    <chartFormat chart="9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6"/>
          </reference>
        </references>
      </pivotArea>
    </chartFormat>
    <chartFormat chart="9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8"/>
          </reference>
        </references>
      </pivotArea>
    </chartFormat>
    <chartFormat chart="9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9"/>
          </reference>
        </references>
      </pivotArea>
    </chartFormat>
    <chartFormat chart="9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40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6"/>
          </reference>
        </references>
      </pivotArea>
    </chartFormat>
    <chartFormat chart="1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12"/>
          </reference>
        </references>
      </pivotArea>
    </chartFormat>
    <chartFormat chart="1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21"/>
          </reference>
        </references>
      </pivotArea>
    </chartFormat>
    <chartFormat chart="1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26"/>
          </reference>
        </references>
      </pivotArea>
    </chartFormat>
    <chartFormat chart="1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1"/>
          </reference>
        </references>
      </pivotArea>
    </chartFormat>
    <chartFormat chart="1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5"/>
          </reference>
        </references>
      </pivotArea>
    </chartFormat>
    <chartFormat chart="1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6"/>
          </reference>
        </references>
      </pivotArea>
    </chartFormat>
    <chartFormat chart="1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7"/>
          </reference>
        </references>
      </pivotArea>
    </chartFormat>
    <chartFormat chart="1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38"/>
          </reference>
        </references>
      </pivotArea>
    </chartFormat>
    <chartFormat chart="1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5" count="1" selected="0">
            <x v="40"/>
          </reference>
        </references>
      </pivotArea>
    </chartFormat>
    <chartFormat chart="1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0"/>
          </reference>
        </references>
      </pivotArea>
    </chartFormat>
    <chartFormat chart="1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"/>
          </reference>
        </references>
      </pivotArea>
    </chartFormat>
    <chartFormat chart="1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6"/>
          </reference>
        </references>
      </pivotArea>
    </chartFormat>
    <chartFormat chart="1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7"/>
          </reference>
        </references>
      </pivotArea>
    </chartFormat>
    <chartFormat chart="1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9"/>
          </reference>
        </references>
      </pivotArea>
    </chartFormat>
    <chartFormat chart="1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1"/>
          </reference>
        </references>
      </pivotArea>
    </chartFormat>
    <chartFormat chart="1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5"/>
          </reference>
        </references>
      </pivotArea>
    </chartFormat>
    <chartFormat chart="1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6"/>
          </reference>
        </references>
      </pivotArea>
    </chartFormat>
    <chartFormat chart="1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17"/>
          </reference>
        </references>
      </pivotArea>
    </chartFormat>
    <chartFormat chart="1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2"/>
          </reference>
        </references>
      </pivotArea>
    </chartFormat>
    <chartFormat chart="1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3"/>
          </reference>
        </references>
      </pivotArea>
    </chartFormat>
    <chartFormat chart="1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1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5"/>
          </reference>
        </references>
      </pivotArea>
    </chartFormat>
    <chartFormat chart="1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7"/>
          </reference>
        </references>
      </pivotArea>
    </chartFormat>
    <chartFormat chart="1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8"/>
          </reference>
        </references>
      </pivotArea>
    </chartFormat>
    <chartFormat chart="1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1"/>
          </reference>
        </references>
      </pivotArea>
    </chartFormat>
    <chartFormat chart="1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2"/>
          </reference>
        </references>
      </pivotArea>
    </chartFormat>
    <chartFormat chart="1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4"/>
          </reference>
        </references>
      </pivotArea>
    </chartFormat>
    <chartFormat chart="1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5"/>
          </reference>
        </references>
      </pivotArea>
    </chartFormat>
    <chartFormat chart="1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6"/>
          </reference>
        </references>
      </pivotArea>
    </chartFormat>
    <chartFormat chart="1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7"/>
          </reference>
        </references>
      </pivotArea>
    </chartFormat>
    <chartFormat chart="1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8"/>
          </reference>
        </references>
      </pivotArea>
    </chartFormat>
    <chartFormat chart="1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39"/>
          </reference>
        </references>
      </pivotArea>
    </chartFormat>
    <chartFormat chart="1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40"/>
          </reference>
        </references>
      </pivotArea>
    </chartFormat>
    <chartFormat chart="1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8"/>
          </reference>
        </references>
      </pivotArea>
    </chartFormat>
    <chartFormat chart="1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15"/>
          </reference>
        </references>
      </pivotArea>
    </chartFormat>
    <chartFormat chart="1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39"/>
          </reference>
        </references>
      </pivotArea>
    </chartFormat>
    <chartFormat chart="1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40"/>
          </reference>
        </references>
      </pivotArea>
    </chartFormat>
    <chartFormat chart="1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"/>
          </reference>
        </references>
      </pivotArea>
    </chartFormat>
    <chartFormat chart="1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4"/>
          </reference>
        </references>
      </pivotArea>
    </chartFormat>
    <chartFormat chart="1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5"/>
          </reference>
        </references>
      </pivotArea>
    </chartFormat>
    <chartFormat chart="1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8"/>
          </reference>
        </references>
      </pivotArea>
    </chartFormat>
    <chartFormat chart="1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0"/>
          </reference>
        </references>
      </pivotArea>
    </chartFormat>
    <chartFormat chart="1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3"/>
          </reference>
        </references>
      </pivotArea>
    </chartFormat>
    <chartFormat chart="1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4"/>
          </reference>
        </references>
      </pivotArea>
    </chartFormat>
    <chartFormat chart="1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6"/>
          </reference>
        </references>
      </pivotArea>
    </chartFormat>
    <chartFormat chart="1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8"/>
          </reference>
        </references>
      </pivotArea>
    </chartFormat>
    <chartFormat chart="1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19"/>
          </reference>
        </references>
      </pivotArea>
    </chartFormat>
    <chartFormat chart="1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0"/>
          </reference>
        </references>
      </pivotArea>
    </chartFormat>
    <chartFormat chart="1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  <chartFormat chart="1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9"/>
          </reference>
        </references>
      </pivotArea>
    </chartFormat>
    <chartFormat chart="1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0"/>
          </reference>
        </references>
      </pivotArea>
    </chartFormat>
    <chartFormat chart="1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3"/>
          </reference>
        </references>
      </pivotArea>
    </chartFormat>
    <chartFormat chart="1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4"/>
          </reference>
        </references>
      </pivotArea>
    </chartFormat>
    <chartFormat chart="1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5"/>
          </reference>
        </references>
      </pivotArea>
    </chartFormat>
    <chartFormat chart="1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6"/>
          </reference>
        </references>
      </pivotArea>
    </chartFormat>
    <chartFormat chart="1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8"/>
          </reference>
        </references>
      </pivotArea>
    </chartFormat>
    <chartFormat chart="1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39"/>
          </reference>
        </references>
      </pivotArea>
    </chartFormat>
    <chartFormat chart="1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FF15DF-A8E2-449C-94D3-398A6EFBDD17}" name="Table1" displayName="Table1" ref="A1:T4115" totalsRowShown="0">
  <autoFilter ref="A1:T4115" xr:uid="{30BB1FCC-2DDD-4F6F-BF01-84CAF60D13F0}"/>
  <tableColumns count="20">
    <tableColumn id="1" xr3:uid="{6FCC152E-96C2-4815-AC41-28D6F03EBAD0}" name="id"/>
    <tableColumn id="2" xr3:uid="{8E55C40D-E4C1-4985-9943-4AE729849E44}" name="name" dataDxfId="4"/>
    <tableColumn id="3" xr3:uid="{A9F731B8-4123-4FCE-9270-A11D753D275B}" name="blurb" dataDxfId="3"/>
    <tableColumn id="4" xr3:uid="{10216E52-1480-44F8-B7CD-252F4E09B891}" name="goal"/>
    <tableColumn id="5" xr3:uid="{F0B1358B-C0EF-4269-BEBE-65B0468EFB22}" name="pledged"/>
    <tableColumn id="6" xr3:uid="{2BE650B6-4C1E-4158-A6C9-C42D6C77FE1E}" name="state "/>
    <tableColumn id="7" xr3:uid="{6AB01A3B-7552-45D1-8E50-1A9440312088}" name="country"/>
    <tableColumn id="8" xr3:uid="{0D782640-6957-4AAA-83AF-BB5CB190BAE7}" name="currency"/>
    <tableColumn id="9" xr3:uid="{937FEA22-433B-4478-972D-51D42AF66C10}" name="deadline"/>
    <tableColumn id="20" xr3:uid="{3804B81A-C199-401E-8F8B-E98A3EF541E8}" name="Date Created Conversion" dataDxfId="2">
      <calculatedColumnFormula>(I1-$C$1)*86400</calculatedColumnFormula>
    </tableColumn>
    <tableColumn id="10" xr3:uid="{91704E43-7CD7-4AA5-AC1D-592F4037482B}" name="launched_at"/>
    <tableColumn id="22" xr3:uid="{C294D57C-FDCA-43AE-8CB1-0EE325713E1E}" name="Date Ended Conversion" dataDxfId="1">
      <calculatedColumnFormula>(((K2/60)/60)/24)+DATE(1970,1,1)</calculatedColumnFormula>
    </tableColumn>
    <tableColumn id="11" xr3:uid="{FC53CBEC-5BCF-44DE-87D5-952D03B0546E}" name="staff_pick"/>
    <tableColumn id="12" xr3:uid="{74299CA4-AE26-4F97-8B1B-12445C146608}" name="backers_count"/>
    <tableColumn id="13" xr3:uid="{AB6A131D-DDAC-4A59-8C6F-4D05F48CA052}" name="spotlight"/>
    <tableColumn id="14" xr3:uid="{FAA4E52C-5D1D-4D36-BC58-0A7C4B929E78}" name="Category and Sub-Category"/>
    <tableColumn id="15" xr3:uid="{7AC06DC2-CACF-4C10-8D80-F4AEF40FFC99}" name="Percent Funded">
      <calculatedColumnFormula>E2-D2</calculatedColumnFormula>
    </tableColumn>
    <tableColumn id="16" xr3:uid="{6CC5A150-8315-4A1C-A805-EBAA332AFAEC}" name="Average Donation">
      <calculatedColumnFormula>Q2/N2</calculatedColumnFormula>
    </tableColumn>
    <tableColumn id="17" xr3:uid="{C5680C05-A7CF-40B5-81C2-AE1855A7DEF3}" name="Category"/>
    <tableColumn id="18" xr3:uid="{A07C8306-9165-4343-BF0D-8136ED79F5FC}" name="Sub-Category" dataDxfId="0">
      <calculatedColumnFormula>RIGHT(P2,12)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H11" sqref="H1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42" customWidth="1"/>
    <col min="18" max="18" width="39.5546875" style="14" customWidth="1"/>
    <col min="19" max="19" width="24.6640625" customWidth="1"/>
    <col min="20" max="20" width="28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7" t="s">
        <v>8353</v>
      </c>
      <c r="K1" s="1" t="s">
        <v>8259</v>
      </c>
      <c r="L1" s="5" t="s">
        <v>8354</v>
      </c>
      <c r="M1" s="1" t="s">
        <v>8260</v>
      </c>
      <c r="N1" s="1" t="s">
        <v>8261</v>
      </c>
      <c r="O1" s="1" t="s">
        <v>8262</v>
      </c>
      <c r="P1" s="1" t="s">
        <v>8263</v>
      </c>
      <c r="Q1" s="5" t="s">
        <v>8306</v>
      </c>
      <c r="R1" s="13" t="s">
        <v>8307</v>
      </c>
      <c r="S1" s="7" t="s">
        <v>8308</v>
      </c>
      <c r="T1" s="6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6">
        <f>(((I2/60)/60)/24)+DATE(1970,1,1)</f>
        <v>42208.125</v>
      </c>
      <c r="K2">
        <v>1434931811</v>
      </c>
      <c r="L2" s="18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>
        <f t="shared" ref="Q2:Q65" si="1">E2-D2</f>
        <v>3133</v>
      </c>
      <c r="R2">
        <f>Q2/N2</f>
        <v>17.214285714285715</v>
      </c>
      <c r="S2" t="str">
        <f>LEFT(P2, LEN(P2)-11)</f>
        <v>film &amp; video</v>
      </c>
      <c r="T2" t="str">
        <f t="shared" ref="T2:T65" si="2">RIGHT(P2,12)</f>
        <v>o/television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6">
        <f t="shared" ref="J3:J66" si="3">(((I3/60)/60)/24)+DATE(1970,1,1)</f>
        <v>42796.600497685184</v>
      </c>
      <c r="K3">
        <v>1485872683</v>
      </c>
      <c r="L3" s="18">
        <f t="shared" si="0"/>
        <v>42766.600497685184</v>
      </c>
      <c r="M3" t="b">
        <v>0</v>
      </c>
      <c r="N3">
        <v>79</v>
      </c>
      <c r="O3" t="b">
        <v>1</v>
      </c>
      <c r="P3" t="s">
        <v>8264</v>
      </c>
      <c r="Q3">
        <f t="shared" si="1"/>
        <v>4378</v>
      </c>
      <c r="R3">
        <f t="shared" ref="R3:R66" si="4">Q3/N3</f>
        <v>55.417721518987342</v>
      </c>
      <c r="S3" t="str">
        <f t="shared" ref="S3:S61" si="5">LEFT(P3, LEN(P3)-11)</f>
        <v>film &amp; video</v>
      </c>
      <c r="T3" t="str">
        <f t="shared" si="2"/>
        <v>o/television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6">
        <f t="shared" si="3"/>
        <v>42415.702349537038</v>
      </c>
      <c r="K4">
        <v>1454691083</v>
      </c>
      <c r="L4" s="18">
        <f t="shared" si="0"/>
        <v>42405.702349537038</v>
      </c>
      <c r="M4" t="b">
        <v>0</v>
      </c>
      <c r="N4">
        <v>35</v>
      </c>
      <c r="O4" t="b">
        <v>1</v>
      </c>
      <c r="P4" t="s">
        <v>8264</v>
      </c>
      <c r="Q4">
        <f t="shared" si="1"/>
        <v>25</v>
      </c>
      <c r="R4">
        <f t="shared" si="4"/>
        <v>0.7142857142857143</v>
      </c>
      <c r="S4" t="str">
        <f t="shared" si="5"/>
        <v>film &amp; video</v>
      </c>
      <c r="T4" t="str">
        <f t="shared" si="2"/>
        <v>o/television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6">
        <f t="shared" si="3"/>
        <v>41858.515127314815</v>
      </c>
      <c r="K5">
        <v>1404822107</v>
      </c>
      <c r="L5" s="18">
        <f t="shared" si="0"/>
        <v>41828.515127314815</v>
      </c>
      <c r="M5" t="b">
        <v>0</v>
      </c>
      <c r="N5">
        <v>150</v>
      </c>
      <c r="O5" t="b">
        <v>1</v>
      </c>
      <c r="P5" t="s">
        <v>8264</v>
      </c>
      <c r="Q5">
        <f t="shared" si="1"/>
        <v>390</v>
      </c>
      <c r="R5">
        <f t="shared" si="4"/>
        <v>2.6</v>
      </c>
      <c r="S5" t="str">
        <f t="shared" si="5"/>
        <v>film &amp; video</v>
      </c>
      <c r="T5" t="str">
        <f t="shared" si="2"/>
        <v>o/television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6">
        <f t="shared" si="3"/>
        <v>42357.834247685183</v>
      </c>
      <c r="K6">
        <v>1447963279</v>
      </c>
      <c r="L6" s="18">
        <f t="shared" si="0"/>
        <v>42327.834247685183</v>
      </c>
      <c r="M6" t="b">
        <v>0</v>
      </c>
      <c r="N6">
        <v>284</v>
      </c>
      <c r="O6" t="b">
        <v>1</v>
      </c>
      <c r="P6" t="s">
        <v>8264</v>
      </c>
      <c r="Q6">
        <f t="shared" si="1"/>
        <v>10116.279999999999</v>
      </c>
      <c r="R6">
        <f t="shared" si="4"/>
        <v>35.620704225352107</v>
      </c>
      <c r="S6" t="str">
        <f t="shared" si="5"/>
        <v>film &amp; video</v>
      </c>
      <c r="T6" t="str">
        <f t="shared" si="2"/>
        <v>o/television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6">
        <f t="shared" si="3"/>
        <v>42580.232638888891</v>
      </c>
      <c r="K7">
        <v>1468362207</v>
      </c>
      <c r="L7" s="18">
        <f t="shared" si="0"/>
        <v>42563.932951388888</v>
      </c>
      <c r="M7" t="b">
        <v>0</v>
      </c>
      <c r="N7">
        <v>47</v>
      </c>
      <c r="O7" t="b">
        <v>1</v>
      </c>
      <c r="P7" t="s">
        <v>8264</v>
      </c>
      <c r="Q7">
        <f t="shared" si="1"/>
        <v>391</v>
      </c>
      <c r="R7">
        <f t="shared" si="4"/>
        <v>8.3191489361702136</v>
      </c>
      <c r="S7" t="str">
        <f t="shared" si="5"/>
        <v>film &amp; video</v>
      </c>
      <c r="T7" t="str">
        <f t="shared" si="2"/>
        <v>o/television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6">
        <f t="shared" si="3"/>
        <v>41804.072337962964</v>
      </c>
      <c r="K8">
        <v>1401846250</v>
      </c>
      <c r="L8" s="18">
        <f t="shared" si="0"/>
        <v>41794.072337962964</v>
      </c>
      <c r="M8" t="b">
        <v>0</v>
      </c>
      <c r="N8">
        <v>58</v>
      </c>
      <c r="O8" t="b">
        <v>1</v>
      </c>
      <c r="P8" t="s">
        <v>8264</v>
      </c>
      <c r="Q8">
        <f t="shared" si="1"/>
        <v>519</v>
      </c>
      <c r="R8">
        <f t="shared" si="4"/>
        <v>8.9482758620689662</v>
      </c>
      <c r="S8" t="str">
        <f t="shared" si="5"/>
        <v>film &amp; video</v>
      </c>
      <c r="T8" t="str">
        <f t="shared" si="2"/>
        <v>o/television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6">
        <f t="shared" si="3"/>
        <v>42556.047071759262</v>
      </c>
      <c r="K9">
        <v>1464224867</v>
      </c>
      <c r="L9" s="18">
        <f t="shared" si="0"/>
        <v>42516.047071759262</v>
      </c>
      <c r="M9" t="b">
        <v>0</v>
      </c>
      <c r="N9">
        <v>57</v>
      </c>
      <c r="O9" t="b">
        <v>1</v>
      </c>
      <c r="P9" t="s">
        <v>8264</v>
      </c>
      <c r="Q9">
        <f t="shared" si="1"/>
        <v>110</v>
      </c>
      <c r="R9">
        <f t="shared" si="4"/>
        <v>1.9298245614035088</v>
      </c>
      <c r="S9" t="str">
        <f t="shared" si="5"/>
        <v>film &amp; video</v>
      </c>
      <c r="T9" t="str">
        <f t="shared" si="2"/>
        <v>o/television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6">
        <f t="shared" si="3"/>
        <v>42475.875</v>
      </c>
      <c r="K10">
        <v>1460155212</v>
      </c>
      <c r="L10" s="18">
        <f t="shared" si="0"/>
        <v>42468.94458333333</v>
      </c>
      <c r="M10" t="b">
        <v>0</v>
      </c>
      <c r="N10">
        <v>12</v>
      </c>
      <c r="O10" t="b">
        <v>1</v>
      </c>
      <c r="P10" t="s">
        <v>8264</v>
      </c>
      <c r="Q10">
        <f t="shared" si="1"/>
        <v>1.5199999999999818</v>
      </c>
      <c r="R10">
        <f t="shared" si="4"/>
        <v>0.12666666666666515</v>
      </c>
      <c r="S10" t="str">
        <f t="shared" si="5"/>
        <v>film &amp; video</v>
      </c>
      <c r="T10" t="str">
        <f t="shared" si="2"/>
        <v>o/television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6">
        <f t="shared" si="3"/>
        <v>42477.103518518517</v>
      </c>
      <c r="K11">
        <v>1458268144</v>
      </c>
      <c r="L11" s="18">
        <f t="shared" si="0"/>
        <v>42447.103518518517</v>
      </c>
      <c r="M11" t="b">
        <v>0</v>
      </c>
      <c r="N11">
        <v>20</v>
      </c>
      <c r="O11" t="b">
        <v>1</v>
      </c>
      <c r="P11" t="s">
        <v>8264</v>
      </c>
      <c r="Q11">
        <f t="shared" si="1"/>
        <v>129.99</v>
      </c>
      <c r="R11">
        <f t="shared" si="4"/>
        <v>6.4995000000000003</v>
      </c>
      <c r="S11" t="str">
        <f t="shared" si="5"/>
        <v>film &amp; video</v>
      </c>
      <c r="T11" t="str">
        <f t="shared" si="2"/>
        <v>o/television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6">
        <f t="shared" si="3"/>
        <v>41815.068043981482</v>
      </c>
      <c r="K12">
        <v>1400636279</v>
      </c>
      <c r="L12" s="18">
        <f t="shared" si="0"/>
        <v>41780.068043981482</v>
      </c>
      <c r="M12" t="b">
        <v>0</v>
      </c>
      <c r="N12">
        <v>19</v>
      </c>
      <c r="O12" t="b">
        <v>1</v>
      </c>
      <c r="P12" t="s">
        <v>8264</v>
      </c>
      <c r="Q12">
        <f t="shared" si="1"/>
        <v>15</v>
      </c>
      <c r="R12">
        <f t="shared" si="4"/>
        <v>0.78947368421052633</v>
      </c>
      <c r="S12" t="str">
        <f t="shared" si="5"/>
        <v>film &amp; video</v>
      </c>
      <c r="T12" t="str">
        <f t="shared" si="2"/>
        <v>o/television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6">
        <f t="shared" si="3"/>
        <v>42604.125</v>
      </c>
      <c r="K13">
        <v>1469126462</v>
      </c>
      <c r="L13" s="18">
        <f t="shared" si="0"/>
        <v>42572.778495370367</v>
      </c>
      <c r="M13" t="b">
        <v>0</v>
      </c>
      <c r="N13">
        <v>75</v>
      </c>
      <c r="O13" t="b">
        <v>1</v>
      </c>
      <c r="P13" t="s">
        <v>8264</v>
      </c>
      <c r="Q13">
        <f t="shared" si="1"/>
        <v>1025</v>
      </c>
      <c r="R13">
        <f t="shared" si="4"/>
        <v>13.666666666666666</v>
      </c>
      <c r="S13" t="str">
        <f t="shared" si="5"/>
        <v>film &amp; video</v>
      </c>
      <c r="T13" t="str">
        <f t="shared" si="2"/>
        <v>o/television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6">
        <f t="shared" si="3"/>
        <v>41836.125</v>
      </c>
      <c r="K14">
        <v>1401642425</v>
      </c>
      <c r="L14" s="18">
        <f t="shared" si="0"/>
        <v>41791.713252314818</v>
      </c>
      <c r="M14" t="b">
        <v>0</v>
      </c>
      <c r="N14">
        <v>827</v>
      </c>
      <c r="O14" t="b">
        <v>1</v>
      </c>
      <c r="P14" t="s">
        <v>8264</v>
      </c>
      <c r="Q14">
        <f t="shared" si="1"/>
        <v>19588</v>
      </c>
      <c r="R14">
        <f t="shared" si="4"/>
        <v>23.685610640870618</v>
      </c>
      <c r="S14" t="str">
        <f t="shared" si="5"/>
        <v>film &amp; video</v>
      </c>
      <c r="T14" t="str">
        <f t="shared" si="2"/>
        <v>o/television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6">
        <f t="shared" si="3"/>
        <v>42544.852083333331</v>
      </c>
      <c r="K15">
        <v>1463588109</v>
      </c>
      <c r="L15" s="18">
        <f t="shared" si="0"/>
        <v>42508.677187499998</v>
      </c>
      <c r="M15" t="b">
        <v>0</v>
      </c>
      <c r="N15">
        <v>51</v>
      </c>
      <c r="O15" t="b">
        <v>1</v>
      </c>
      <c r="P15" t="s">
        <v>8264</v>
      </c>
      <c r="Q15">
        <f t="shared" si="1"/>
        <v>2099</v>
      </c>
      <c r="R15">
        <f t="shared" si="4"/>
        <v>41.156862745098039</v>
      </c>
      <c r="S15" t="str">
        <f t="shared" si="5"/>
        <v>film &amp; video</v>
      </c>
      <c r="T15" t="str">
        <f t="shared" si="2"/>
        <v>o/television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6">
        <f t="shared" si="3"/>
        <v>41833.582638888889</v>
      </c>
      <c r="K16">
        <v>1403051888</v>
      </c>
      <c r="L16" s="18">
        <f t="shared" si="0"/>
        <v>41808.02648148148</v>
      </c>
      <c r="M16" t="b">
        <v>0</v>
      </c>
      <c r="N16">
        <v>41</v>
      </c>
      <c r="O16" t="b">
        <v>1</v>
      </c>
      <c r="P16" t="s">
        <v>8264</v>
      </c>
      <c r="Q16">
        <f t="shared" si="1"/>
        <v>56</v>
      </c>
      <c r="R16">
        <f t="shared" si="4"/>
        <v>1.3658536585365855</v>
      </c>
      <c r="S16" t="str">
        <f t="shared" si="5"/>
        <v>film &amp; video</v>
      </c>
      <c r="T16" t="str">
        <f t="shared" si="2"/>
        <v>o/television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6">
        <f t="shared" si="3"/>
        <v>42274.843055555553</v>
      </c>
      <c r="K17">
        <v>1441790658</v>
      </c>
      <c r="L17" s="18">
        <f t="shared" si="0"/>
        <v>42256.391875000001</v>
      </c>
      <c r="M17" t="b">
        <v>0</v>
      </c>
      <c r="N17">
        <v>98</v>
      </c>
      <c r="O17" t="b">
        <v>1</v>
      </c>
      <c r="P17" t="s">
        <v>8264</v>
      </c>
      <c r="Q17">
        <f t="shared" si="1"/>
        <v>132</v>
      </c>
      <c r="R17">
        <f t="shared" si="4"/>
        <v>1.346938775510204</v>
      </c>
      <c r="S17" t="str">
        <f t="shared" si="5"/>
        <v>film &amp; video</v>
      </c>
      <c r="T17" t="str">
        <f t="shared" si="2"/>
        <v>o/television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6">
        <f t="shared" si="3"/>
        <v>41806.229166666664</v>
      </c>
      <c r="K18">
        <v>1398971211</v>
      </c>
      <c r="L18" s="18">
        <f t="shared" si="0"/>
        <v>41760.796423611115</v>
      </c>
      <c r="M18" t="b">
        <v>0</v>
      </c>
      <c r="N18">
        <v>70</v>
      </c>
      <c r="O18" t="b">
        <v>1</v>
      </c>
      <c r="P18" t="s">
        <v>8264</v>
      </c>
      <c r="Q18">
        <f t="shared" si="1"/>
        <v>29</v>
      </c>
      <c r="R18">
        <f t="shared" si="4"/>
        <v>0.41428571428571431</v>
      </c>
      <c r="S18" t="str">
        <f t="shared" si="5"/>
        <v>film &amp; video</v>
      </c>
      <c r="T18" t="str">
        <f t="shared" si="2"/>
        <v>o/television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6">
        <f t="shared" si="3"/>
        <v>41947.773402777777</v>
      </c>
      <c r="K19">
        <v>1412530422</v>
      </c>
      <c r="L19" s="18">
        <f t="shared" si="0"/>
        <v>41917.731736111113</v>
      </c>
      <c r="M19" t="b">
        <v>0</v>
      </c>
      <c r="N19">
        <v>36</v>
      </c>
      <c r="O19" t="b">
        <v>1</v>
      </c>
      <c r="P19" t="s">
        <v>8264</v>
      </c>
      <c r="Q19">
        <f t="shared" si="1"/>
        <v>10</v>
      </c>
      <c r="R19">
        <f t="shared" si="4"/>
        <v>0.27777777777777779</v>
      </c>
      <c r="S19" t="str">
        <f t="shared" si="5"/>
        <v>film &amp; video</v>
      </c>
      <c r="T19" t="str">
        <f t="shared" si="2"/>
        <v>o/television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6">
        <f t="shared" si="3"/>
        <v>41899.542314814818</v>
      </c>
      <c r="K20">
        <v>1408366856</v>
      </c>
      <c r="L20" s="18">
        <f t="shared" si="0"/>
        <v>41869.542314814818</v>
      </c>
      <c r="M20" t="b">
        <v>0</v>
      </c>
      <c r="N20">
        <v>342</v>
      </c>
      <c r="O20" t="b">
        <v>1</v>
      </c>
      <c r="P20" t="s">
        <v>8264</v>
      </c>
      <c r="Q20">
        <f t="shared" si="1"/>
        <v>1896.3300000000017</v>
      </c>
      <c r="R20">
        <f t="shared" si="4"/>
        <v>5.5448245614035141</v>
      </c>
      <c r="S20" t="str">
        <f t="shared" si="5"/>
        <v>film &amp; video</v>
      </c>
      <c r="T20" t="str">
        <f t="shared" si="2"/>
        <v>o/television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6">
        <f t="shared" si="3"/>
        <v>42205.816365740742</v>
      </c>
      <c r="K21">
        <v>1434828934</v>
      </c>
      <c r="L21" s="18">
        <f t="shared" si="0"/>
        <v>42175.816365740742</v>
      </c>
      <c r="M21" t="b">
        <v>0</v>
      </c>
      <c r="N21">
        <v>22</v>
      </c>
      <c r="O21" t="b">
        <v>1</v>
      </c>
      <c r="P21" t="s">
        <v>8264</v>
      </c>
      <c r="Q21">
        <f t="shared" si="1"/>
        <v>385</v>
      </c>
      <c r="R21">
        <f t="shared" si="4"/>
        <v>17.5</v>
      </c>
      <c r="S21" t="str">
        <f t="shared" si="5"/>
        <v>film &amp; video</v>
      </c>
      <c r="T21" t="str">
        <f t="shared" si="2"/>
        <v>o/television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6">
        <f t="shared" si="3"/>
        <v>42260.758240740746</v>
      </c>
      <c r="K22">
        <v>1436983912</v>
      </c>
      <c r="L22" s="18">
        <f t="shared" si="0"/>
        <v>42200.758240740746</v>
      </c>
      <c r="M22" t="b">
        <v>0</v>
      </c>
      <c r="N22">
        <v>25</v>
      </c>
      <c r="O22" t="b">
        <v>1</v>
      </c>
      <c r="P22" t="s">
        <v>8264</v>
      </c>
      <c r="Q22">
        <f t="shared" si="1"/>
        <v>4</v>
      </c>
      <c r="R22">
        <f t="shared" si="4"/>
        <v>0.16</v>
      </c>
      <c r="S22" t="str">
        <f t="shared" si="5"/>
        <v>film &amp; video</v>
      </c>
      <c r="T22" t="str">
        <f t="shared" si="2"/>
        <v>o/television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6">
        <f t="shared" si="3"/>
        <v>41908.627187500002</v>
      </c>
      <c r="K23">
        <v>1409151789</v>
      </c>
      <c r="L23" s="18">
        <f t="shared" si="0"/>
        <v>41878.627187500002</v>
      </c>
      <c r="M23" t="b">
        <v>0</v>
      </c>
      <c r="N23">
        <v>101</v>
      </c>
      <c r="O23" t="b">
        <v>1</v>
      </c>
      <c r="P23" t="s">
        <v>8264</v>
      </c>
      <c r="Q23">
        <f t="shared" si="1"/>
        <v>1690</v>
      </c>
      <c r="R23">
        <f t="shared" si="4"/>
        <v>16.732673267326732</v>
      </c>
      <c r="S23" t="str">
        <f t="shared" si="5"/>
        <v>film &amp; video</v>
      </c>
      <c r="T23" t="str">
        <f t="shared" si="2"/>
        <v>o/television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6">
        <f t="shared" si="3"/>
        <v>42005.332638888889</v>
      </c>
      <c r="K24">
        <v>1418766740</v>
      </c>
      <c r="L24" s="18">
        <f t="shared" si="0"/>
        <v>41989.91134259259</v>
      </c>
      <c r="M24" t="b">
        <v>0</v>
      </c>
      <c r="N24">
        <v>8</v>
      </c>
      <c r="O24" t="b">
        <v>1</v>
      </c>
      <c r="P24" t="s">
        <v>8264</v>
      </c>
      <c r="Q24">
        <f t="shared" si="1"/>
        <v>60</v>
      </c>
      <c r="R24">
        <f t="shared" si="4"/>
        <v>7.5</v>
      </c>
      <c r="S24" t="str">
        <f t="shared" si="5"/>
        <v>film &amp; video</v>
      </c>
      <c r="T24" t="str">
        <f t="shared" si="2"/>
        <v>o/television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6">
        <f t="shared" si="3"/>
        <v>42124.638888888891</v>
      </c>
      <c r="K25">
        <v>1428086501</v>
      </c>
      <c r="L25" s="18">
        <f t="shared" si="0"/>
        <v>42097.778946759259</v>
      </c>
      <c r="M25" t="b">
        <v>0</v>
      </c>
      <c r="N25">
        <v>23</v>
      </c>
      <c r="O25" t="b">
        <v>1</v>
      </c>
      <c r="P25" t="s">
        <v>8264</v>
      </c>
      <c r="Q25">
        <f t="shared" si="1"/>
        <v>370</v>
      </c>
      <c r="R25">
        <f t="shared" si="4"/>
        <v>16.086956521739129</v>
      </c>
      <c r="S25" t="str">
        <f t="shared" si="5"/>
        <v>film &amp; video</v>
      </c>
      <c r="T25" t="str">
        <f t="shared" si="2"/>
        <v>o/television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6">
        <f t="shared" si="3"/>
        <v>42262.818750000006</v>
      </c>
      <c r="K26">
        <v>1439494863</v>
      </c>
      <c r="L26" s="18">
        <f t="shared" si="0"/>
        <v>42229.820173611108</v>
      </c>
      <c r="M26" t="b">
        <v>0</v>
      </c>
      <c r="N26">
        <v>574</v>
      </c>
      <c r="O26" t="b">
        <v>1</v>
      </c>
      <c r="P26" t="s">
        <v>8264</v>
      </c>
      <c r="Q26">
        <f t="shared" si="1"/>
        <v>3082.6900000000023</v>
      </c>
      <c r="R26">
        <f t="shared" si="4"/>
        <v>5.370540069686415</v>
      </c>
      <c r="S26" t="str">
        <f t="shared" si="5"/>
        <v>film &amp; video</v>
      </c>
      <c r="T26" t="str">
        <f t="shared" si="2"/>
        <v>o/television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6">
        <f t="shared" si="3"/>
        <v>42378.025011574078</v>
      </c>
      <c r="K27">
        <v>1447115761</v>
      </c>
      <c r="L27" s="18">
        <f t="shared" si="0"/>
        <v>42318.025011574078</v>
      </c>
      <c r="M27" t="b">
        <v>0</v>
      </c>
      <c r="N27">
        <v>14</v>
      </c>
      <c r="O27" t="b">
        <v>1</v>
      </c>
      <c r="P27" t="s">
        <v>8264</v>
      </c>
      <c r="Q27">
        <f t="shared" si="1"/>
        <v>200</v>
      </c>
      <c r="R27">
        <f t="shared" si="4"/>
        <v>14.285714285714286</v>
      </c>
      <c r="S27" t="str">
        <f t="shared" si="5"/>
        <v>film &amp; video</v>
      </c>
      <c r="T27" t="str">
        <f t="shared" si="2"/>
        <v>o/television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6">
        <f t="shared" si="3"/>
        <v>41868.515555555554</v>
      </c>
      <c r="K28">
        <v>1404822144</v>
      </c>
      <c r="L28" s="18">
        <f t="shared" si="0"/>
        <v>41828.515555555554</v>
      </c>
      <c r="M28" t="b">
        <v>0</v>
      </c>
      <c r="N28">
        <v>19</v>
      </c>
      <c r="O28" t="b">
        <v>1</v>
      </c>
      <c r="P28" t="s">
        <v>8264</v>
      </c>
      <c r="Q28">
        <f t="shared" si="1"/>
        <v>690</v>
      </c>
      <c r="R28">
        <f t="shared" si="4"/>
        <v>36.315789473684212</v>
      </c>
      <c r="S28" t="str">
        <f t="shared" si="5"/>
        <v>film &amp; video</v>
      </c>
      <c r="T28" t="str">
        <f t="shared" si="2"/>
        <v>o/television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6">
        <f t="shared" si="3"/>
        <v>41959.206400462965</v>
      </c>
      <c r="K29">
        <v>1413518233</v>
      </c>
      <c r="L29" s="18">
        <f t="shared" si="0"/>
        <v>41929.164733796293</v>
      </c>
      <c r="M29" t="b">
        <v>0</v>
      </c>
      <c r="N29">
        <v>150</v>
      </c>
      <c r="O29" t="b">
        <v>1</v>
      </c>
      <c r="P29" t="s">
        <v>8264</v>
      </c>
      <c r="Q29">
        <f t="shared" si="1"/>
        <v>2345</v>
      </c>
      <c r="R29">
        <f t="shared" si="4"/>
        <v>15.633333333333333</v>
      </c>
      <c r="S29" t="str">
        <f t="shared" si="5"/>
        <v>film &amp; video</v>
      </c>
      <c r="T29" t="str">
        <f t="shared" si="2"/>
        <v>o/television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6">
        <f t="shared" si="3"/>
        <v>42354.96393518518</v>
      </c>
      <c r="K30">
        <v>1447715284</v>
      </c>
      <c r="L30" s="18">
        <f t="shared" si="0"/>
        <v>42324.96393518518</v>
      </c>
      <c r="M30" t="b">
        <v>0</v>
      </c>
      <c r="N30">
        <v>71</v>
      </c>
      <c r="O30" t="b">
        <v>1</v>
      </c>
      <c r="P30" t="s">
        <v>8264</v>
      </c>
      <c r="Q30">
        <f t="shared" si="1"/>
        <v>42</v>
      </c>
      <c r="R30">
        <f t="shared" si="4"/>
        <v>0.59154929577464788</v>
      </c>
      <c r="S30" t="str">
        <f t="shared" si="5"/>
        <v>film &amp; video</v>
      </c>
      <c r="T30" t="str">
        <f t="shared" si="2"/>
        <v>o/television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6">
        <f t="shared" si="3"/>
        <v>41842.67324074074</v>
      </c>
      <c r="K31">
        <v>1403453368</v>
      </c>
      <c r="L31" s="18">
        <f t="shared" si="0"/>
        <v>41812.67324074074</v>
      </c>
      <c r="M31" t="b">
        <v>0</v>
      </c>
      <c r="N31">
        <v>117</v>
      </c>
      <c r="O31" t="b">
        <v>1</v>
      </c>
      <c r="P31" t="s">
        <v>8264</v>
      </c>
      <c r="Q31">
        <f t="shared" si="1"/>
        <v>700</v>
      </c>
      <c r="R31">
        <f t="shared" si="4"/>
        <v>5.982905982905983</v>
      </c>
      <c r="S31" t="str">
        <f t="shared" si="5"/>
        <v>film &amp; video</v>
      </c>
      <c r="T31" t="str">
        <f t="shared" si="2"/>
        <v>o/television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6">
        <f t="shared" si="3"/>
        <v>41872.292997685188</v>
      </c>
      <c r="K32">
        <v>1406012515</v>
      </c>
      <c r="L32" s="18">
        <f t="shared" si="0"/>
        <v>41842.292997685188</v>
      </c>
      <c r="M32" t="b">
        <v>0</v>
      </c>
      <c r="N32">
        <v>53</v>
      </c>
      <c r="O32" t="b">
        <v>1</v>
      </c>
      <c r="P32" t="s">
        <v>8264</v>
      </c>
      <c r="Q32">
        <f t="shared" si="1"/>
        <v>51.989999999999782</v>
      </c>
      <c r="R32">
        <f t="shared" si="4"/>
        <v>0.98094339622641102</v>
      </c>
      <c r="S32" t="str">
        <f t="shared" si="5"/>
        <v>film &amp; video</v>
      </c>
      <c r="T32" t="str">
        <f t="shared" si="2"/>
        <v>o/television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6">
        <f t="shared" si="3"/>
        <v>42394.79206018518</v>
      </c>
      <c r="K33">
        <v>1452193234</v>
      </c>
      <c r="L33" s="18">
        <f t="shared" si="0"/>
        <v>42376.79206018518</v>
      </c>
      <c r="M33" t="b">
        <v>0</v>
      </c>
      <c r="N33">
        <v>1</v>
      </c>
      <c r="O33" t="b">
        <v>1</v>
      </c>
      <c r="P33" t="s">
        <v>8264</v>
      </c>
      <c r="Q33">
        <f t="shared" si="1"/>
        <v>0</v>
      </c>
      <c r="R33">
        <f t="shared" si="4"/>
        <v>0</v>
      </c>
      <c r="S33" t="str">
        <f t="shared" si="5"/>
        <v>film &amp; video</v>
      </c>
      <c r="T33" t="str">
        <f t="shared" si="2"/>
        <v>o/television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6">
        <f t="shared" si="3"/>
        <v>42503.165972222225</v>
      </c>
      <c r="K34">
        <v>1459523017</v>
      </c>
      <c r="L34" s="18">
        <f t="shared" si="0"/>
        <v>42461.627511574072</v>
      </c>
      <c r="M34" t="b">
        <v>0</v>
      </c>
      <c r="N34">
        <v>89</v>
      </c>
      <c r="O34" t="b">
        <v>1</v>
      </c>
      <c r="P34" t="s">
        <v>8264</v>
      </c>
      <c r="Q34">
        <f t="shared" si="1"/>
        <v>70</v>
      </c>
      <c r="R34">
        <f t="shared" si="4"/>
        <v>0.7865168539325843</v>
      </c>
      <c r="S34" t="str">
        <f t="shared" si="5"/>
        <v>film &amp; video</v>
      </c>
      <c r="T34" t="str">
        <f t="shared" si="2"/>
        <v>o/television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6">
        <f t="shared" si="3"/>
        <v>42316.702557870376</v>
      </c>
      <c r="K35">
        <v>1444405901</v>
      </c>
      <c r="L35" s="18">
        <f t="shared" si="0"/>
        <v>42286.660891203705</v>
      </c>
      <c r="M35" t="b">
        <v>0</v>
      </c>
      <c r="N35">
        <v>64</v>
      </c>
      <c r="O35" t="b">
        <v>1</v>
      </c>
      <c r="P35" t="s">
        <v>8264</v>
      </c>
      <c r="Q35">
        <f t="shared" si="1"/>
        <v>110</v>
      </c>
      <c r="R35">
        <f t="shared" si="4"/>
        <v>1.71875</v>
      </c>
      <c r="S35" t="str">
        <f t="shared" si="5"/>
        <v>film &amp; video</v>
      </c>
      <c r="T35" t="str">
        <f t="shared" si="2"/>
        <v>o/television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6">
        <f t="shared" si="3"/>
        <v>41856.321770833332</v>
      </c>
      <c r="K36">
        <v>1405928601</v>
      </c>
      <c r="L36" s="18">
        <f t="shared" si="0"/>
        <v>41841.321770833332</v>
      </c>
      <c r="M36" t="b">
        <v>0</v>
      </c>
      <c r="N36">
        <v>68</v>
      </c>
      <c r="O36" t="b">
        <v>1</v>
      </c>
      <c r="P36" t="s">
        <v>8264</v>
      </c>
      <c r="Q36">
        <f t="shared" si="1"/>
        <v>792</v>
      </c>
      <c r="R36">
        <f t="shared" si="4"/>
        <v>11.647058823529411</v>
      </c>
      <c r="S36" t="str">
        <f t="shared" si="5"/>
        <v>film &amp; video</v>
      </c>
      <c r="T36" t="str">
        <f t="shared" si="2"/>
        <v>o/television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6">
        <f t="shared" si="3"/>
        <v>42122</v>
      </c>
      <c r="K37">
        <v>1428130814</v>
      </c>
      <c r="L37" s="18">
        <f t="shared" si="0"/>
        <v>42098.291828703703</v>
      </c>
      <c r="M37" t="b">
        <v>0</v>
      </c>
      <c r="N37">
        <v>28</v>
      </c>
      <c r="O37" t="b">
        <v>1</v>
      </c>
      <c r="P37" t="s">
        <v>8264</v>
      </c>
      <c r="Q37">
        <f t="shared" si="1"/>
        <v>665</v>
      </c>
      <c r="R37">
        <f t="shared" si="4"/>
        <v>23.75</v>
      </c>
      <c r="S37" t="str">
        <f t="shared" si="5"/>
        <v>film &amp; video</v>
      </c>
      <c r="T37" t="str">
        <f t="shared" si="2"/>
        <v>o/television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6">
        <f t="shared" si="3"/>
        <v>42098.265335648146</v>
      </c>
      <c r="K38">
        <v>1425540125</v>
      </c>
      <c r="L38" s="18">
        <f t="shared" si="0"/>
        <v>42068.307002314818</v>
      </c>
      <c r="M38" t="b">
        <v>0</v>
      </c>
      <c r="N38">
        <v>44</v>
      </c>
      <c r="O38" t="b">
        <v>1</v>
      </c>
      <c r="P38" t="s">
        <v>8264</v>
      </c>
      <c r="Q38">
        <f t="shared" si="1"/>
        <v>2529</v>
      </c>
      <c r="R38">
        <f t="shared" si="4"/>
        <v>57.477272727272727</v>
      </c>
      <c r="S38" t="str">
        <f t="shared" si="5"/>
        <v>film &amp; video</v>
      </c>
      <c r="T38" t="str">
        <f t="shared" si="2"/>
        <v>o/television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6">
        <f t="shared" si="3"/>
        <v>42062.693043981482</v>
      </c>
      <c r="K39">
        <v>1422463079</v>
      </c>
      <c r="L39" s="18">
        <f t="shared" si="0"/>
        <v>42032.693043981482</v>
      </c>
      <c r="M39" t="b">
        <v>0</v>
      </c>
      <c r="N39">
        <v>253</v>
      </c>
      <c r="O39" t="b">
        <v>1</v>
      </c>
      <c r="P39" t="s">
        <v>8264</v>
      </c>
      <c r="Q39">
        <f t="shared" si="1"/>
        <v>18357</v>
      </c>
      <c r="R39">
        <f t="shared" si="4"/>
        <v>72.557312252964422</v>
      </c>
      <c r="S39" t="str">
        <f t="shared" si="5"/>
        <v>film &amp; video</v>
      </c>
      <c r="T39" t="str">
        <f t="shared" si="2"/>
        <v>o/television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6">
        <f t="shared" si="3"/>
        <v>41405.057222222218</v>
      </c>
      <c r="K40">
        <v>1365643344</v>
      </c>
      <c r="L40" s="18">
        <f t="shared" si="0"/>
        <v>41375.057222222218</v>
      </c>
      <c r="M40" t="b">
        <v>0</v>
      </c>
      <c r="N40">
        <v>66</v>
      </c>
      <c r="O40" t="b">
        <v>1</v>
      </c>
      <c r="P40" t="s">
        <v>8264</v>
      </c>
      <c r="Q40">
        <f t="shared" si="1"/>
        <v>251</v>
      </c>
      <c r="R40">
        <f t="shared" si="4"/>
        <v>3.8030303030303032</v>
      </c>
      <c r="S40" t="str">
        <f t="shared" si="5"/>
        <v>film &amp; video</v>
      </c>
      <c r="T40" t="str">
        <f t="shared" si="2"/>
        <v>o/television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6">
        <f t="shared" si="3"/>
        <v>41784.957638888889</v>
      </c>
      <c r="K41">
        <v>1398388068</v>
      </c>
      <c r="L41" s="18">
        <f t="shared" si="0"/>
        <v>41754.047083333331</v>
      </c>
      <c r="M41" t="b">
        <v>0</v>
      </c>
      <c r="N41">
        <v>217</v>
      </c>
      <c r="O41" t="b">
        <v>1</v>
      </c>
      <c r="P41" t="s">
        <v>8264</v>
      </c>
      <c r="Q41">
        <f t="shared" si="1"/>
        <v>7745</v>
      </c>
      <c r="R41">
        <f t="shared" si="4"/>
        <v>35.691244239631338</v>
      </c>
      <c r="S41" t="str">
        <f t="shared" si="5"/>
        <v>film &amp; video</v>
      </c>
      <c r="T41" t="str">
        <f t="shared" si="2"/>
        <v>o/television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6">
        <f t="shared" si="3"/>
        <v>41809.166666666664</v>
      </c>
      <c r="K42">
        <v>1401426488</v>
      </c>
      <c r="L42" s="18">
        <f t="shared" si="0"/>
        <v>41789.21398148148</v>
      </c>
      <c r="M42" t="b">
        <v>0</v>
      </c>
      <c r="N42">
        <v>16</v>
      </c>
      <c r="O42" t="b">
        <v>1</v>
      </c>
      <c r="P42" t="s">
        <v>8264</v>
      </c>
      <c r="Q42">
        <f t="shared" si="1"/>
        <v>27</v>
      </c>
      <c r="R42">
        <f t="shared" si="4"/>
        <v>1.6875</v>
      </c>
      <c r="S42" t="str">
        <f t="shared" si="5"/>
        <v>film &amp; video</v>
      </c>
      <c r="T42" t="str">
        <f t="shared" si="2"/>
        <v>o/television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6">
        <f t="shared" si="3"/>
        <v>41917.568912037037</v>
      </c>
      <c r="K43">
        <v>1409924354</v>
      </c>
      <c r="L43" s="18">
        <f t="shared" si="0"/>
        <v>41887.568912037037</v>
      </c>
      <c r="M43" t="b">
        <v>0</v>
      </c>
      <c r="N43">
        <v>19</v>
      </c>
      <c r="O43" t="b">
        <v>1</v>
      </c>
      <c r="P43" t="s">
        <v>8264</v>
      </c>
      <c r="Q43">
        <f t="shared" si="1"/>
        <v>0</v>
      </c>
      <c r="R43">
        <f t="shared" si="4"/>
        <v>0</v>
      </c>
      <c r="S43" t="str">
        <f t="shared" si="5"/>
        <v>film &amp; video</v>
      </c>
      <c r="T43" t="str">
        <f t="shared" si="2"/>
        <v>o/television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6">
        <f t="shared" si="3"/>
        <v>42001.639189814814</v>
      </c>
      <c r="K44">
        <v>1417188026</v>
      </c>
      <c r="L44" s="18">
        <f t="shared" si="0"/>
        <v>41971.639189814814</v>
      </c>
      <c r="M44" t="b">
        <v>0</v>
      </c>
      <c r="N44">
        <v>169</v>
      </c>
      <c r="O44" t="b">
        <v>1</v>
      </c>
      <c r="P44" t="s">
        <v>8264</v>
      </c>
      <c r="Q44">
        <f t="shared" si="1"/>
        <v>5860</v>
      </c>
      <c r="R44">
        <f t="shared" si="4"/>
        <v>34.674556213017752</v>
      </c>
      <c r="S44" t="str">
        <f t="shared" si="5"/>
        <v>film &amp; video</v>
      </c>
      <c r="T44" t="str">
        <f t="shared" si="2"/>
        <v>o/television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6">
        <f t="shared" si="3"/>
        <v>41833</v>
      </c>
      <c r="K45">
        <v>1402599486</v>
      </c>
      <c r="L45" s="18">
        <f t="shared" si="0"/>
        <v>41802.790347222224</v>
      </c>
      <c r="M45" t="b">
        <v>0</v>
      </c>
      <c r="N45">
        <v>263</v>
      </c>
      <c r="O45" t="b">
        <v>1</v>
      </c>
      <c r="P45" t="s">
        <v>8264</v>
      </c>
      <c r="Q45">
        <f t="shared" si="1"/>
        <v>20866</v>
      </c>
      <c r="R45">
        <f t="shared" si="4"/>
        <v>79.338403041825089</v>
      </c>
      <c r="S45" t="str">
        <f t="shared" si="5"/>
        <v>film &amp; video</v>
      </c>
      <c r="T45" t="str">
        <f t="shared" si="2"/>
        <v>o/television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6">
        <f t="shared" si="3"/>
        <v>41919.098807870374</v>
      </c>
      <c r="K46">
        <v>1408760537</v>
      </c>
      <c r="L46" s="18">
        <f t="shared" si="0"/>
        <v>41874.098807870374</v>
      </c>
      <c r="M46" t="b">
        <v>0</v>
      </c>
      <c r="N46">
        <v>15</v>
      </c>
      <c r="O46" t="b">
        <v>1</v>
      </c>
      <c r="P46" t="s">
        <v>8264</v>
      </c>
      <c r="Q46">
        <f t="shared" si="1"/>
        <v>0</v>
      </c>
      <c r="R46">
        <f t="shared" si="4"/>
        <v>0</v>
      </c>
      <c r="S46" t="str">
        <f t="shared" si="5"/>
        <v>film &amp; video</v>
      </c>
      <c r="T46" t="str">
        <f t="shared" si="2"/>
        <v>o/television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6">
        <f t="shared" si="3"/>
        <v>42487.623923611114</v>
      </c>
      <c r="K47">
        <v>1459177107</v>
      </c>
      <c r="L47" s="18">
        <f t="shared" si="0"/>
        <v>42457.623923611114</v>
      </c>
      <c r="M47" t="b">
        <v>0</v>
      </c>
      <c r="N47">
        <v>61</v>
      </c>
      <c r="O47" t="b">
        <v>1</v>
      </c>
      <c r="P47" t="s">
        <v>8264</v>
      </c>
      <c r="Q47">
        <f t="shared" si="1"/>
        <v>1000</v>
      </c>
      <c r="R47">
        <f t="shared" si="4"/>
        <v>16.393442622950818</v>
      </c>
      <c r="S47" t="str">
        <f t="shared" si="5"/>
        <v>film &amp; video</v>
      </c>
      <c r="T47" t="str">
        <f t="shared" si="2"/>
        <v>o/television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6">
        <f t="shared" si="3"/>
        <v>42353.964976851858</v>
      </c>
      <c r="K48">
        <v>1447628974</v>
      </c>
      <c r="L48" s="18">
        <f t="shared" si="0"/>
        <v>42323.964976851858</v>
      </c>
      <c r="M48" t="b">
        <v>0</v>
      </c>
      <c r="N48">
        <v>45</v>
      </c>
      <c r="O48" t="b">
        <v>1</v>
      </c>
      <c r="P48" t="s">
        <v>8264</v>
      </c>
      <c r="Q48">
        <f t="shared" si="1"/>
        <v>350</v>
      </c>
      <c r="R48">
        <f t="shared" si="4"/>
        <v>7.7777777777777777</v>
      </c>
      <c r="S48" t="str">
        <f t="shared" si="5"/>
        <v>film &amp; video</v>
      </c>
      <c r="T48" t="str">
        <f t="shared" si="2"/>
        <v>o/television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6">
        <f t="shared" si="3"/>
        <v>41992.861192129625</v>
      </c>
      <c r="K49">
        <v>1413834007</v>
      </c>
      <c r="L49" s="18">
        <f t="shared" si="0"/>
        <v>41932.819525462961</v>
      </c>
      <c r="M49" t="b">
        <v>0</v>
      </c>
      <c r="N49">
        <v>70</v>
      </c>
      <c r="O49" t="b">
        <v>1</v>
      </c>
      <c r="P49" t="s">
        <v>8264</v>
      </c>
      <c r="Q49">
        <f t="shared" si="1"/>
        <v>380.55000000000018</v>
      </c>
      <c r="R49">
        <f t="shared" si="4"/>
        <v>5.4364285714285741</v>
      </c>
      <c r="S49" t="str">
        <f t="shared" si="5"/>
        <v>film &amp; video</v>
      </c>
      <c r="T49" t="str">
        <f t="shared" si="2"/>
        <v>o/television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6">
        <f t="shared" si="3"/>
        <v>42064.5</v>
      </c>
      <c r="K50">
        <v>1422534260</v>
      </c>
      <c r="L50" s="18">
        <f t="shared" si="0"/>
        <v>42033.516898148147</v>
      </c>
      <c r="M50" t="b">
        <v>0</v>
      </c>
      <c r="N50">
        <v>38</v>
      </c>
      <c r="O50" t="b">
        <v>1</v>
      </c>
      <c r="P50" t="s">
        <v>8264</v>
      </c>
      <c r="Q50">
        <f t="shared" si="1"/>
        <v>159</v>
      </c>
      <c r="R50">
        <f t="shared" si="4"/>
        <v>4.1842105263157894</v>
      </c>
      <c r="S50" t="str">
        <f t="shared" si="5"/>
        <v>film &amp; video</v>
      </c>
      <c r="T50" t="str">
        <f t="shared" si="2"/>
        <v>o/television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6">
        <f t="shared" si="3"/>
        <v>42301.176446759258</v>
      </c>
      <c r="K51">
        <v>1443068045</v>
      </c>
      <c r="L51" s="18">
        <f t="shared" si="0"/>
        <v>42271.176446759258</v>
      </c>
      <c r="M51" t="b">
        <v>0</v>
      </c>
      <c r="N51">
        <v>87</v>
      </c>
      <c r="O51" t="b">
        <v>1</v>
      </c>
      <c r="P51" t="s">
        <v>8264</v>
      </c>
      <c r="Q51">
        <f t="shared" si="1"/>
        <v>0</v>
      </c>
      <c r="R51">
        <f t="shared" si="4"/>
        <v>0</v>
      </c>
      <c r="S51" t="str">
        <f t="shared" si="5"/>
        <v>film &amp; video</v>
      </c>
      <c r="T51" t="str">
        <f t="shared" si="2"/>
        <v>o/television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6">
        <f t="shared" si="3"/>
        <v>42034.708333333328</v>
      </c>
      <c r="K52">
        <v>1419271458</v>
      </c>
      <c r="L52" s="18">
        <f t="shared" si="0"/>
        <v>41995.752986111111</v>
      </c>
      <c r="M52" t="b">
        <v>0</v>
      </c>
      <c r="N52">
        <v>22</v>
      </c>
      <c r="O52" t="b">
        <v>1</v>
      </c>
      <c r="P52" t="s">
        <v>8264</v>
      </c>
      <c r="Q52">
        <f t="shared" si="1"/>
        <v>0</v>
      </c>
      <c r="R52">
        <f t="shared" si="4"/>
        <v>0</v>
      </c>
      <c r="S52" t="str">
        <f t="shared" si="5"/>
        <v>film &amp; video</v>
      </c>
      <c r="T52" t="str">
        <f t="shared" si="2"/>
        <v>o/television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6">
        <f t="shared" si="3"/>
        <v>42226.928668981483</v>
      </c>
      <c r="K53">
        <v>1436653037</v>
      </c>
      <c r="L53" s="18">
        <f t="shared" si="0"/>
        <v>42196.928668981483</v>
      </c>
      <c r="M53" t="b">
        <v>0</v>
      </c>
      <c r="N53">
        <v>119</v>
      </c>
      <c r="O53" t="b">
        <v>1</v>
      </c>
      <c r="P53" t="s">
        <v>8264</v>
      </c>
      <c r="Q53">
        <f t="shared" si="1"/>
        <v>3082</v>
      </c>
      <c r="R53">
        <f t="shared" si="4"/>
        <v>25.899159663865547</v>
      </c>
      <c r="S53" t="str">
        <f t="shared" si="5"/>
        <v>film &amp; video</v>
      </c>
      <c r="T53" t="str">
        <f t="shared" si="2"/>
        <v>o/television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6">
        <f t="shared" si="3"/>
        <v>41837.701921296299</v>
      </c>
      <c r="K54">
        <v>1403023846</v>
      </c>
      <c r="L54" s="18">
        <f t="shared" si="0"/>
        <v>41807.701921296299</v>
      </c>
      <c r="M54" t="b">
        <v>0</v>
      </c>
      <c r="N54">
        <v>52</v>
      </c>
      <c r="O54" t="b">
        <v>1</v>
      </c>
      <c r="P54" t="s">
        <v>8264</v>
      </c>
      <c r="Q54">
        <f t="shared" si="1"/>
        <v>1621</v>
      </c>
      <c r="R54">
        <f t="shared" si="4"/>
        <v>31.173076923076923</v>
      </c>
      <c r="S54" t="str">
        <f t="shared" si="5"/>
        <v>film &amp; video</v>
      </c>
      <c r="T54" t="str">
        <f t="shared" si="2"/>
        <v>o/television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6">
        <f t="shared" si="3"/>
        <v>41733.916666666664</v>
      </c>
      <c r="K55">
        <v>1395407445</v>
      </c>
      <c r="L55" s="18">
        <f t="shared" si="0"/>
        <v>41719.549131944441</v>
      </c>
      <c r="M55" t="b">
        <v>0</v>
      </c>
      <c r="N55">
        <v>117</v>
      </c>
      <c r="O55" t="b">
        <v>1</v>
      </c>
      <c r="P55" t="s">
        <v>8264</v>
      </c>
      <c r="Q55">
        <f t="shared" si="1"/>
        <v>289</v>
      </c>
      <c r="R55">
        <f t="shared" si="4"/>
        <v>2.4700854700854702</v>
      </c>
      <c r="S55" t="str">
        <f t="shared" si="5"/>
        <v>film &amp; video</v>
      </c>
      <c r="T55" t="str">
        <f t="shared" si="2"/>
        <v>o/television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6">
        <f t="shared" si="3"/>
        <v>42363.713206018518</v>
      </c>
      <c r="K56">
        <v>1448471221</v>
      </c>
      <c r="L56" s="18">
        <f t="shared" si="0"/>
        <v>42333.713206018518</v>
      </c>
      <c r="M56" t="b">
        <v>0</v>
      </c>
      <c r="N56">
        <v>52</v>
      </c>
      <c r="O56" t="b">
        <v>1</v>
      </c>
      <c r="P56" t="s">
        <v>8264</v>
      </c>
      <c r="Q56">
        <f t="shared" si="1"/>
        <v>100</v>
      </c>
      <c r="R56">
        <f t="shared" si="4"/>
        <v>1.9230769230769231</v>
      </c>
      <c r="S56" t="str">
        <f t="shared" si="5"/>
        <v>film &amp; video</v>
      </c>
      <c r="T56" t="str">
        <f t="shared" si="2"/>
        <v>o/television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6">
        <f t="shared" si="3"/>
        <v>42517.968935185185</v>
      </c>
      <c r="K57">
        <v>1462576516</v>
      </c>
      <c r="L57" s="18">
        <f t="shared" si="0"/>
        <v>42496.968935185185</v>
      </c>
      <c r="M57" t="b">
        <v>0</v>
      </c>
      <c r="N57">
        <v>86</v>
      </c>
      <c r="O57" t="b">
        <v>1</v>
      </c>
      <c r="P57" t="s">
        <v>8264</v>
      </c>
      <c r="Q57">
        <f t="shared" si="1"/>
        <v>2490</v>
      </c>
      <c r="R57">
        <f t="shared" si="4"/>
        <v>28.953488372093023</v>
      </c>
      <c r="S57" t="str">
        <f t="shared" si="5"/>
        <v>film &amp; video</v>
      </c>
      <c r="T57" t="str">
        <f t="shared" si="2"/>
        <v>o/television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6">
        <f t="shared" si="3"/>
        <v>42163.666666666672</v>
      </c>
      <c r="K58">
        <v>1432559424</v>
      </c>
      <c r="L58" s="18">
        <f t="shared" si="0"/>
        <v>42149.548888888887</v>
      </c>
      <c r="M58" t="b">
        <v>0</v>
      </c>
      <c r="N58">
        <v>174</v>
      </c>
      <c r="O58" t="b">
        <v>1</v>
      </c>
      <c r="P58" t="s">
        <v>8264</v>
      </c>
      <c r="Q58">
        <f t="shared" si="1"/>
        <v>581</v>
      </c>
      <c r="R58">
        <f t="shared" si="4"/>
        <v>3.3390804597701149</v>
      </c>
      <c r="S58" t="str">
        <f t="shared" si="5"/>
        <v>film &amp; video</v>
      </c>
      <c r="T58" t="str">
        <f t="shared" si="2"/>
        <v>o/television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6">
        <f t="shared" si="3"/>
        <v>42119.83289351852</v>
      </c>
      <c r="K59">
        <v>1427399962</v>
      </c>
      <c r="L59" s="18">
        <f t="shared" si="0"/>
        <v>42089.83289351852</v>
      </c>
      <c r="M59" t="b">
        <v>0</v>
      </c>
      <c r="N59">
        <v>69</v>
      </c>
      <c r="O59" t="b">
        <v>1</v>
      </c>
      <c r="P59" t="s">
        <v>8264</v>
      </c>
      <c r="Q59">
        <f t="shared" si="1"/>
        <v>285</v>
      </c>
      <c r="R59">
        <f t="shared" si="4"/>
        <v>4.1304347826086953</v>
      </c>
      <c r="S59" t="str">
        <f t="shared" si="5"/>
        <v>film &amp; video</v>
      </c>
      <c r="T59" t="str">
        <f t="shared" si="2"/>
        <v>o/television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6">
        <f t="shared" si="3"/>
        <v>41962.786712962959</v>
      </c>
      <c r="K60">
        <v>1413827572</v>
      </c>
      <c r="L60" s="18">
        <f t="shared" si="0"/>
        <v>41932.745046296295</v>
      </c>
      <c r="M60" t="b">
        <v>0</v>
      </c>
      <c r="N60">
        <v>75</v>
      </c>
      <c r="O60" t="b">
        <v>1</v>
      </c>
      <c r="P60" t="s">
        <v>8264</v>
      </c>
      <c r="Q60">
        <f t="shared" si="1"/>
        <v>291</v>
      </c>
      <c r="R60">
        <f t="shared" si="4"/>
        <v>3.88</v>
      </c>
      <c r="S60" t="str">
        <f t="shared" si="5"/>
        <v>film &amp; video</v>
      </c>
      <c r="T60" t="str">
        <f t="shared" si="2"/>
        <v>o/television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6">
        <f t="shared" si="3"/>
        <v>42261.875</v>
      </c>
      <c r="K61">
        <v>1439530776</v>
      </c>
      <c r="L61" s="18">
        <f t="shared" si="0"/>
        <v>42230.23583333334</v>
      </c>
      <c r="M61" t="b">
        <v>0</v>
      </c>
      <c r="N61">
        <v>33</v>
      </c>
      <c r="O61" t="b">
        <v>1</v>
      </c>
      <c r="P61" t="s">
        <v>8264</v>
      </c>
      <c r="Q61">
        <f t="shared" si="1"/>
        <v>25.139999999999418</v>
      </c>
      <c r="R61">
        <f t="shared" si="4"/>
        <v>0.76181818181816419</v>
      </c>
      <c r="S61" t="str">
        <f t="shared" si="5"/>
        <v>film &amp; video</v>
      </c>
      <c r="T61" t="str">
        <f t="shared" si="2"/>
        <v>o/television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6">
        <f t="shared" si="3"/>
        <v>41721</v>
      </c>
      <c r="K62">
        <v>1393882717</v>
      </c>
      <c r="L62" s="18">
        <f t="shared" si="0"/>
        <v>41701.901817129627</v>
      </c>
      <c r="M62" t="b">
        <v>0</v>
      </c>
      <c r="N62">
        <v>108</v>
      </c>
      <c r="O62" t="b">
        <v>1</v>
      </c>
      <c r="P62" t="s">
        <v>8265</v>
      </c>
      <c r="Q62">
        <f t="shared" si="1"/>
        <v>148.32999999999993</v>
      </c>
      <c r="R62">
        <f t="shared" si="4"/>
        <v>1.3734259259259252</v>
      </c>
      <c r="S62" t="str">
        <f>LEFT(P62, LEN(P62)-7)</f>
        <v>film &amp; video</v>
      </c>
      <c r="T62" t="str">
        <f t="shared" si="2"/>
        <v>video/shorts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6">
        <f t="shared" si="3"/>
        <v>41431.814317129632</v>
      </c>
      <c r="K63">
        <v>1368646357</v>
      </c>
      <c r="L63" s="18">
        <f t="shared" si="0"/>
        <v>41409.814317129632</v>
      </c>
      <c r="M63" t="b">
        <v>0</v>
      </c>
      <c r="N63">
        <v>23</v>
      </c>
      <c r="O63" t="b">
        <v>1</v>
      </c>
      <c r="P63" t="s">
        <v>8265</v>
      </c>
      <c r="Q63">
        <f t="shared" si="1"/>
        <v>2415</v>
      </c>
      <c r="R63">
        <f t="shared" si="4"/>
        <v>105</v>
      </c>
      <c r="S63" t="str">
        <f t="shared" ref="S63:S121" si="6">LEFT(P63, LEN(P63)-7)</f>
        <v>film &amp; video</v>
      </c>
      <c r="T63" t="str">
        <f t="shared" si="2"/>
        <v>video/shorts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6">
        <f t="shared" si="3"/>
        <v>41336.799513888887</v>
      </c>
      <c r="K64">
        <v>1360177878</v>
      </c>
      <c r="L64" s="18">
        <f t="shared" si="0"/>
        <v>41311.799513888887</v>
      </c>
      <c r="M64" t="b">
        <v>0</v>
      </c>
      <c r="N64">
        <v>48</v>
      </c>
      <c r="O64" t="b">
        <v>1</v>
      </c>
      <c r="P64" t="s">
        <v>8265</v>
      </c>
      <c r="Q64">
        <f t="shared" si="1"/>
        <v>1642</v>
      </c>
      <c r="R64">
        <f t="shared" si="4"/>
        <v>34.208333333333336</v>
      </c>
      <c r="S64" t="str">
        <f t="shared" si="6"/>
        <v>film &amp; video</v>
      </c>
      <c r="T64" t="str">
        <f t="shared" si="2"/>
        <v>video/shorts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6">
        <f t="shared" si="3"/>
        <v>41636.207638888889</v>
      </c>
      <c r="K65">
        <v>1386194013</v>
      </c>
      <c r="L65" s="18">
        <f t="shared" si="0"/>
        <v>41612.912187499998</v>
      </c>
      <c r="M65" t="b">
        <v>0</v>
      </c>
      <c r="N65">
        <v>64</v>
      </c>
      <c r="O65" t="b">
        <v>1</v>
      </c>
      <c r="P65" t="s">
        <v>8265</v>
      </c>
      <c r="Q65">
        <f t="shared" si="1"/>
        <v>270.36999999999989</v>
      </c>
      <c r="R65">
        <f t="shared" si="4"/>
        <v>4.2245312499999983</v>
      </c>
      <c r="S65" t="str">
        <f t="shared" si="6"/>
        <v>film &amp; video</v>
      </c>
      <c r="T65" t="str">
        <f t="shared" si="2"/>
        <v>video/shorts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6">
        <f t="shared" si="3"/>
        <v>41463.01829861111</v>
      </c>
      <c r="K66">
        <v>1370651181</v>
      </c>
      <c r="L66" s="18">
        <f t="shared" ref="L66:L129" si="7">(((K66/60)/60)/24)+DATE(1970,1,1)</f>
        <v>41433.01829861111</v>
      </c>
      <c r="M66" t="b">
        <v>0</v>
      </c>
      <c r="N66">
        <v>24</v>
      </c>
      <c r="O66" t="b">
        <v>1</v>
      </c>
      <c r="P66" t="s">
        <v>8265</v>
      </c>
      <c r="Q66">
        <f t="shared" ref="Q66:Q129" si="8">E66-D66</f>
        <v>880</v>
      </c>
      <c r="R66">
        <f t="shared" si="4"/>
        <v>36.666666666666664</v>
      </c>
      <c r="S66" t="str">
        <f t="shared" si="6"/>
        <v>film &amp; video</v>
      </c>
      <c r="T66" t="str">
        <f t="shared" ref="T66:T129" si="9">RIGHT(P66,12)</f>
        <v>video/shorts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6">
        <f t="shared" ref="J67:J130" si="10">(((I67/60)/60)/24)+DATE(1970,1,1)</f>
        <v>41862.249305555553</v>
      </c>
      <c r="K67">
        <v>1405453354</v>
      </c>
      <c r="L67" s="18">
        <f t="shared" si="7"/>
        <v>41835.821226851855</v>
      </c>
      <c r="M67" t="b">
        <v>0</v>
      </c>
      <c r="N67">
        <v>57</v>
      </c>
      <c r="O67" t="b">
        <v>1</v>
      </c>
      <c r="P67" t="s">
        <v>8265</v>
      </c>
      <c r="Q67">
        <f t="shared" si="8"/>
        <v>527</v>
      </c>
      <c r="R67">
        <f t="shared" ref="R67:R130" si="11">Q67/N67</f>
        <v>9.2456140350877192</v>
      </c>
      <c r="S67" t="str">
        <f t="shared" si="6"/>
        <v>film &amp; video</v>
      </c>
      <c r="T67" t="str">
        <f t="shared" si="9"/>
        <v>video/shorts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6">
        <f t="shared" si="10"/>
        <v>42569.849768518514</v>
      </c>
      <c r="K68">
        <v>1466281420</v>
      </c>
      <c r="L68" s="18">
        <f t="shared" si="7"/>
        <v>42539.849768518514</v>
      </c>
      <c r="M68" t="b">
        <v>0</v>
      </c>
      <c r="N68">
        <v>26</v>
      </c>
      <c r="O68" t="b">
        <v>1</v>
      </c>
      <c r="P68" t="s">
        <v>8265</v>
      </c>
      <c r="Q68">
        <f t="shared" si="8"/>
        <v>372</v>
      </c>
      <c r="R68">
        <f t="shared" si="11"/>
        <v>14.307692307692308</v>
      </c>
      <c r="S68" t="str">
        <f t="shared" si="6"/>
        <v>film &amp; video</v>
      </c>
      <c r="T68" t="str">
        <f t="shared" si="9"/>
        <v>video/shorts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6">
        <f t="shared" si="10"/>
        <v>41105.583379629628</v>
      </c>
      <c r="K69">
        <v>1339768804</v>
      </c>
      <c r="L69" s="18">
        <f t="shared" si="7"/>
        <v>41075.583379629628</v>
      </c>
      <c r="M69" t="b">
        <v>0</v>
      </c>
      <c r="N69">
        <v>20</v>
      </c>
      <c r="O69" t="b">
        <v>1</v>
      </c>
      <c r="P69" t="s">
        <v>8265</v>
      </c>
      <c r="Q69">
        <f t="shared" si="8"/>
        <v>325</v>
      </c>
      <c r="R69">
        <f t="shared" si="11"/>
        <v>16.25</v>
      </c>
      <c r="S69" t="str">
        <f t="shared" si="6"/>
        <v>film &amp; video</v>
      </c>
      <c r="T69" t="str">
        <f t="shared" si="9"/>
        <v>video/shorts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6">
        <f t="shared" si="10"/>
        <v>41693.569340277776</v>
      </c>
      <c r="K70">
        <v>1390570791</v>
      </c>
      <c r="L70" s="18">
        <f t="shared" si="7"/>
        <v>41663.569340277776</v>
      </c>
      <c r="M70" t="b">
        <v>0</v>
      </c>
      <c r="N70">
        <v>36</v>
      </c>
      <c r="O70" t="b">
        <v>1</v>
      </c>
      <c r="P70" t="s">
        <v>8265</v>
      </c>
      <c r="Q70">
        <f t="shared" si="8"/>
        <v>163</v>
      </c>
      <c r="R70">
        <f t="shared" si="11"/>
        <v>4.5277777777777777</v>
      </c>
      <c r="S70" t="str">
        <f t="shared" si="6"/>
        <v>film &amp; video</v>
      </c>
      <c r="T70" t="str">
        <f t="shared" si="9"/>
        <v>video/shorts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6">
        <f t="shared" si="10"/>
        <v>40818.290972222225</v>
      </c>
      <c r="K71">
        <v>1314765025</v>
      </c>
      <c r="L71" s="18">
        <f t="shared" si="7"/>
        <v>40786.187789351854</v>
      </c>
      <c r="M71" t="b">
        <v>0</v>
      </c>
      <c r="N71">
        <v>178</v>
      </c>
      <c r="O71" t="b">
        <v>1</v>
      </c>
      <c r="P71" t="s">
        <v>8265</v>
      </c>
      <c r="Q71">
        <f t="shared" si="8"/>
        <v>1094.2299999999996</v>
      </c>
      <c r="R71">
        <f t="shared" si="11"/>
        <v>6.1473595505617951</v>
      </c>
      <c r="S71" t="str">
        <f t="shared" si="6"/>
        <v>film &amp; video</v>
      </c>
      <c r="T71" t="str">
        <f t="shared" si="9"/>
        <v>video/shorts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6">
        <f t="shared" si="10"/>
        <v>40790.896354166667</v>
      </c>
      <c r="K72">
        <v>1309987845</v>
      </c>
      <c r="L72" s="18">
        <f t="shared" si="7"/>
        <v>40730.896354166667</v>
      </c>
      <c r="M72" t="b">
        <v>0</v>
      </c>
      <c r="N72">
        <v>17</v>
      </c>
      <c r="O72" t="b">
        <v>1</v>
      </c>
      <c r="P72" t="s">
        <v>8265</v>
      </c>
      <c r="Q72">
        <f t="shared" si="8"/>
        <v>136</v>
      </c>
      <c r="R72">
        <f t="shared" si="11"/>
        <v>8</v>
      </c>
      <c r="S72" t="str">
        <f t="shared" si="6"/>
        <v>film &amp; video</v>
      </c>
      <c r="T72" t="str">
        <f t="shared" si="9"/>
        <v>video/shorts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6">
        <f t="shared" si="10"/>
        <v>41057.271493055552</v>
      </c>
      <c r="K73">
        <v>1333002657</v>
      </c>
      <c r="L73" s="18">
        <f t="shared" si="7"/>
        <v>40997.271493055552</v>
      </c>
      <c r="M73" t="b">
        <v>0</v>
      </c>
      <c r="N73">
        <v>32</v>
      </c>
      <c r="O73" t="b">
        <v>1</v>
      </c>
      <c r="P73" t="s">
        <v>8265</v>
      </c>
      <c r="Q73">
        <f t="shared" si="8"/>
        <v>431</v>
      </c>
      <c r="R73">
        <f t="shared" si="11"/>
        <v>13.46875</v>
      </c>
      <c r="S73" t="str">
        <f t="shared" si="6"/>
        <v>film &amp; video</v>
      </c>
      <c r="T73" t="str">
        <f t="shared" si="9"/>
        <v>video/shorts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6">
        <f t="shared" si="10"/>
        <v>41228</v>
      </c>
      <c r="K74">
        <v>1351210481</v>
      </c>
      <c r="L74" s="18">
        <f t="shared" si="7"/>
        <v>41208.010196759256</v>
      </c>
      <c r="M74" t="b">
        <v>0</v>
      </c>
      <c r="N74">
        <v>41</v>
      </c>
      <c r="O74" t="b">
        <v>1</v>
      </c>
      <c r="P74" t="s">
        <v>8265</v>
      </c>
      <c r="Q74">
        <f t="shared" si="8"/>
        <v>185</v>
      </c>
      <c r="R74">
        <f t="shared" si="11"/>
        <v>4.5121951219512191</v>
      </c>
      <c r="S74" t="str">
        <f t="shared" si="6"/>
        <v>film &amp; video</v>
      </c>
      <c r="T74" t="str">
        <f t="shared" si="9"/>
        <v>video/shorts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6">
        <f t="shared" si="10"/>
        <v>40666.165972222225</v>
      </c>
      <c r="K75">
        <v>1297620584</v>
      </c>
      <c r="L75" s="18">
        <f t="shared" si="7"/>
        <v>40587.75675925926</v>
      </c>
      <c r="M75" t="b">
        <v>0</v>
      </c>
      <c r="N75">
        <v>18</v>
      </c>
      <c r="O75" t="b">
        <v>1</v>
      </c>
      <c r="P75" t="s">
        <v>8265</v>
      </c>
      <c r="Q75">
        <f t="shared" si="8"/>
        <v>0</v>
      </c>
      <c r="R75">
        <f t="shared" si="11"/>
        <v>0</v>
      </c>
      <c r="S75" t="str">
        <f t="shared" si="6"/>
        <v>film &amp; video</v>
      </c>
      <c r="T75" t="str">
        <f t="shared" si="9"/>
        <v>video/shorts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6">
        <f t="shared" si="10"/>
        <v>42390.487210648149</v>
      </c>
      <c r="K76">
        <v>1450784495</v>
      </c>
      <c r="L76" s="18">
        <f t="shared" si="7"/>
        <v>42360.487210648149</v>
      </c>
      <c r="M76" t="b">
        <v>0</v>
      </c>
      <c r="N76">
        <v>29</v>
      </c>
      <c r="O76" t="b">
        <v>1</v>
      </c>
      <c r="P76" t="s">
        <v>8265</v>
      </c>
      <c r="Q76">
        <f t="shared" si="8"/>
        <v>64.659999999999968</v>
      </c>
      <c r="R76">
        <f t="shared" si="11"/>
        <v>2.2296551724137919</v>
      </c>
      <c r="S76" t="str">
        <f t="shared" si="6"/>
        <v>film &amp; video</v>
      </c>
      <c r="T76" t="str">
        <f t="shared" si="9"/>
        <v>video/shorts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6">
        <f t="shared" si="10"/>
        <v>41387.209166666667</v>
      </c>
      <c r="K77">
        <v>1364101272</v>
      </c>
      <c r="L77" s="18">
        <f t="shared" si="7"/>
        <v>41357.209166666667</v>
      </c>
      <c r="M77" t="b">
        <v>0</v>
      </c>
      <c r="N77">
        <v>47</v>
      </c>
      <c r="O77" t="b">
        <v>1</v>
      </c>
      <c r="P77" t="s">
        <v>8265</v>
      </c>
      <c r="Q77">
        <f t="shared" si="8"/>
        <v>540</v>
      </c>
      <c r="R77">
        <f t="shared" si="11"/>
        <v>11.48936170212766</v>
      </c>
      <c r="S77" t="str">
        <f t="shared" si="6"/>
        <v>film &amp; video</v>
      </c>
      <c r="T77" t="str">
        <f t="shared" si="9"/>
        <v>video/shorts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6">
        <f t="shared" si="10"/>
        <v>40904.733310185184</v>
      </c>
      <c r="K78">
        <v>1319819758</v>
      </c>
      <c r="L78" s="18">
        <f t="shared" si="7"/>
        <v>40844.691643518519</v>
      </c>
      <c r="M78" t="b">
        <v>0</v>
      </c>
      <c r="N78">
        <v>15</v>
      </c>
      <c r="O78" t="b">
        <v>1</v>
      </c>
      <c r="P78" t="s">
        <v>8265</v>
      </c>
      <c r="Q78">
        <f t="shared" si="8"/>
        <v>160</v>
      </c>
      <c r="R78">
        <f t="shared" si="11"/>
        <v>10.666666666666666</v>
      </c>
      <c r="S78" t="str">
        <f t="shared" si="6"/>
        <v>film &amp; video</v>
      </c>
      <c r="T78" t="str">
        <f t="shared" si="9"/>
        <v>video/shorts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6">
        <f t="shared" si="10"/>
        <v>41050.124305555553</v>
      </c>
      <c r="K79">
        <v>1332991717</v>
      </c>
      <c r="L79" s="18">
        <f t="shared" si="7"/>
        <v>40997.144872685189</v>
      </c>
      <c r="M79" t="b">
        <v>0</v>
      </c>
      <c r="N79">
        <v>26</v>
      </c>
      <c r="O79" t="b">
        <v>1</v>
      </c>
      <c r="P79" t="s">
        <v>8265</v>
      </c>
      <c r="Q79">
        <f t="shared" si="8"/>
        <v>1170</v>
      </c>
      <c r="R79">
        <f t="shared" si="11"/>
        <v>45</v>
      </c>
      <c r="S79" t="str">
        <f t="shared" si="6"/>
        <v>film &amp; video</v>
      </c>
      <c r="T79" t="str">
        <f t="shared" si="9"/>
        <v>video/shorts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6">
        <f t="shared" si="10"/>
        <v>42614.730567129634</v>
      </c>
      <c r="K80">
        <v>1471887121</v>
      </c>
      <c r="L80" s="18">
        <f t="shared" si="7"/>
        <v>42604.730567129634</v>
      </c>
      <c r="M80" t="b">
        <v>0</v>
      </c>
      <c r="N80">
        <v>35</v>
      </c>
      <c r="O80" t="b">
        <v>1</v>
      </c>
      <c r="P80" t="s">
        <v>8265</v>
      </c>
      <c r="Q80">
        <f t="shared" si="8"/>
        <v>1301</v>
      </c>
      <c r="R80">
        <f t="shared" si="11"/>
        <v>37.171428571428571</v>
      </c>
      <c r="S80" t="str">
        <f t="shared" si="6"/>
        <v>film &amp; video</v>
      </c>
      <c r="T80" t="str">
        <f t="shared" si="9"/>
        <v>video/shorts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6">
        <f t="shared" si="10"/>
        <v>41754.776539351849</v>
      </c>
      <c r="K81">
        <v>1395859093</v>
      </c>
      <c r="L81" s="18">
        <f t="shared" si="7"/>
        <v>41724.776539351849</v>
      </c>
      <c r="M81" t="b">
        <v>0</v>
      </c>
      <c r="N81">
        <v>41</v>
      </c>
      <c r="O81" t="b">
        <v>1</v>
      </c>
      <c r="P81" t="s">
        <v>8265</v>
      </c>
      <c r="Q81">
        <f t="shared" si="8"/>
        <v>351</v>
      </c>
      <c r="R81">
        <f t="shared" si="11"/>
        <v>8.5609756097560972</v>
      </c>
      <c r="S81" t="str">
        <f t="shared" si="6"/>
        <v>film &amp; video</v>
      </c>
      <c r="T81" t="str">
        <f t="shared" si="9"/>
        <v>video/shorts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6">
        <f t="shared" si="10"/>
        <v>41618.083981481483</v>
      </c>
      <c r="K82">
        <v>1383616856</v>
      </c>
      <c r="L82" s="18">
        <f t="shared" si="7"/>
        <v>41583.083981481483</v>
      </c>
      <c r="M82" t="b">
        <v>0</v>
      </c>
      <c r="N82">
        <v>47</v>
      </c>
      <c r="O82" t="b">
        <v>1</v>
      </c>
      <c r="P82" t="s">
        <v>8265</v>
      </c>
      <c r="Q82">
        <f t="shared" si="8"/>
        <v>870</v>
      </c>
      <c r="R82">
        <f t="shared" si="11"/>
        <v>18.51063829787234</v>
      </c>
      <c r="S82" t="str">
        <f t="shared" si="6"/>
        <v>film &amp; video</v>
      </c>
      <c r="T82" t="str">
        <f t="shared" si="9"/>
        <v>video/shorts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6">
        <f t="shared" si="10"/>
        <v>41104.126388888886</v>
      </c>
      <c r="K83">
        <v>1341892127</v>
      </c>
      <c r="L83" s="18">
        <f t="shared" si="7"/>
        <v>41100.158877314818</v>
      </c>
      <c r="M83" t="b">
        <v>0</v>
      </c>
      <c r="N83">
        <v>28</v>
      </c>
      <c r="O83" t="b">
        <v>1</v>
      </c>
      <c r="P83" t="s">
        <v>8265</v>
      </c>
      <c r="Q83">
        <f t="shared" si="8"/>
        <v>735</v>
      </c>
      <c r="R83">
        <f t="shared" si="11"/>
        <v>26.25</v>
      </c>
      <c r="S83" t="str">
        <f t="shared" si="6"/>
        <v>film &amp; video</v>
      </c>
      <c r="T83" t="str">
        <f t="shared" si="9"/>
        <v>video/shorts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6">
        <f t="shared" si="10"/>
        <v>40825.820150462961</v>
      </c>
      <c r="K84">
        <v>1315597261</v>
      </c>
      <c r="L84" s="18">
        <f t="shared" si="7"/>
        <v>40795.820150462961</v>
      </c>
      <c r="M84" t="b">
        <v>0</v>
      </c>
      <c r="N84">
        <v>100</v>
      </c>
      <c r="O84" t="b">
        <v>1</v>
      </c>
      <c r="P84" t="s">
        <v>8265</v>
      </c>
      <c r="Q84">
        <f t="shared" si="8"/>
        <v>0.5</v>
      </c>
      <c r="R84">
        <f t="shared" si="11"/>
        <v>5.0000000000000001E-3</v>
      </c>
      <c r="S84" t="str">
        <f t="shared" si="6"/>
        <v>film &amp; video</v>
      </c>
      <c r="T84" t="str">
        <f t="shared" si="9"/>
        <v>video/shorts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6">
        <f t="shared" si="10"/>
        <v>42057.479166666672</v>
      </c>
      <c r="K85">
        <v>1423320389</v>
      </c>
      <c r="L85" s="18">
        <f t="shared" si="7"/>
        <v>42042.615613425922</v>
      </c>
      <c r="M85" t="b">
        <v>0</v>
      </c>
      <c r="N85">
        <v>13</v>
      </c>
      <c r="O85" t="b">
        <v>1</v>
      </c>
      <c r="P85" t="s">
        <v>8265</v>
      </c>
      <c r="Q85">
        <f t="shared" si="8"/>
        <v>5</v>
      </c>
      <c r="R85">
        <f t="shared" si="11"/>
        <v>0.38461538461538464</v>
      </c>
      <c r="S85" t="str">
        <f t="shared" si="6"/>
        <v>film &amp; video</v>
      </c>
      <c r="T85" t="str">
        <f t="shared" si="9"/>
        <v>video/shorts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6">
        <f t="shared" si="10"/>
        <v>40678.757939814815</v>
      </c>
      <c r="K86">
        <v>1302891086</v>
      </c>
      <c r="L86" s="18">
        <f t="shared" si="7"/>
        <v>40648.757939814815</v>
      </c>
      <c r="M86" t="b">
        <v>0</v>
      </c>
      <c r="N86">
        <v>7</v>
      </c>
      <c r="O86" t="b">
        <v>1</v>
      </c>
      <c r="P86" t="s">
        <v>8265</v>
      </c>
      <c r="Q86">
        <f t="shared" si="8"/>
        <v>0</v>
      </c>
      <c r="R86">
        <f t="shared" si="11"/>
        <v>0</v>
      </c>
      <c r="S86" t="str">
        <f t="shared" si="6"/>
        <v>film &amp; video</v>
      </c>
      <c r="T86" t="str">
        <f t="shared" si="9"/>
        <v>video/shorts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6">
        <f t="shared" si="10"/>
        <v>40809.125428240739</v>
      </c>
      <c r="K87">
        <v>1314154837</v>
      </c>
      <c r="L87" s="18">
        <f t="shared" si="7"/>
        <v>40779.125428240739</v>
      </c>
      <c r="M87" t="b">
        <v>0</v>
      </c>
      <c r="N87">
        <v>21</v>
      </c>
      <c r="O87" t="b">
        <v>1</v>
      </c>
      <c r="P87" t="s">
        <v>8265</v>
      </c>
      <c r="Q87">
        <f t="shared" si="8"/>
        <v>306</v>
      </c>
      <c r="R87">
        <f t="shared" si="11"/>
        <v>14.571428571428571</v>
      </c>
      <c r="S87" t="str">
        <f t="shared" si="6"/>
        <v>film &amp; video</v>
      </c>
      <c r="T87" t="str">
        <f t="shared" si="9"/>
        <v>video/shorts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6">
        <f t="shared" si="10"/>
        <v>42365.59774305555</v>
      </c>
      <c r="K88">
        <v>1444828845</v>
      </c>
      <c r="L88" s="18">
        <f t="shared" si="7"/>
        <v>42291.556076388893</v>
      </c>
      <c r="M88" t="b">
        <v>0</v>
      </c>
      <c r="N88">
        <v>17</v>
      </c>
      <c r="O88" t="b">
        <v>1</v>
      </c>
      <c r="P88" t="s">
        <v>8265</v>
      </c>
      <c r="Q88">
        <f t="shared" si="8"/>
        <v>388</v>
      </c>
      <c r="R88">
        <f t="shared" si="11"/>
        <v>22.823529411764707</v>
      </c>
      <c r="S88" t="str">
        <f t="shared" si="6"/>
        <v>film &amp; video</v>
      </c>
      <c r="T88" t="str">
        <f t="shared" si="9"/>
        <v>video/shorts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6">
        <f t="shared" si="10"/>
        <v>40332.070138888892</v>
      </c>
      <c r="K89">
        <v>1274705803</v>
      </c>
      <c r="L89" s="18">
        <f t="shared" si="7"/>
        <v>40322.53938657407</v>
      </c>
      <c r="M89" t="b">
        <v>0</v>
      </c>
      <c r="N89">
        <v>25</v>
      </c>
      <c r="O89" t="b">
        <v>1</v>
      </c>
      <c r="P89" t="s">
        <v>8265</v>
      </c>
      <c r="Q89">
        <f t="shared" si="8"/>
        <v>115</v>
      </c>
      <c r="R89">
        <f t="shared" si="11"/>
        <v>4.5999999999999996</v>
      </c>
      <c r="S89" t="str">
        <f t="shared" si="6"/>
        <v>film &amp; video</v>
      </c>
      <c r="T89" t="str">
        <f t="shared" si="9"/>
        <v>video/shorts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6">
        <f t="shared" si="10"/>
        <v>41812.65892361111</v>
      </c>
      <c r="K90">
        <v>1401205731</v>
      </c>
      <c r="L90" s="18">
        <f t="shared" si="7"/>
        <v>41786.65892361111</v>
      </c>
      <c r="M90" t="b">
        <v>0</v>
      </c>
      <c r="N90">
        <v>60</v>
      </c>
      <c r="O90" t="b">
        <v>1</v>
      </c>
      <c r="P90" t="s">
        <v>8265</v>
      </c>
      <c r="Q90">
        <f t="shared" si="8"/>
        <v>100</v>
      </c>
      <c r="R90">
        <f t="shared" si="11"/>
        <v>1.6666666666666667</v>
      </c>
      <c r="S90" t="str">
        <f t="shared" si="6"/>
        <v>film &amp; video</v>
      </c>
      <c r="T90" t="str">
        <f t="shared" si="9"/>
        <v>video/shorts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6">
        <f t="shared" si="10"/>
        <v>41427.752222222225</v>
      </c>
      <c r="K91">
        <v>1368036192</v>
      </c>
      <c r="L91" s="18">
        <f t="shared" si="7"/>
        <v>41402.752222222225</v>
      </c>
      <c r="M91" t="b">
        <v>0</v>
      </c>
      <c r="N91">
        <v>56</v>
      </c>
      <c r="O91" t="b">
        <v>1</v>
      </c>
      <c r="P91" t="s">
        <v>8265</v>
      </c>
      <c r="Q91">
        <f t="shared" si="8"/>
        <v>904</v>
      </c>
      <c r="R91">
        <f t="shared" si="11"/>
        <v>16.142857142857142</v>
      </c>
      <c r="S91" t="str">
        <f t="shared" si="6"/>
        <v>film &amp; video</v>
      </c>
      <c r="T91" t="str">
        <f t="shared" si="9"/>
        <v>video/shorts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6">
        <f t="shared" si="10"/>
        <v>40736.297442129631</v>
      </c>
      <c r="K92">
        <v>1307862499</v>
      </c>
      <c r="L92" s="18">
        <f t="shared" si="7"/>
        <v>40706.297442129631</v>
      </c>
      <c r="M92" t="b">
        <v>0</v>
      </c>
      <c r="N92">
        <v>16</v>
      </c>
      <c r="O92" t="b">
        <v>1</v>
      </c>
      <c r="P92" t="s">
        <v>8265</v>
      </c>
      <c r="Q92">
        <f t="shared" si="8"/>
        <v>2</v>
      </c>
      <c r="R92">
        <f t="shared" si="11"/>
        <v>0.125</v>
      </c>
      <c r="S92" t="str">
        <f t="shared" si="6"/>
        <v>film &amp; video</v>
      </c>
      <c r="T92" t="str">
        <f t="shared" si="9"/>
        <v>video/shorts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6">
        <f t="shared" si="10"/>
        <v>40680.402361111112</v>
      </c>
      <c r="K93">
        <v>1300354764</v>
      </c>
      <c r="L93" s="18">
        <f t="shared" si="7"/>
        <v>40619.402361111112</v>
      </c>
      <c r="M93" t="b">
        <v>0</v>
      </c>
      <c r="N93">
        <v>46</v>
      </c>
      <c r="O93" t="b">
        <v>1</v>
      </c>
      <c r="P93" t="s">
        <v>8265</v>
      </c>
      <c r="Q93">
        <f t="shared" si="8"/>
        <v>600</v>
      </c>
      <c r="R93">
        <f t="shared" si="11"/>
        <v>13.043478260869565</v>
      </c>
      <c r="S93" t="str">
        <f t="shared" si="6"/>
        <v>film &amp; video</v>
      </c>
      <c r="T93" t="str">
        <f t="shared" si="9"/>
        <v>video/shorts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6">
        <f t="shared" si="10"/>
        <v>42767.333333333328</v>
      </c>
      <c r="K94">
        <v>1481949983</v>
      </c>
      <c r="L94" s="18">
        <f t="shared" si="7"/>
        <v>42721.198877314819</v>
      </c>
      <c r="M94" t="b">
        <v>0</v>
      </c>
      <c r="N94">
        <v>43</v>
      </c>
      <c r="O94" t="b">
        <v>1</v>
      </c>
      <c r="P94" t="s">
        <v>8265</v>
      </c>
      <c r="Q94">
        <f t="shared" si="8"/>
        <v>260</v>
      </c>
      <c r="R94">
        <f t="shared" si="11"/>
        <v>6.0465116279069768</v>
      </c>
      <c r="S94" t="str">
        <f t="shared" si="6"/>
        <v>film &amp; video</v>
      </c>
      <c r="T94" t="str">
        <f t="shared" si="9"/>
        <v>video/shorts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6">
        <f t="shared" si="10"/>
        <v>41093.875</v>
      </c>
      <c r="K95">
        <v>1338928537</v>
      </c>
      <c r="L95" s="18">
        <f t="shared" si="7"/>
        <v>41065.858067129629</v>
      </c>
      <c r="M95" t="b">
        <v>0</v>
      </c>
      <c r="N95">
        <v>15</v>
      </c>
      <c r="O95" t="b">
        <v>1</v>
      </c>
      <c r="P95" t="s">
        <v>8265</v>
      </c>
      <c r="Q95">
        <f t="shared" si="8"/>
        <v>106</v>
      </c>
      <c r="R95">
        <f t="shared" si="11"/>
        <v>7.0666666666666664</v>
      </c>
      <c r="S95" t="str">
        <f t="shared" si="6"/>
        <v>film &amp; video</v>
      </c>
      <c r="T95" t="str">
        <f t="shared" si="9"/>
        <v>video/shorts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6">
        <f t="shared" si="10"/>
        <v>41736.717847222222</v>
      </c>
      <c r="K96">
        <v>1395162822</v>
      </c>
      <c r="L96" s="18">
        <f t="shared" si="7"/>
        <v>41716.717847222222</v>
      </c>
      <c r="M96" t="b">
        <v>0</v>
      </c>
      <c r="N96">
        <v>12</v>
      </c>
      <c r="O96" t="b">
        <v>1</v>
      </c>
      <c r="P96" t="s">
        <v>8265</v>
      </c>
      <c r="Q96">
        <f t="shared" si="8"/>
        <v>10</v>
      </c>
      <c r="R96">
        <f t="shared" si="11"/>
        <v>0.83333333333333337</v>
      </c>
      <c r="S96" t="str">
        <f t="shared" si="6"/>
        <v>film &amp; video</v>
      </c>
      <c r="T96" t="str">
        <f t="shared" si="9"/>
        <v>video/shorts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6">
        <f t="shared" si="10"/>
        <v>40965.005104166667</v>
      </c>
      <c r="K97">
        <v>1327622841</v>
      </c>
      <c r="L97" s="18">
        <f t="shared" si="7"/>
        <v>40935.005104166667</v>
      </c>
      <c r="M97" t="b">
        <v>0</v>
      </c>
      <c r="N97">
        <v>21</v>
      </c>
      <c r="O97" t="b">
        <v>1</v>
      </c>
      <c r="P97" t="s">
        <v>8265</v>
      </c>
      <c r="Q97">
        <f t="shared" si="8"/>
        <v>110</v>
      </c>
      <c r="R97">
        <f t="shared" si="11"/>
        <v>5.2380952380952381</v>
      </c>
      <c r="S97" t="str">
        <f t="shared" si="6"/>
        <v>film &amp; video</v>
      </c>
      <c r="T97" t="str">
        <f t="shared" si="9"/>
        <v>video/shorts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6">
        <f t="shared" si="10"/>
        <v>40391.125</v>
      </c>
      <c r="K98">
        <v>1274889241</v>
      </c>
      <c r="L98" s="18">
        <f t="shared" si="7"/>
        <v>40324.662511574075</v>
      </c>
      <c r="M98" t="b">
        <v>0</v>
      </c>
      <c r="N98">
        <v>34</v>
      </c>
      <c r="O98" t="b">
        <v>1</v>
      </c>
      <c r="P98" t="s">
        <v>8265</v>
      </c>
      <c r="Q98">
        <f t="shared" si="8"/>
        <v>220</v>
      </c>
      <c r="R98">
        <f t="shared" si="11"/>
        <v>6.4705882352941178</v>
      </c>
      <c r="S98" t="str">
        <f t="shared" si="6"/>
        <v>film &amp; video</v>
      </c>
      <c r="T98" t="str">
        <f t="shared" si="9"/>
        <v>video/shorts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6">
        <f t="shared" si="10"/>
        <v>40736.135208333333</v>
      </c>
      <c r="K99">
        <v>1307848482</v>
      </c>
      <c r="L99" s="18">
        <f t="shared" si="7"/>
        <v>40706.135208333333</v>
      </c>
      <c r="M99" t="b">
        <v>0</v>
      </c>
      <c r="N99">
        <v>8</v>
      </c>
      <c r="O99" t="b">
        <v>1</v>
      </c>
      <c r="P99" t="s">
        <v>8265</v>
      </c>
      <c r="Q99">
        <f t="shared" si="8"/>
        <v>25</v>
      </c>
      <c r="R99">
        <f t="shared" si="11"/>
        <v>3.125</v>
      </c>
      <c r="S99" t="str">
        <f t="shared" si="6"/>
        <v>film &amp; video</v>
      </c>
      <c r="T99" t="str">
        <f t="shared" si="9"/>
        <v>video/shorts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6">
        <f t="shared" si="10"/>
        <v>41250.979166666664</v>
      </c>
      <c r="K100">
        <v>1351796674</v>
      </c>
      <c r="L100" s="18">
        <f t="shared" si="7"/>
        <v>41214.79483796296</v>
      </c>
      <c r="M100" t="b">
        <v>0</v>
      </c>
      <c r="N100">
        <v>60</v>
      </c>
      <c r="O100" t="b">
        <v>1</v>
      </c>
      <c r="P100" t="s">
        <v>8265</v>
      </c>
      <c r="Q100">
        <f t="shared" si="8"/>
        <v>200</v>
      </c>
      <c r="R100">
        <f t="shared" si="11"/>
        <v>3.3333333333333335</v>
      </c>
      <c r="S100" t="str">
        <f t="shared" si="6"/>
        <v>film &amp; video</v>
      </c>
      <c r="T100" t="str">
        <f t="shared" si="9"/>
        <v>video/shorts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6">
        <f t="shared" si="10"/>
        <v>41661.902766203704</v>
      </c>
      <c r="K101">
        <v>1387834799</v>
      </c>
      <c r="L101" s="18">
        <f t="shared" si="7"/>
        <v>41631.902766203704</v>
      </c>
      <c r="M101" t="b">
        <v>0</v>
      </c>
      <c r="N101">
        <v>39</v>
      </c>
      <c r="O101" t="b">
        <v>1</v>
      </c>
      <c r="P101" t="s">
        <v>8265</v>
      </c>
      <c r="Q101">
        <f t="shared" si="8"/>
        <v>90.289999999999964</v>
      </c>
      <c r="R101">
        <f t="shared" si="11"/>
        <v>2.3151282051282043</v>
      </c>
      <c r="S101" t="str">
        <f t="shared" si="6"/>
        <v>film &amp; video</v>
      </c>
      <c r="T101" t="str">
        <f t="shared" si="9"/>
        <v>video/shorts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6">
        <f t="shared" si="10"/>
        <v>41217.794976851852</v>
      </c>
      <c r="K102">
        <v>1350324286</v>
      </c>
      <c r="L102" s="18">
        <f t="shared" si="7"/>
        <v>41197.753310185188</v>
      </c>
      <c r="M102" t="b">
        <v>0</v>
      </c>
      <c r="N102">
        <v>26</v>
      </c>
      <c r="O102" t="b">
        <v>1</v>
      </c>
      <c r="P102" t="s">
        <v>8265</v>
      </c>
      <c r="Q102">
        <f t="shared" si="8"/>
        <v>0</v>
      </c>
      <c r="R102">
        <f t="shared" si="11"/>
        <v>0</v>
      </c>
      <c r="S102" t="str">
        <f t="shared" si="6"/>
        <v>film &amp; video</v>
      </c>
      <c r="T102" t="str">
        <f t="shared" si="9"/>
        <v>video/shorts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6">
        <f t="shared" si="10"/>
        <v>41298.776736111111</v>
      </c>
      <c r="K103">
        <v>1356979110</v>
      </c>
      <c r="L103" s="18">
        <f t="shared" si="7"/>
        <v>41274.776736111111</v>
      </c>
      <c r="M103" t="b">
        <v>0</v>
      </c>
      <c r="N103">
        <v>35</v>
      </c>
      <c r="O103" t="b">
        <v>1</v>
      </c>
      <c r="P103" t="s">
        <v>8265</v>
      </c>
      <c r="Q103">
        <f t="shared" si="8"/>
        <v>0</v>
      </c>
      <c r="R103">
        <f t="shared" si="11"/>
        <v>0</v>
      </c>
      <c r="S103" t="str">
        <f t="shared" si="6"/>
        <v>film &amp; video</v>
      </c>
      <c r="T103" t="str">
        <f t="shared" si="9"/>
        <v>video/shorts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6">
        <f t="shared" si="10"/>
        <v>40535.131168981483</v>
      </c>
      <c r="K104">
        <v>1290481733</v>
      </c>
      <c r="L104" s="18">
        <f t="shared" si="7"/>
        <v>40505.131168981483</v>
      </c>
      <c r="M104" t="b">
        <v>0</v>
      </c>
      <c r="N104">
        <v>65</v>
      </c>
      <c r="O104" t="b">
        <v>1</v>
      </c>
      <c r="P104" t="s">
        <v>8265</v>
      </c>
      <c r="Q104">
        <f t="shared" si="8"/>
        <v>1665</v>
      </c>
      <c r="R104">
        <f t="shared" si="11"/>
        <v>25.615384615384617</v>
      </c>
      <c r="S104" t="str">
        <f t="shared" si="6"/>
        <v>film &amp; video</v>
      </c>
      <c r="T104" t="str">
        <f t="shared" si="9"/>
        <v>video/shorts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6">
        <f t="shared" si="10"/>
        <v>41705.805902777778</v>
      </c>
      <c r="K105">
        <v>1392232830</v>
      </c>
      <c r="L105" s="18">
        <f t="shared" si="7"/>
        <v>41682.805902777778</v>
      </c>
      <c r="M105" t="b">
        <v>0</v>
      </c>
      <c r="N105">
        <v>49</v>
      </c>
      <c r="O105" t="b">
        <v>1</v>
      </c>
      <c r="P105" t="s">
        <v>8265</v>
      </c>
      <c r="Q105">
        <f t="shared" si="8"/>
        <v>67</v>
      </c>
      <c r="R105">
        <f t="shared" si="11"/>
        <v>1.3673469387755102</v>
      </c>
      <c r="S105" t="str">
        <f t="shared" si="6"/>
        <v>film &amp; video</v>
      </c>
      <c r="T105" t="str">
        <f t="shared" si="9"/>
        <v>video/shorts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6">
        <f t="shared" si="10"/>
        <v>40636.041666666664</v>
      </c>
      <c r="K106">
        <v>1299775266</v>
      </c>
      <c r="L106" s="18">
        <f t="shared" si="7"/>
        <v>40612.695208333331</v>
      </c>
      <c r="M106" t="b">
        <v>0</v>
      </c>
      <c r="N106">
        <v>10</v>
      </c>
      <c r="O106" t="b">
        <v>1</v>
      </c>
      <c r="P106" t="s">
        <v>8265</v>
      </c>
      <c r="Q106">
        <f t="shared" si="8"/>
        <v>100</v>
      </c>
      <c r="R106">
        <f t="shared" si="11"/>
        <v>10</v>
      </c>
      <c r="S106" t="str">
        <f t="shared" si="6"/>
        <v>film &amp; video</v>
      </c>
      <c r="T106" t="str">
        <f t="shared" si="9"/>
        <v>video/shorts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6">
        <f t="shared" si="10"/>
        <v>42504</v>
      </c>
      <c r="K107">
        <v>1461605020</v>
      </c>
      <c r="L107" s="18">
        <f t="shared" si="7"/>
        <v>42485.724768518514</v>
      </c>
      <c r="M107" t="b">
        <v>0</v>
      </c>
      <c r="N107">
        <v>60</v>
      </c>
      <c r="O107" t="b">
        <v>1</v>
      </c>
      <c r="P107" t="s">
        <v>8265</v>
      </c>
      <c r="Q107">
        <f t="shared" si="8"/>
        <v>163</v>
      </c>
      <c r="R107">
        <f t="shared" si="11"/>
        <v>2.7166666666666668</v>
      </c>
      <c r="S107" t="str">
        <f t="shared" si="6"/>
        <v>film &amp; video</v>
      </c>
      <c r="T107" t="str">
        <f t="shared" si="9"/>
        <v>video/shorts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6">
        <f t="shared" si="10"/>
        <v>41001.776631944449</v>
      </c>
      <c r="K108">
        <v>1332182301</v>
      </c>
      <c r="L108" s="18">
        <f t="shared" si="7"/>
        <v>40987.776631944449</v>
      </c>
      <c r="M108" t="b">
        <v>0</v>
      </c>
      <c r="N108">
        <v>27</v>
      </c>
      <c r="O108" t="b">
        <v>1</v>
      </c>
      <c r="P108" t="s">
        <v>8265</v>
      </c>
      <c r="Q108">
        <f t="shared" si="8"/>
        <v>25</v>
      </c>
      <c r="R108">
        <f t="shared" si="11"/>
        <v>0.92592592592592593</v>
      </c>
      <c r="S108" t="str">
        <f t="shared" si="6"/>
        <v>film &amp; video</v>
      </c>
      <c r="T108" t="str">
        <f t="shared" si="9"/>
        <v>video/shorts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6">
        <f t="shared" si="10"/>
        <v>40657.982488425929</v>
      </c>
      <c r="K109">
        <v>1301787287</v>
      </c>
      <c r="L109" s="18">
        <f t="shared" si="7"/>
        <v>40635.982488425929</v>
      </c>
      <c r="M109" t="b">
        <v>0</v>
      </c>
      <c r="N109">
        <v>69</v>
      </c>
      <c r="O109" t="b">
        <v>1</v>
      </c>
      <c r="P109" t="s">
        <v>8265</v>
      </c>
      <c r="Q109">
        <f t="shared" si="8"/>
        <v>185</v>
      </c>
      <c r="R109">
        <f t="shared" si="11"/>
        <v>2.681159420289855</v>
      </c>
      <c r="S109" t="str">
        <f t="shared" si="6"/>
        <v>film &amp; video</v>
      </c>
      <c r="T109" t="str">
        <f t="shared" si="9"/>
        <v>video/shorts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6">
        <f t="shared" si="10"/>
        <v>41425.613078703704</v>
      </c>
      <c r="K110">
        <v>1364827370</v>
      </c>
      <c r="L110" s="18">
        <f t="shared" si="7"/>
        <v>41365.613078703704</v>
      </c>
      <c r="M110" t="b">
        <v>0</v>
      </c>
      <c r="N110">
        <v>47</v>
      </c>
      <c r="O110" t="b">
        <v>1</v>
      </c>
      <c r="P110" t="s">
        <v>8265</v>
      </c>
      <c r="Q110">
        <f t="shared" si="8"/>
        <v>2200</v>
      </c>
      <c r="R110">
        <f t="shared" si="11"/>
        <v>46.808510638297875</v>
      </c>
      <c r="S110" t="str">
        <f t="shared" si="6"/>
        <v>film &amp; video</v>
      </c>
      <c r="T110" t="str">
        <f t="shared" si="9"/>
        <v>video/shorts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6">
        <f t="shared" si="10"/>
        <v>40600.025810185187</v>
      </c>
      <c r="K111">
        <v>1296088630</v>
      </c>
      <c r="L111" s="18">
        <f t="shared" si="7"/>
        <v>40570.025810185187</v>
      </c>
      <c r="M111" t="b">
        <v>0</v>
      </c>
      <c r="N111">
        <v>47</v>
      </c>
      <c r="O111" t="b">
        <v>1</v>
      </c>
      <c r="P111" t="s">
        <v>8265</v>
      </c>
      <c r="Q111">
        <f t="shared" si="8"/>
        <v>1195</v>
      </c>
      <c r="R111">
        <f t="shared" si="11"/>
        <v>25.425531914893618</v>
      </c>
      <c r="S111" t="str">
        <f t="shared" si="6"/>
        <v>film &amp; video</v>
      </c>
      <c r="T111" t="str">
        <f t="shared" si="9"/>
        <v>video/shorts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6">
        <f t="shared" si="10"/>
        <v>41592.249305555553</v>
      </c>
      <c r="K112">
        <v>1381445253</v>
      </c>
      <c r="L112" s="18">
        <f t="shared" si="7"/>
        <v>41557.949687500004</v>
      </c>
      <c r="M112" t="b">
        <v>0</v>
      </c>
      <c r="N112">
        <v>26</v>
      </c>
      <c r="O112" t="b">
        <v>1</v>
      </c>
      <c r="P112" t="s">
        <v>8265</v>
      </c>
      <c r="Q112">
        <f t="shared" si="8"/>
        <v>400</v>
      </c>
      <c r="R112">
        <f t="shared" si="11"/>
        <v>15.384615384615385</v>
      </c>
      <c r="S112" t="str">
        <f t="shared" si="6"/>
        <v>film &amp; video</v>
      </c>
      <c r="T112" t="str">
        <f t="shared" si="9"/>
        <v>video/shorts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6">
        <f t="shared" si="10"/>
        <v>42155.333182870367</v>
      </c>
      <c r="K113">
        <v>1430467187</v>
      </c>
      <c r="L113" s="18">
        <f t="shared" si="7"/>
        <v>42125.333182870367</v>
      </c>
      <c r="M113" t="b">
        <v>0</v>
      </c>
      <c r="N113">
        <v>53</v>
      </c>
      <c r="O113" t="b">
        <v>1</v>
      </c>
      <c r="P113" t="s">
        <v>8265</v>
      </c>
      <c r="Q113">
        <f t="shared" si="8"/>
        <v>1910</v>
      </c>
      <c r="R113">
        <f t="shared" si="11"/>
        <v>36.037735849056602</v>
      </c>
      <c r="S113" t="str">
        <f t="shared" si="6"/>
        <v>film &amp; video</v>
      </c>
      <c r="T113" t="str">
        <f t="shared" si="9"/>
        <v>video/shorts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6">
        <f t="shared" si="10"/>
        <v>41742.083333333336</v>
      </c>
      <c r="K114">
        <v>1395277318</v>
      </c>
      <c r="L114" s="18">
        <f t="shared" si="7"/>
        <v>41718.043032407404</v>
      </c>
      <c r="M114" t="b">
        <v>0</v>
      </c>
      <c r="N114">
        <v>81</v>
      </c>
      <c r="O114" t="b">
        <v>1</v>
      </c>
      <c r="P114" t="s">
        <v>8265</v>
      </c>
      <c r="Q114">
        <f t="shared" si="8"/>
        <v>200</v>
      </c>
      <c r="R114">
        <f t="shared" si="11"/>
        <v>2.4691358024691357</v>
      </c>
      <c r="S114" t="str">
        <f t="shared" si="6"/>
        <v>film &amp; video</v>
      </c>
      <c r="T114" t="str">
        <f t="shared" si="9"/>
        <v>video/shorts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6">
        <f t="shared" si="10"/>
        <v>40761.625</v>
      </c>
      <c r="K115">
        <v>1311963128</v>
      </c>
      <c r="L115" s="18">
        <f t="shared" si="7"/>
        <v>40753.758425925924</v>
      </c>
      <c r="M115" t="b">
        <v>0</v>
      </c>
      <c r="N115">
        <v>78</v>
      </c>
      <c r="O115" t="b">
        <v>1</v>
      </c>
      <c r="P115" t="s">
        <v>8265</v>
      </c>
      <c r="Q115">
        <f t="shared" si="8"/>
        <v>2050</v>
      </c>
      <c r="R115">
        <f t="shared" si="11"/>
        <v>26.282051282051281</v>
      </c>
      <c r="S115" t="str">
        <f t="shared" si="6"/>
        <v>film &amp; video</v>
      </c>
      <c r="T115" t="str">
        <f t="shared" si="9"/>
        <v>video/shorts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6">
        <f t="shared" si="10"/>
        <v>40921.27416666667</v>
      </c>
      <c r="K116">
        <v>1321252488</v>
      </c>
      <c r="L116" s="18">
        <f t="shared" si="7"/>
        <v>40861.27416666667</v>
      </c>
      <c r="M116" t="b">
        <v>0</v>
      </c>
      <c r="N116">
        <v>35</v>
      </c>
      <c r="O116" t="b">
        <v>1</v>
      </c>
      <c r="P116" t="s">
        <v>8265</v>
      </c>
      <c r="Q116">
        <f t="shared" si="8"/>
        <v>100</v>
      </c>
      <c r="R116">
        <f t="shared" si="11"/>
        <v>2.8571428571428572</v>
      </c>
      <c r="S116" t="str">
        <f t="shared" si="6"/>
        <v>film &amp; video</v>
      </c>
      <c r="T116" t="str">
        <f t="shared" si="9"/>
        <v>video/shorts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6">
        <f t="shared" si="10"/>
        <v>40943.738935185182</v>
      </c>
      <c r="K117">
        <v>1326217444</v>
      </c>
      <c r="L117" s="18">
        <f t="shared" si="7"/>
        <v>40918.738935185182</v>
      </c>
      <c r="M117" t="b">
        <v>0</v>
      </c>
      <c r="N117">
        <v>22</v>
      </c>
      <c r="O117" t="b">
        <v>1</v>
      </c>
      <c r="P117" t="s">
        <v>8265</v>
      </c>
      <c r="Q117">
        <f t="shared" si="8"/>
        <v>182</v>
      </c>
      <c r="R117">
        <f t="shared" si="11"/>
        <v>8.2727272727272734</v>
      </c>
      <c r="S117" t="str">
        <f t="shared" si="6"/>
        <v>film &amp; video</v>
      </c>
      <c r="T117" t="str">
        <f t="shared" si="9"/>
        <v>video/shorts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6">
        <f t="shared" si="10"/>
        <v>40641.455497685187</v>
      </c>
      <c r="K118">
        <v>1298289355</v>
      </c>
      <c r="L118" s="18">
        <f t="shared" si="7"/>
        <v>40595.497164351851</v>
      </c>
      <c r="M118" t="b">
        <v>0</v>
      </c>
      <c r="N118">
        <v>57</v>
      </c>
      <c r="O118" t="b">
        <v>1</v>
      </c>
      <c r="P118" t="s">
        <v>8265</v>
      </c>
      <c r="Q118">
        <f t="shared" si="8"/>
        <v>478</v>
      </c>
      <c r="R118">
        <f t="shared" si="11"/>
        <v>8.3859649122807021</v>
      </c>
      <c r="S118" t="str">
        <f t="shared" si="6"/>
        <v>film &amp; video</v>
      </c>
      <c r="T118" t="str">
        <f t="shared" si="9"/>
        <v>video/shorts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6">
        <f t="shared" si="10"/>
        <v>40338.791666666664</v>
      </c>
      <c r="K119">
        <v>1268337744</v>
      </c>
      <c r="L119" s="18">
        <f t="shared" si="7"/>
        <v>40248.834999999999</v>
      </c>
      <c r="M119" t="b">
        <v>0</v>
      </c>
      <c r="N119">
        <v>27</v>
      </c>
      <c r="O119" t="b">
        <v>1</v>
      </c>
      <c r="P119" t="s">
        <v>8265</v>
      </c>
      <c r="Q119">
        <f t="shared" si="8"/>
        <v>22.220000000000255</v>
      </c>
      <c r="R119">
        <f t="shared" si="11"/>
        <v>0.82296296296297244</v>
      </c>
      <c r="S119" t="str">
        <f t="shared" si="6"/>
        <v>film &amp; video</v>
      </c>
      <c r="T119" t="str">
        <f t="shared" si="9"/>
        <v>video/shorts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6">
        <f t="shared" si="10"/>
        <v>40753.053657407407</v>
      </c>
      <c r="K120">
        <v>1309310236</v>
      </c>
      <c r="L120" s="18">
        <f t="shared" si="7"/>
        <v>40723.053657407407</v>
      </c>
      <c r="M120" t="b">
        <v>0</v>
      </c>
      <c r="N120">
        <v>39</v>
      </c>
      <c r="O120" t="b">
        <v>1</v>
      </c>
      <c r="P120" t="s">
        <v>8265</v>
      </c>
      <c r="Q120">
        <f t="shared" si="8"/>
        <v>651.57999999999993</v>
      </c>
      <c r="R120">
        <f t="shared" si="11"/>
        <v>16.707179487179484</v>
      </c>
      <c r="S120" t="str">
        <f t="shared" si="6"/>
        <v>film &amp; video</v>
      </c>
      <c r="T120" t="str">
        <f t="shared" si="9"/>
        <v>video/shorts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6">
        <f t="shared" si="10"/>
        <v>40768.958333333336</v>
      </c>
      <c r="K121">
        <v>1310693986</v>
      </c>
      <c r="L121" s="18">
        <f t="shared" si="7"/>
        <v>40739.069282407407</v>
      </c>
      <c r="M121" t="b">
        <v>0</v>
      </c>
      <c r="N121">
        <v>37</v>
      </c>
      <c r="O121" t="b">
        <v>1</v>
      </c>
      <c r="P121" t="s">
        <v>8265</v>
      </c>
      <c r="Q121">
        <f t="shared" si="8"/>
        <v>148.09999999999991</v>
      </c>
      <c r="R121">
        <f t="shared" si="11"/>
        <v>4.0027027027027007</v>
      </c>
      <c r="S121" t="str">
        <f t="shared" si="6"/>
        <v>film &amp; video</v>
      </c>
      <c r="T121" t="str">
        <f t="shared" si="9"/>
        <v>video/shorts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6">
        <f t="shared" si="10"/>
        <v>42646.049849537041</v>
      </c>
      <c r="K122">
        <v>1472865107</v>
      </c>
      <c r="L122" s="18">
        <f t="shared" si="7"/>
        <v>42616.049849537041</v>
      </c>
      <c r="M122" t="b">
        <v>0</v>
      </c>
      <c r="N122">
        <v>1</v>
      </c>
      <c r="O122" t="b">
        <v>0</v>
      </c>
      <c r="P122" t="s">
        <v>8266</v>
      </c>
      <c r="Q122">
        <f t="shared" si="8"/>
        <v>-69990</v>
      </c>
      <c r="R122">
        <f t="shared" si="11"/>
        <v>-69990</v>
      </c>
      <c r="S122" t="str">
        <f>LEFT(P122, LEN(P122)-16)</f>
        <v>film &amp; video</v>
      </c>
      <c r="T122" t="str">
        <f t="shared" si="9"/>
        <v>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6">
        <f t="shared" si="10"/>
        <v>42112.427777777775</v>
      </c>
      <c r="K123">
        <v>1427993710</v>
      </c>
      <c r="L123" s="18">
        <f t="shared" si="7"/>
        <v>42096.704976851848</v>
      </c>
      <c r="M123" t="b">
        <v>0</v>
      </c>
      <c r="N123">
        <v>1</v>
      </c>
      <c r="O123" t="b">
        <v>0</v>
      </c>
      <c r="P123" t="s">
        <v>8266</v>
      </c>
      <c r="Q123">
        <f t="shared" si="8"/>
        <v>-2999</v>
      </c>
      <c r="R123">
        <f t="shared" si="11"/>
        <v>-2999</v>
      </c>
      <c r="S123" t="str">
        <f t="shared" ref="S123:S161" si="12">LEFT(P123, LEN(P123)-16)</f>
        <v>film &amp; video</v>
      </c>
      <c r="T123" t="str">
        <f t="shared" si="9"/>
        <v>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6">
        <f t="shared" si="10"/>
        <v>42653.431793981479</v>
      </c>
      <c r="K124">
        <v>1470910907</v>
      </c>
      <c r="L124" s="18">
        <f t="shared" si="7"/>
        <v>42593.431793981479</v>
      </c>
      <c r="M124" t="b">
        <v>0</v>
      </c>
      <c r="N124">
        <v>0</v>
      </c>
      <c r="O124" t="b">
        <v>0</v>
      </c>
      <c r="P124" t="s">
        <v>8266</v>
      </c>
      <c r="Q124">
        <f t="shared" si="8"/>
        <v>-100000000</v>
      </c>
      <c r="R124" t="e">
        <f t="shared" si="11"/>
        <v>#DIV/0!</v>
      </c>
      <c r="S124" t="str">
        <f t="shared" si="12"/>
        <v>film &amp; video</v>
      </c>
      <c r="T124" t="str">
        <f t="shared" si="9"/>
        <v>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6">
        <f t="shared" si="10"/>
        <v>41940.916666666664</v>
      </c>
      <c r="K125">
        <v>1411411564</v>
      </c>
      <c r="L125" s="18">
        <f t="shared" si="7"/>
        <v>41904.781990740739</v>
      </c>
      <c r="M125" t="b">
        <v>0</v>
      </c>
      <c r="N125">
        <v>6</v>
      </c>
      <c r="O125" t="b">
        <v>0</v>
      </c>
      <c r="P125" t="s">
        <v>8266</v>
      </c>
      <c r="Q125">
        <f t="shared" si="8"/>
        <v>-54849</v>
      </c>
      <c r="R125">
        <f t="shared" si="11"/>
        <v>-9141.5</v>
      </c>
      <c r="S125" t="str">
        <f t="shared" si="12"/>
        <v>film &amp; video</v>
      </c>
      <c r="T125" t="str">
        <f t="shared" si="9"/>
        <v>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6">
        <f t="shared" si="10"/>
        <v>42139.928726851853</v>
      </c>
      <c r="K126">
        <v>1429568242</v>
      </c>
      <c r="L126" s="18">
        <f t="shared" si="7"/>
        <v>42114.928726851853</v>
      </c>
      <c r="M126" t="b">
        <v>0</v>
      </c>
      <c r="N126">
        <v>0</v>
      </c>
      <c r="O126" t="b">
        <v>0</v>
      </c>
      <c r="P126" t="s">
        <v>8266</v>
      </c>
      <c r="Q126">
        <f t="shared" si="8"/>
        <v>-4000</v>
      </c>
      <c r="R126" t="e">
        <f t="shared" si="11"/>
        <v>#DIV/0!</v>
      </c>
      <c r="S126" t="str">
        <f t="shared" si="12"/>
        <v>film &amp; video</v>
      </c>
      <c r="T126" t="str">
        <f t="shared" si="9"/>
        <v>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6">
        <f t="shared" si="10"/>
        <v>42769.993981481486</v>
      </c>
      <c r="K127">
        <v>1480981880</v>
      </c>
      <c r="L127" s="18">
        <f t="shared" si="7"/>
        <v>42709.993981481486</v>
      </c>
      <c r="M127" t="b">
        <v>0</v>
      </c>
      <c r="N127">
        <v>6</v>
      </c>
      <c r="O127" t="b">
        <v>0</v>
      </c>
      <c r="P127" t="s">
        <v>8266</v>
      </c>
      <c r="Q127">
        <f t="shared" si="8"/>
        <v>-430</v>
      </c>
      <c r="R127">
        <f t="shared" si="11"/>
        <v>-71.666666666666671</v>
      </c>
      <c r="S127" t="str">
        <f t="shared" si="12"/>
        <v>film &amp; video</v>
      </c>
      <c r="T127" t="str">
        <f t="shared" si="9"/>
        <v>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6">
        <f t="shared" si="10"/>
        <v>42166.083333333328</v>
      </c>
      <c r="K128">
        <v>1431353337</v>
      </c>
      <c r="L128" s="18">
        <f t="shared" si="7"/>
        <v>42135.589548611111</v>
      </c>
      <c r="M128" t="b">
        <v>0</v>
      </c>
      <c r="N128">
        <v>13</v>
      </c>
      <c r="O128" t="b">
        <v>0</v>
      </c>
      <c r="P128" t="s">
        <v>8266</v>
      </c>
      <c r="Q128">
        <f t="shared" si="8"/>
        <v>-23613</v>
      </c>
      <c r="R128">
        <f t="shared" si="11"/>
        <v>-1816.3846153846155</v>
      </c>
      <c r="S128" t="str">
        <f t="shared" si="12"/>
        <v>film &amp; video</v>
      </c>
      <c r="T128" t="str">
        <f t="shared" si="9"/>
        <v>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6">
        <f t="shared" si="10"/>
        <v>42097.582650462966</v>
      </c>
      <c r="K129">
        <v>1425481141</v>
      </c>
      <c r="L129" s="18">
        <f t="shared" si="7"/>
        <v>42067.62431712963</v>
      </c>
      <c r="M129" t="b">
        <v>0</v>
      </c>
      <c r="N129">
        <v>4</v>
      </c>
      <c r="O129" t="b">
        <v>0</v>
      </c>
      <c r="P129" t="s">
        <v>8266</v>
      </c>
      <c r="Q129">
        <f t="shared" si="8"/>
        <v>-7810</v>
      </c>
      <c r="R129">
        <f t="shared" si="11"/>
        <v>-1952.5</v>
      </c>
      <c r="S129" t="str">
        <f t="shared" si="12"/>
        <v>film &amp; video</v>
      </c>
      <c r="T129" t="str">
        <f t="shared" si="9"/>
        <v>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6">
        <f t="shared" si="10"/>
        <v>42663.22792824074</v>
      </c>
      <c r="K130">
        <v>1473917293</v>
      </c>
      <c r="L130" s="18">
        <f t="shared" ref="L130:L193" si="13">(((K130/60)/60)/24)+DATE(1970,1,1)</f>
        <v>42628.22792824074</v>
      </c>
      <c r="M130" t="b">
        <v>0</v>
      </c>
      <c r="N130">
        <v>6</v>
      </c>
      <c r="O130" t="b">
        <v>0</v>
      </c>
      <c r="P130" t="s">
        <v>8266</v>
      </c>
      <c r="Q130">
        <f t="shared" ref="Q130:Q193" si="14">E130-D130</f>
        <v>-98133</v>
      </c>
      <c r="R130">
        <f t="shared" si="11"/>
        <v>-16355.5</v>
      </c>
      <c r="S130" t="str">
        <f t="shared" si="12"/>
        <v>film &amp; video</v>
      </c>
      <c r="T130" t="str">
        <f t="shared" ref="T130:T193" si="15">RIGHT(P130,12)</f>
        <v>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6">
        <f t="shared" ref="J131:J194" si="16">(((I131/60)/60)/24)+DATE(1970,1,1)</f>
        <v>41942.937303240738</v>
      </c>
      <c r="K131">
        <v>1409524183</v>
      </c>
      <c r="L131" s="18">
        <f t="shared" si="13"/>
        <v>41882.937303240738</v>
      </c>
      <c r="M131" t="b">
        <v>0</v>
      </c>
      <c r="N131">
        <v>0</v>
      </c>
      <c r="O131" t="b">
        <v>0</v>
      </c>
      <c r="P131" t="s">
        <v>8266</v>
      </c>
      <c r="Q131">
        <f t="shared" si="14"/>
        <v>-20000</v>
      </c>
      <c r="R131" t="e">
        <f t="shared" ref="R131:R194" si="17">Q131/N131</f>
        <v>#DIV/0!</v>
      </c>
      <c r="S131" t="str">
        <f t="shared" si="12"/>
        <v>film &amp; video</v>
      </c>
      <c r="T131" t="str">
        <f t="shared" si="15"/>
        <v>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6">
        <f t="shared" si="16"/>
        <v>41806.844444444447</v>
      </c>
      <c r="K132">
        <v>1400536692</v>
      </c>
      <c r="L132" s="18">
        <f t="shared" si="13"/>
        <v>41778.915416666663</v>
      </c>
      <c r="M132" t="b">
        <v>0</v>
      </c>
      <c r="N132">
        <v>0</v>
      </c>
      <c r="O132" t="b">
        <v>0</v>
      </c>
      <c r="P132" t="s">
        <v>8266</v>
      </c>
      <c r="Q132">
        <f t="shared" si="14"/>
        <v>-600</v>
      </c>
      <c r="R132" t="e">
        <f t="shared" si="17"/>
        <v>#DIV/0!</v>
      </c>
      <c r="S132" t="str">
        <f t="shared" si="12"/>
        <v>film &amp; video</v>
      </c>
      <c r="T132" t="str">
        <f t="shared" si="15"/>
        <v>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6">
        <f t="shared" si="16"/>
        <v>42557</v>
      </c>
      <c r="K133">
        <v>1466453161</v>
      </c>
      <c r="L133" s="18">
        <f t="shared" si="13"/>
        <v>42541.837511574078</v>
      </c>
      <c r="M133" t="b">
        <v>0</v>
      </c>
      <c r="N133">
        <v>0</v>
      </c>
      <c r="O133" t="b">
        <v>0</v>
      </c>
      <c r="P133" t="s">
        <v>8266</v>
      </c>
      <c r="Q133">
        <f t="shared" si="14"/>
        <v>-1200</v>
      </c>
      <c r="R133" t="e">
        <f t="shared" si="17"/>
        <v>#DIV/0!</v>
      </c>
      <c r="S133" t="str">
        <f t="shared" si="12"/>
        <v>film &amp; video</v>
      </c>
      <c r="T133" t="str">
        <f t="shared" si="15"/>
        <v>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6">
        <f t="shared" si="16"/>
        <v>41950.854247685187</v>
      </c>
      <c r="K134">
        <v>1411500607</v>
      </c>
      <c r="L134" s="18">
        <f t="shared" si="13"/>
        <v>41905.812581018516</v>
      </c>
      <c r="M134" t="b">
        <v>0</v>
      </c>
      <c r="N134">
        <v>81</v>
      </c>
      <c r="O134" t="b">
        <v>0</v>
      </c>
      <c r="P134" t="s">
        <v>8266</v>
      </c>
      <c r="Q134">
        <f t="shared" si="14"/>
        <v>-72345</v>
      </c>
      <c r="R134">
        <f t="shared" si="17"/>
        <v>-893.14814814814815</v>
      </c>
      <c r="S134" t="str">
        <f t="shared" si="12"/>
        <v>film &amp; video</v>
      </c>
      <c r="T134" t="str">
        <f t="shared" si="15"/>
        <v>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6">
        <f t="shared" si="16"/>
        <v>42521.729861111111</v>
      </c>
      <c r="K135">
        <v>1462130584</v>
      </c>
      <c r="L135" s="18">
        <f t="shared" si="13"/>
        <v>42491.80768518518</v>
      </c>
      <c r="M135" t="b">
        <v>0</v>
      </c>
      <c r="N135">
        <v>0</v>
      </c>
      <c r="O135" t="b">
        <v>0</v>
      </c>
      <c r="P135" t="s">
        <v>8266</v>
      </c>
      <c r="Q135">
        <f t="shared" si="14"/>
        <v>-71764</v>
      </c>
      <c r="R135" t="e">
        <f t="shared" si="17"/>
        <v>#DIV/0!</v>
      </c>
      <c r="S135" t="str">
        <f t="shared" si="12"/>
        <v>film &amp; video</v>
      </c>
      <c r="T135" t="str">
        <f t="shared" si="15"/>
        <v>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6">
        <f t="shared" si="16"/>
        <v>42251.708333333328</v>
      </c>
      <c r="K136">
        <v>1438811418</v>
      </c>
      <c r="L136" s="18">
        <f t="shared" si="13"/>
        <v>42221.909930555557</v>
      </c>
      <c r="M136" t="b">
        <v>0</v>
      </c>
      <c r="N136">
        <v>0</v>
      </c>
      <c r="O136" t="b">
        <v>0</v>
      </c>
      <c r="P136" t="s">
        <v>8266</v>
      </c>
      <c r="Q136">
        <f t="shared" si="14"/>
        <v>-5000</v>
      </c>
      <c r="R136" t="e">
        <f t="shared" si="17"/>
        <v>#DIV/0!</v>
      </c>
      <c r="S136" t="str">
        <f t="shared" si="12"/>
        <v>film &amp; video</v>
      </c>
      <c r="T136" t="str">
        <f t="shared" si="15"/>
        <v>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6">
        <f t="shared" si="16"/>
        <v>41821.791666666664</v>
      </c>
      <c r="K137">
        <v>1401354597</v>
      </c>
      <c r="L137" s="18">
        <f t="shared" si="13"/>
        <v>41788.381909722222</v>
      </c>
      <c r="M137" t="b">
        <v>0</v>
      </c>
      <c r="N137">
        <v>5</v>
      </c>
      <c r="O137" t="b">
        <v>0</v>
      </c>
      <c r="P137" t="s">
        <v>8266</v>
      </c>
      <c r="Q137">
        <f t="shared" si="14"/>
        <v>-2597</v>
      </c>
      <c r="R137">
        <f t="shared" si="17"/>
        <v>-519.4</v>
      </c>
      <c r="S137" t="str">
        <f t="shared" si="12"/>
        <v>film &amp; video</v>
      </c>
      <c r="T137" t="str">
        <f t="shared" si="15"/>
        <v>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6">
        <f t="shared" si="16"/>
        <v>42140.427777777775</v>
      </c>
      <c r="K138">
        <v>1427968234</v>
      </c>
      <c r="L138" s="18">
        <f t="shared" si="13"/>
        <v>42096.410115740742</v>
      </c>
      <c r="M138" t="b">
        <v>0</v>
      </c>
      <c r="N138">
        <v>0</v>
      </c>
      <c r="O138" t="b">
        <v>0</v>
      </c>
      <c r="P138" t="s">
        <v>8266</v>
      </c>
      <c r="Q138">
        <f t="shared" si="14"/>
        <v>-3000</v>
      </c>
      <c r="R138" t="e">
        <f t="shared" si="17"/>
        <v>#DIV/0!</v>
      </c>
      <c r="S138" t="str">
        <f t="shared" si="12"/>
        <v>film &amp; video</v>
      </c>
      <c r="T138" t="str">
        <f t="shared" si="15"/>
        <v>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6">
        <f t="shared" si="16"/>
        <v>42289.573993055557</v>
      </c>
      <c r="K139">
        <v>1440337593</v>
      </c>
      <c r="L139" s="18">
        <f t="shared" si="13"/>
        <v>42239.573993055557</v>
      </c>
      <c r="M139" t="b">
        <v>0</v>
      </c>
      <c r="N139">
        <v>0</v>
      </c>
      <c r="O139" t="b">
        <v>0</v>
      </c>
      <c r="P139" t="s">
        <v>8266</v>
      </c>
      <c r="Q139">
        <f t="shared" si="14"/>
        <v>-55000</v>
      </c>
      <c r="R139" t="e">
        <f t="shared" si="17"/>
        <v>#DIV/0!</v>
      </c>
      <c r="S139" t="str">
        <f t="shared" si="12"/>
        <v>film &amp; video</v>
      </c>
      <c r="T139" t="str">
        <f t="shared" si="15"/>
        <v>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6">
        <f t="shared" si="16"/>
        <v>42217.207638888889</v>
      </c>
      <c r="K140">
        <v>1435731041</v>
      </c>
      <c r="L140" s="18">
        <f t="shared" si="13"/>
        <v>42186.257418981477</v>
      </c>
      <c r="M140" t="b">
        <v>0</v>
      </c>
      <c r="N140">
        <v>58</v>
      </c>
      <c r="O140" t="b">
        <v>0</v>
      </c>
      <c r="P140" t="s">
        <v>8266</v>
      </c>
      <c r="Q140">
        <f t="shared" si="14"/>
        <v>-145288</v>
      </c>
      <c r="R140">
        <f t="shared" si="17"/>
        <v>-2504.9655172413795</v>
      </c>
      <c r="S140" t="str">
        <f t="shared" si="12"/>
        <v>film &amp; video</v>
      </c>
      <c r="T140" t="str">
        <f t="shared" si="15"/>
        <v>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6">
        <f t="shared" si="16"/>
        <v>42197.920972222222</v>
      </c>
      <c r="K141">
        <v>1435874772</v>
      </c>
      <c r="L141" s="18">
        <f t="shared" si="13"/>
        <v>42187.920972222222</v>
      </c>
      <c r="M141" t="b">
        <v>0</v>
      </c>
      <c r="N141">
        <v>1</v>
      </c>
      <c r="O141" t="b">
        <v>0</v>
      </c>
      <c r="P141" t="s">
        <v>8266</v>
      </c>
      <c r="Q141">
        <f t="shared" si="14"/>
        <v>0</v>
      </c>
      <c r="R141">
        <f t="shared" si="17"/>
        <v>0</v>
      </c>
      <c r="S141" t="str">
        <f t="shared" si="12"/>
        <v>film &amp; video</v>
      </c>
      <c r="T141" t="str">
        <f t="shared" si="15"/>
        <v>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6">
        <f t="shared" si="16"/>
        <v>42083.15662037037</v>
      </c>
      <c r="K142">
        <v>1424234732</v>
      </c>
      <c r="L142" s="18">
        <f t="shared" si="13"/>
        <v>42053.198287037041</v>
      </c>
      <c r="M142" t="b">
        <v>0</v>
      </c>
      <c r="N142">
        <v>0</v>
      </c>
      <c r="O142" t="b">
        <v>0</v>
      </c>
      <c r="P142" t="s">
        <v>8266</v>
      </c>
      <c r="Q142">
        <f t="shared" si="14"/>
        <v>-200000</v>
      </c>
      <c r="R142" t="e">
        <f t="shared" si="17"/>
        <v>#DIV/0!</v>
      </c>
      <c r="S142" t="str">
        <f t="shared" si="12"/>
        <v>film &amp; video</v>
      </c>
      <c r="T142" t="str">
        <f t="shared" si="15"/>
        <v>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6">
        <f t="shared" si="16"/>
        <v>42155.153043981481</v>
      </c>
      <c r="K143">
        <v>1429155623</v>
      </c>
      <c r="L143" s="18">
        <f t="shared" si="13"/>
        <v>42110.153043981481</v>
      </c>
      <c r="M143" t="b">
        <v>0</v>
      </c>
      <c r="N143">
        <v>28</v>
      </c>
      <c r="O143" t="b">
        <v>0</v>
      </c>
      <c r="P143" t="s">
        <v>8266</v>
      </c>
      <c r="Q143">
        <f t="shared" si="14"/>
        <v>-10707</v>
      </c>
      <c r="R143">
        <f t="shared" si="17"/>
        <v>-382.39285714285717</v>
      </c>
      <c r="S143" t="str">
        <f t="shared" si="12"/>
        <v>film &amp; video</v>
      </c>
      <c r="T143" t="str">
        <f t="shared" si="15"/>
        <v>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6">
        <f t="shared" si="16"/>
        <v>41959.934930555552</v>
      </c>
      <c r="K144">
        <v>1414358778</v>
      </c>
      <c r="L144" s="18">
        <f t="shared" si="13"/>
        <v>41938.893263888887</v>
      </c>
      <c r="M144" t="b">
        <v>0</v>
      </c>
      <c r="N144">
        <v>1</v>
      </c>
      <c r="O144" t="b">
        <v>0</v>
      </c>
      <c r="P144" t="s">
        <v>8266</v>
      </c>
      <c r="Q144">
        <f t="shared" si="14"/>
        <v>-2990</v>
      </c>
      <c r="R144">
        <f t="shared" si="17"/>
        <v>-2990</v>
      </c>
      <c r="S144" t="str">
        <f t="shared" si="12"/>
        <v>film &amp; video</v>
      </c>
      <c r="T144" t="str">
        <f t="shared" si="15"/>
        <v>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6">
        <f t="shared" si="16"/>
        <v>42616.246527777781</v>
      </c>
      <c r="K145">
        <v>1467941542</v>
      </c>
      <c r="L145" s="18">
        <f t="shared" si="13"/>
        <v>42559.064143518524</v>
      </c>
      <c r="M145" t="b">
        <v>0</v>
      </c>
      <c r="N145">
        <v>0</v>
      </c>
      <c r="O145" t="b">
        <v>0</v>
      </c>
      <c r="P145" t="s">
        <v>8266</v>
      </c>
      <c r="Q145">
        <f t="shared" si="14"/>
        <v>-5500</v>
      </c>
      <c r="R145" t="e">
        <f t="shared" si="17"/>
        <v>#DIV/0!</v>
      </c>
      <c r="S145" t="str">
        <f t="shared" si="12"/>
        <v>film &amp; video</v>
      </c>
      <c r="T145" t="str">
        <f t="shared" si="15"/>
        <v>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6">
        <f t="shared" si="16"/>
        <v>42107.72074074074</v>
      </c>
      <c r="K146">
        <v>1423765072</v>
      </c>
      <c r="L146" s="18">
        <f t="shared" si="13"/>
        <v>42047.762407407412</v>
      </c>
      <c r="M146" t="b">
        <v>0</v>
      </c>
      <c r="N146">
        <v>37</v>
      </c>
      <c r="O146" t="b">
        <v>0</v>
      </c>
      <c r="P146" t="s">
        <v>8266</v>
      </c>
      <c r="Q146">
        <f t="shared" si="14"/>
        <v>-5430</v>
      </c>
      <c r="R146">
        <f t="shared" si="17"/>
        <v>-146.75675675675674</v>
      </c>
      <c r="S146" t="str">
        <f t="shared" si="12"/>
        <v>film &amp; video</v>
      </c>
      <c r="T146" t="str">
        <f t="shared" si="15"/>
        <v>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6">
        <f t="shared" si="16"/>
        <v>42227.542268518519</v>
      </c>
      <c r="K147">
        <v>1436965252</v>
      </c>
      <c r="L147" s="18">
        <f t="shared" si="13"/>
        <v>42200.542268518519</v>
      </c>
      <c r="M147" t="b">
        <v>0</v>
      </c>
      <c r="N147">
        <v>9</v>
      </c>
      <c r="O147" t="b">
        <v>0</v>
      </c>
      <c r="P147" t="s">
        <v>8266</v>
      </c>
      <c r="Q147">
        <f t="shared" si="14"/>
        <v>-4162</v>
      </c>
      <c r="R147">
        <f t="shared" si="17"/>
        <v>-462.44444444444446</v>
      </c>
      <c r="S147" t="str">
        <f t="shared" si="12"/>
        <v>film &amp; video</v>
      </c>
      <c r="T147" t="str">
        <f t="shared" si="15"/>
        <v>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6">
        <f t="shared" si="16"/>
        <v>42753.016180555554</v>
      </c>
      <c r="K148">
        <v>1479514998</v>
      </c>
      <c r="L148" s="18">
        <f t="shared" si="13"/>
        <v>42693.016180555554</v>
      </c>
      <c r="M148" t="b">
        <v>0</v>
      </c>
      <c r="N148">
        <v>3</v>
      </c>
      <c r="O148" t="b">
        <v>0</v>
      </c>
      <c r="P148" t="s">
        <v>8266</v>
      </c>
      <c r="Q148">
        <f t="shared" si="14"/>
        <v>-19885</v>
      </c>
      <c r="R148">
        <f t="shared" si="17"/>
        <v>-6628.333333333333</v>
      </c>
      <c r="S148" t="str">
        <f t="shared" si="12"/>
        <v>film &amp; video</v>
      </c>
      <c r="T148" t="str">
        <f t="shared" si="15"/>
        <v>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6">
        <f t="shared" si="16"/>
        <v>42012.762499999997</v>
      </c>
      <c r="K149">
        <v>1417026340</v>
      </c>
      <c r="L149" s="18">
        <f t="shared" si="13"/>
        <v>41969.767824074079</v>
      </c>
      <c r="M149" t="b">
        <v>0</v>
      </c>
      <c r="N149">
        <v>0</v>
      </c>
      <c r="O149" t="b">
        <v>0</v>
      </c>
      <c r="P149" t="s">
        <v>8266</v>
      </c>
      <c r="Q149">
        <f t="shared" si="14"/>
        <v>-7000</v>
      </c>
      <c r="R149" t="e">
        <f t="shared" si="17"/>
        <v>#DIV/0!</v>
      </c>
      <c r="S149" t="str">
        <f t="shared" si="12"/>
        <v>film &amp; video</v>
      </c>
      <c r="T149" t="str">
        <f t="shared" si="15"/>
        <v>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6">
        <f t="shared" si="16"/>
        <v>42427.281666666662</v>
      </c>
      <c r="K150">
        <v>1453963536</v>
      </c>
      <c r="L150" s="18">
        <f t="shared" si="13"/>
        <v>42397.281666666662</v>
      </c>
      <c r="M150" t="b">
        <v>0</v>
      </c>
      <c r="N150">
        <v>2</v>
      </c>
      <c r="O150" t="b">
        <v>0</v>
      </c>
      <c r="P150" t="s">
        <v>8266</v>
      </c>
      <c r="Q150">
        <f t="shared" si="14"/>
        <v>-49960</v>
      </c>
      <c r="R150">
        <f t="shared" si="17"/>
        <v>-24980</v>
      </c>
      <c r="S150" t="str">
        <f t="shared" si="12"/>
        <v>film &amp; video</v>
      </c>
      <c r="T150" t="str">
        <f t="shared" si="15"/>
        <v>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6">
        <f t="shared" si="16"/>
        <v>41998.333333333328</v>
      </c>
      <c r="K151">
        <v>1416888470</v>
      </c>
      <c r="L151" s="18">
        <f t="shared" si="13"/>
        <v>41968.172106481477</v>
      </c>
      <c r="M151" t="b">
        <v>0</v>
      </c>
      <c r="N151">
        <v>6</v>
      </c>
      <c r="O151" t="b">
        <v>0</v>
      </c>
      <c r="P151" t="s">
        <v>8266</v>
      </c>
      <c r="Q151">
        <f t="shared" si="14"/>
        <v>-9908</v>
      </c>
      <c r="R151">
        <f t="shared" si="17"/>
        <v>-1651.3333333333333</v>
      </c>
      <c r="S151" t="str">
        <f t="shared" si="12"/>
        <v>film &amp; video</v>
      </c>
      <c r="T151" t="str">
        <f t="shared" si="15"/>
        <v>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6">
        <f t="shared" si="16"/>
        <v>42150.161828703705</v>
      </c>
      <c r="K152">
        <v>1427428382</v>
      </c>
      <c r="L152" s="18">
        <f t="shared" si="13"/>
        <v>42090.161828703705</v>
      </c>
      <c r="M152" t="b">
        <v>0</v>
      </c>
      <c r="N152">
        <v>67</v>
      </c>
      <c r="O152" t="b">
        <v>0</v>
      </c>
      <c r="P152" t="s">
        <v>8266</v>
      </c>
      <c r="Q152">
        <f t="shared" si="14"/>
        <v>-99888</v>
      </c>
      <c r="R152">
        <f t="shared" si="17"/>
        <v>-1490.8656716417911</v>
      </c>
      <c r="S152" t="str">
        <f t="shared" si="12"/>
        <v>film &amp; video</v>
      </c>
      <c r="T152" t="str">
        <f t="shared" si="15"/>
        <v>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6">
        <f t="shared" si="16"/>
        <v>42173.550821759258</v>
      </c>
      <c r="K153">
        <v>1429449191</v>
      </c>
      <c r="L153" s="18">
        <f t="shared" si="13"/>
        <v>42113.550821759258</v>
      </c>
      <c r="M153" t="b">
        <v>0</v>
      </c>
      <c r="N153">
        <v>5</v>
      </c>
      <c r="O153" t="b">
        <v>0</v>
      </c>
      <c r="P153" t="s">
        <v>8266</v>
      </c>
      <c r="Q153">
        <f t="shared" si="14"/>
        <v>-249860</v>
      </c>
      <c r="R153">
        <f t="shared" si="17"/>
        <v>-49972</v>
      </c>
      <c r="S153" t="str">
        <f t="shared" si="12"/>
        <v>film &amp; video</v>
      </c>
      <c r="T153" t="str">
        <f t="shared" si="15"/>
        <v>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6">
        <f t="shared" si="16"/>
        <v>41905.077546296299</v>
      </c>
      <c r="K154">
        <v>1408845100</v>
      </c>
      <c r="L154" s="18">
        <f t="shared" si="13"/>
        <v>41875.077546296299</v>
      </c>
      <c r="M154" t="b">
        <v>0</v>
      </c>
      <c r="N154">
        <v>2</v>
      </c>
      <c r="O154" t="b">
        <v>0</v>
      </c>
      <c r="P154" t="s">
        <v>8266</v>
      </c>
      <c r="Q154">
        <f t="shared" si="14"/>
        <v>-379970</v>
      </c>
      <c r="R154">
        <f t="shared" si="17"/>
        <v>-189985</v>
      </c>
      <c r="S154" t="str">
        <f t="shared" si="12"/>
        <v>film &amp; video</v>
      </c>
      <c r="T154" t="str">
        <f t="shared" si="15"/>
        <v>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6">
        <f t="shared" si="16"/>
        <v>41975.627824074079</v>
      </c>
      <c r="K155">
        <v>1413900244</v>
      </c>
      <c r="L155" s="18">
        <f t="shared" si="13"/>
        <v>41933.586157407408</v>
      </c>
      <c r="M155" t="b">
        <v>0</v>
      </c>
      <c r="N155">
        <v>10</v>
      </c>
      <c r="O155" t="b">
        <v>0</v>
      </c>
      <c r="P155" t="s">
        <v>8266</v>
      </c>
      <c r="Q155">
        <f t="shared" si="14"/>
        <v>-49641</v>
      </c>
      <c r="R155">
        <f t="shared" si="17"/>
        <v>-4964.1000000000004</v>
      </c>
      <c r="S155" t="str">
        <f t="shared" si="12"/>
        <v>film &amp; video</v>
      </c>
      <c r="T155" t="str">
        <f t="shared" si="15"/>
        <v>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6">
        <f t="shared" si="16"/>
        <v>42158.547395833331</v>
      </c>
      <c r="K156">
        <v>1429621695</v>
      </c>
      <c r="L156" s="18">
        <f t="shared" si="13"/>
        <v>42115.547395833331</v>
      </c>
      <c r="M156" t="b">
        <v>0</v>
      </c>
      <c r="N156">
        <v>3</v>
      </c>
      <c r="O156" t="b">
        <v>0</v>
      </c>
      <c r="P156" t="s">
        <v>8266</v>
      </c>
      <c r="Q156">
        <f t="shared" si="14"/>
        <v>-1460</v>
      </c>
      <c r="R156">
        <f t="shared" si="17"/>
        <v>-486.66666666666669</v>
      </c>
      <c r="S156" t="str">
        <f t="shared" si="12"/>
        <v>film &amp; video</v>
      </c>
      <c r="T156" t="str">
        <f t="shared" si="15"/>
        <v>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6">
        <f t="shared" si="16"/>
        <v>42208.559432870374</v>
      </c>
      <c r="K157">
        <v>1434201935</v>
      </c>
      <c r="L157" s="18">
        <f t="shared" si="13"/>
        <v>42168.559432870374</v>
      </c>
      <c r="M157" t="b">
        <v>0</v>
      </c>
      <c r="N157">
        <v>4</v>
      </c>
      <c r="O157" t="b">
        <v>0</v>
      </c>
      <c r="P157" t="s">
        <v>8266</v>
      </c>
      <c r="Q157">
        <f t="shared" si="14"/>
        <v>-1349919</v>
      </c>
      <c r="R157">
        <f t="shared" si="17"/>
        <v>-337479.75</v>
      </c>
      <c r="S157" t="str">
        <f t="shared" si="12"/>
        <v>film &amp; video</v>
      </c>
      <c r="T157" t="str">
        <f t="shared" si="15"/>
        <v>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6">
        <f t="shared" si="16"/>
        <v>41854.124953703707</v>
      </c>
      <c r="K158">
        <v>1401850796</v>
      </c>
      <c r="L158" s="18">
        <f t="shared" si="13"/>
        <v>41794.124953703707</v>
      </c>
      <c r="M158" t="b">
        <v>0</v>
      </c>
      <c r="N158">
        <v>15</v>
      </c>
      <c r="O158" t="b">
        <v>0</v>
      </c>
      <c r="P158" t="s">
        <v>8266</v>
      </c>
      <c r="Q158">
        <f t="shared" si="14"/>
        <v>-33215</v>
      </c>
      <c r="R158">
        <f t="shared" si="17"/>
        <v>-2214.3333333333335</v>
      </c>
      <c r="S158" t="str">
        <f t="shared" si="12"/>
        <v>film &amp; video</v>
      </c>
      <c r="T158" t="str">
        <f t="shared" si="15"/>
        <v>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6">
        <f t="shared" si="16"/>
        <v>42426.911712962959</v>
      </c>
      <c r="K159">
        <v>1453931572</v>
      </c>
      <c r="L159" s="18">
        <f t="shared" si="13"/>
        <v>42396.911712962959</v>
      </c>
      <c r="M159" t="b">
        <v>0</v>
      </c>
      <c r="N159">
        <v>2</v>
      </c>
      <c r="O159" t="b">
        <v>0</v>
      </c>
      <c r="P159" t="s">
        <v>8266</v>
      </c>
      <c r="Q159">
        <f t="shared" si="14"/>
        <v>-2987</v>
      </c>
      <c r="R159">
        <f t="shared" si="17"/>
        <v>-1493.5</v>
      </c>
      <c r="S159" t="str">
        <f t="shared" si="12"/>
        <v>film &amp; video</v>
      </c>
      <c r="T159" t="str">
        <f t="shared" si="15"/>
        <v>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6">
        <f t="shared" si="16"/>
        <v>41934.07671296296</v>
      </c>
      <c r="K160">
        <v>1411350628</v>
      </c>
      <c r="L160" s="18">
        <f t="shared" si="13"/>
        <v>41904.07671296296</v>
      </c>
      <c r="M160" t="b">
        <v>0</v>
      </c>
      <c r="N160">
        <v>0</v>
      </c>
      <c r="O160" t="b">
        <v>0</v>
      </c>
      <c r="P160" t="s">
        <v>8266</v>
      </c>
      <c r="Q160">
        <f t="shared" si="14"/>
        <v>-5000</v>
      </c>
      <c r="R160" t="e">
        <f t="shared" si="17"/>
        <v>#DIV/0!</v>
      </c>
      <c r="S160" t="str">
        <f t="shared" si="12"/>
        <v>film &amp; video</v>
      </c>
      <c r="T160" t="str">
        <f t="shared" si="15"/>
        <v>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6">
        <f t="shared" si="16"/>
        <v>42554.434548611112</v>
      </c>
      <c r="K161">
        <v>1464085545</v>
      </c>
      <c r="L161" s="18">
        <f t="shared" si="13"/>
        <v>42514.434548611112</v>
      </c>
      <c r="M161" t="b">
        <v>0</v>
      </c>
      <c r="N161">
        <v>1</v>
      </c>
      <c r="O161" t="b">
        <v>0</v>
      </c>
      <c r="P161" t="s">
        <v>8266</v>
      </c>
      <c r="Q161">
        <f t="shared" si="14"/>
        <v>-499990</v>
      </c>
      <c r="R161">
        <f t="shared" si="17"/>
        <v>-499990</v>
      </c>
      <c r="S161" t="str">
        <f t="shared" si="12"/>
        <v>film &amp; video</v>
      </c>
      <c r="T161" t="str">
        <f t="shared" si="15"/>
        <v>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6">
        <f t="shared" si="16"/>
        <v>42231.913090277783</v>
      </c>
      <c r="K162">
        <v>1434491691</v>
      </c>
      <c r="L162" s="18">
        <f t="shared" si="13"/>
        <v>42171.913090277783</v>
      </c>
      <c r="M162" t="b">
        <v>0</v>
      </c>
      <c r="N162">
        <v>0</v>
      </c>
      <c r="O162" t="b">
        <v>0</v>
      </c>
      <c r="P162" t="s">
        <v>8267</v>
      </c>
      <c r="Q162">
        <f t="shared" si="14"/>
        <v>-5000</v>
      </c>
      <c r="R162" t="e">
        <f t="shared" si="17"/>
        <v>#DIV/0!</v>
      </c>
      <c r="S162" t="str">
        <f>LEFT(P162, LEN(P162)-6)</f>
        <v>film &amp; video</v>
      </c>
      <c r="T162" t="str">
        <f t="shared" si="15"/>
        <v xml:space="preserve"> video/drama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6">
        <f t="shared" si="16"/>
        <v>41822.687442129631</v>
      </c>
      <c r="K163">
        <v>1401726595</v>
      </c>
      <c r="L163" s="18">
        <f t="shared" si="13"/>
        <v>41792.687442129631</v>
      </c>
      <c r="M163" t="b">
        <v>0</v>
      </c>
      <c r="N163">
        <v>1</v>
      </c>
      <c r="O163" t="b">
        <v>0</v>
      </c>
      <c r="P163" t="s">
        <v>8267</v>
      </c>
      <c r="Q163">
        <f t="shared" si="14"/>
        <v>-49995</v>
      </c>
      <c r="R163">
        <f t="shared" si="17"/>
        <v>-49995</v>
      </c>
      <c r="S163" t="str">
        <f t="shared" ref="S163:S226" si="18">LEFT(P163, LEN(P163)-6)</f>
        <v>film &amp; video</v>
      </c>
      <c r="T163" t="str">
        <f t="shared" si="15"/>
        <v xml:space="preserve"> video/drama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6">
        <f t="shared" si="16"/>
        <v>41867.987500000003</v>
      </c>
      <c r="K164">
        <v>1405393356</v>
      </c>
      <c r="L164" s="18">
        <f t="shared" si="13"/>
        <v>41835.126805555556</v>
      </c>
      <c r="M164" t="b">
        <v>0</v>
      </c>
      <c r="N164">
        <v>10</v>
      </c>
      <c r="O164" t="b">
        <v>0</v>
      </c>
      <c r="P164" t="s">
        <v>8267</v>
      </c>
      <c r="Q164">
        <f t="shared" si="14"/>
        <v>-2365</v>
      </c>
      <c r="R164">
        <f t="shared" si="17"/>
        <v>-236.5</v>
      </c>
      <c r="S164" t="str">
        <f t="shared" si="18"/>
        <v>film &amp; video</v>
      </c>
      <c r="T164" t="str">
        <f t="shared" si="15"/>
        <v xml:space="preserve"> video/drama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6">
        <f t="shared" si="16"/>
        <v>42278</v>
      </c>
      <c r="K165">
        <v>1440716654</v>
      </c>
      <c r="L165" s="18">
        <f t="shared" si="13"/>
        <v>42243.961273148147</v>
      </c>
      <c r="M165" t="b">
        <v>0</v>
      </c>
      <c r="N165">
        <v>0</v>
      </c>
      <c r="O165" t="b">
        <v>0</v>
      </c>
      <c r="P165" t="s">
        <v>8267</v>
      </c>
      <c r="Q165">
        <f t="shared" si="14"/>
        <v>-2000000</v>
      </c>
      <c r="R165" t="e">
        <f t="shared" si="17"/>
        <v>#DIV/0!</v>
      </c>
      <c r="S165" t="str">
        <f t="shared" si="18"/>
        <v>film &amp; video</v>
      </c>
      <c r="T165" t="str">
        <f t="shared" si="15"/>
        <v xml:space="preserve"> video/drama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6">
        <f t="shared" si="16"/>
        <v>41901.762743055559</v>
      </c>
      <c r="K166">
        <v>1405966701</v>
      </c>
      <c r="L166" s="18">
        <f t="shared" si="13"/>
        <v>41841.762743055559</v>
      </c>
      <c r="M166" t="b">
        <v>0</v>
      </c>
      <c r="N166">
        <v>7</v>
      </c>
      <c r="O166" t="b">
        <v>0</v>
      </c>
      <c r="P166" t="s">
        <v>8267</v>
      </c>
      <c r="Q166">
        <f t="shared" si="14"/>
        <v>-119360</v>
      </c>
      <c r="R166">
        <f t="shared" si="17"/>
        <v>-17051.428571428572</v>
      </c>
      <c r="S166" t="str">
        <f t="shared" si="18"/>
        <v>film &amp; video</v>
      </c>
      <c r="T166" t="str">
        <f t="shared" si="15"/>
        <v xml:space="preserve"> video/drama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6">
        <f t="shared" si="16"/>
        <v>42381.658842592587</v>
      </c>
      <c r="K167">
        <v>1450021724</v>
      </c>
      <c r="L167" s="18">
        <f t="shared" si="13"/>
        <v>42351.658842592587</v>
      </c>
      <c r="M167" t="b">
        <v>0</v>
      </c>
      <c r="N167">
        <v>0</v>
      </c>
      <c r="O167" t="b">
        <v>0</v>
      </c>
      <c r="P167" t="s">
        <v>8267</v>
      </c>
      <c r="Q167">
        <f t="shared" si="14"/>
        <v>-17000</v>
      </c>
      <c r="R167" t="e">
        <f t="shared" si="17"/>
        <v>#DIV/0!</v>
      </c>
      <c r="S167" t="str">
        <f t="shared" si="18"/>
        <v>film &amp; video</v>
      </c>
      <c r="T167" t="str">
        <f t="shared" si="15"/>
        <v xml:space="preserve"> video/drama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6">
        <f t="shared" si="16"/>
        <v>42751.075949074075</v>
      </c>
      <c r="K168">
        <v>1481939362</v>
      </c>
      <c r="L168" s="18">
        <f t="shared" si="13"/>
        <v>42721.075949074075</v>
      </c>
      <c r="M168" t="b">
        <v>0</v>
      </c>
      <c r="N168">
        <v>1</v>
      </c>
      <c r="O168" t="b">
        <v>0</v>
      </c>
      <c r="P168" t="s">
        <v>8267</v>
      </c>
      <c r="Q168">
        <f t="shared" si="14"/>
        <v>-2000</v>
      </c>
      <c r="R168">
        <f t="shared" si="17"/>
        <v>-2000</v>
      </c>
      <c r="S168" t="str">
        <f t="shared" si="18"/>
        <v>film &amp; video</v>
      </c>
      <c r="T168" t="str">
        <f t="shared" si="15"/>
        <v xml:space="preserve"> video/drama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6">
        <f t="shared" si="16"/>
        <v>42220.927488425921</v>
      </c>
      <c r="K169">
        <v>1433542535</v>
      </c>
      <c r="L169" s="18">
        <f t="shared" si="13"/>
        <v>42160.927488425921</v>
      </c>
      <c r="M169" t="b">
        <v>0</v>
      </c>
      <c r="N169">
        <v>2</v>
      </c>
      <c r="O169" t="b">
        <v>0</v>
      </c>
      <c r="P169" t="s">
        <v>8267</v>
      </c>
      <c r="Q169">
        <f t="shared" si="14"/>
        <v>-109989</v>
      </c>
      <c r="R169">
        <f t="shared" si="17"/>
        <v>-54994.5</v>
      </c>
      <c r="S169" t="str">
        <f t="shared" si="18"/>
        <v>film &amp; video</v>
      </c>
      <c r="T169" t="str">
        <f t="shared" si="15"/>
        <v xml:space="preserve"> video/drama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6">
        <f t="shared" si="16"/>
        <v>42082.793634259258</v>
      </c>
      <c r="K170">
        <v>1424203370</v>
      </c>
      <c r="L170" s="18">
        <f t="shared" si="13"/>
        <v>42052.83530092593</v>
      </c>
      <c r="M170" t="b">
        <v>0</v>
      </c>
      <c r="N170">
        <v>3</v>
      </c>
      <c r="O170" t="b">
        <v>0</v>
      </c>
      <c r="P170" t="s">
        <v>8267</v>
      </c>
      <c r="Q170">
        <f t="shared" si="14"/>
        <v>-7675</v>
      </c>
      <c r="R170">
        <f t="shared" si="17"/>
        <v>-2558.3333333333335</v>
      </c>
      <c r="S170" t="str">
        <f t="shared" si="18"/>
        <v>film &amp; video</v>
      </c>
      <c r="T170" t="str">
        <f t="shared" si="15"/>
        <v xml:space="preserve"> video/drama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6">
        <f t="shared" si="16"/>
        <v>41930.505312499998</v>
      </c>
      <c r="K171">
        <v>1411042059</v>
      </c>
      <c r="L171" s="18">
        <f t="shared" si="13"/>
        <v>41900.505312499998</v>
      </c>
      <c r="M171" t="b">
        <v>0</v>
      </c>
      <c r="N171">
        <v>10</v>
      </c>
      <c r="O171" t="b">
        <v>0</v>
      </c>
      <c r="P171" t="s">
        <v>8267</v>
      </c>
      <c r="Q171">
        <f t="shared" si="14"/>
        <v>-1940</v>
      </c>
      <c r="R171">
        <f t="shared" si="17"/>
        <v>-194</v>
      </c>
      <c r="S171" t="str">
        <f t="shared" si="18"/>
        <v>film &amp; video</v>
      </c>
      <c r="T171" t="str">
        <f t="shared" si="15"/>
        <v xml:space="preserve"> video/drama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6">
        <f t="shared" si="16"/>
        <v>42246.227777777778</v>
      </c>
      <c r="K172">
        <v>1438385283</v>
      </c>
      <c r="L172" s="18">
        <f t="shared" si="13"/>
        <v>42216.977812500001</v>
      </c>
      <c r="M172" t="b">
        <v>0</v>
      </c>
      <c r="N172">
        <v>10</v>
      </c>
      <c r="O172" t="b">
        <v>0</v>
      </c>
      <c r="P172" t="s">
        <v>8267</v>
      </c>
      <c r="Q172">
        <f t="shared" si="14"/>
        <v>-9675</v>
      </c>
      <c r="R172">
        <f t="shared" si="17"/>
        <v>-967.5</v>
      </c>
      <c r="S172" t="str">
        <f t="shared" si="18"/>
        <v>film &amp; video</v>
      </c>
      <c r="T172" t="str">
        <f t="shared" si="15"/>
        <v xml:space="preserve"> video/drama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6">
        <f t="shared" si="16"/>
        <v>42594.180717592593</v>
      </c>
      <c r="K173">
        <v>1465791614</v>
      </c>
      <c r="L173" s="18">
        <f t="shared" si="13"/>
        <v>42534.180717592593</v>
      </c>
      <c r="M173" t="b">
        <v>0</v>
      </c>
      <c r="N173">
        <v>1</v>
      </c>
      <c r="O173" t="b">
        <v>0</v>
      </c>
      <c r="P173" t="s">
        <v>8267</v>
      </c>
      <c r="Q173">
        <f t="shared" si="14"/>
        <v>-49999</v>
      </c>
      <c r="R173">
        <f t="shared" si="17"/>
        <v>-49999</v>
      </c>
      <c r="S173" t="str">
        <f t="shared" si="18"/>
        <v>film &amp; video</v>
      </c>
      <c r="T173" t="str">
        <f t="shared" si="15"/>
        <v xml:space="preserve"> video/drama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6">
        <f t="shared" si="16"/>
        <v>42082.353275462956</v>
      </c>
      <c r="K174">
        <v>1423733323</v>
      </c>
      <c r="L174" s="18">
        <f t="shared" si="13"/>
        <v>42047.394942129627</v>
      </c>
      <c r="M174" t="b">
        <v>0</v>
      </c>
      <c r="N174">
        <v>0</v>
      </c>
      <c r="O174" t="b">
        <v>0</v>
      </c>
      <c r="P174" t="s">
        <v>8267</v>
      </c>
      <c r="Q174">
        <f t="shared" si="14"/>
        <v>-95000</v>
      </c>
      <c r="R174" t="e">
        <f t="shared" si="17"/>
        <v>#DIV/0!</v>
      </c>
      <c r="S174" t="str">
        <f t="shared" si="18"/>
        <v>film &amp; video</v>
      </c>
      <c r="T174" t="str">
        <f t="shared" si="15"/>
        <v xml:space="preserve"> video/drama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6">
        <f t="shared" si="16"/>
        <v>42063.573009259257</v>
      </c>
      <c r="K175">
        <v>1422539108</v>
      </c>
      <c r="L175" s="18">
        <f t="shared" si="13"/>
        <v>42033.573009259257</v>
      </c>
      <c r="M175" t="b">
        <v>0</v>
      </c>
      <c r="N175">
        <v>0</v>
      </c>
      <c r="O175" t="b">
        <v>0</v>
      </c>
      <c r="P175" t="s">
        <v>8267</v>
      </c>
      <c r="Q175">
        <f t="shared" si="14"/>
        <v>-1110</v>
      </c>
      <c r="R175" t="e">
        <f t="shared" si="17"/>
        <v>#DIV/0!</v>
      </c>
      <c r="S175" t="str">
        <f t="shared" si="18"/>
        <v>film &amp; video</v>
      </c>
      <c r="T175" t="str">
        <f t="shared" si="15"/>
        <v xml:space="preserve"> video/drama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6">
        <f t="shared" si="16"/>
        <v>42132.758981481486</v>
      </c>
      <c r="K176">
        <v>1425924776</v>
      </c>
      <c r="L176" s="18">
        <f t="shared" si="13"/>
        <v>42072.758981481486</v>
      </c>
      <c r="M176" t="b">
        <v>0</v>
      </c>
      <c r="N176">
        <v>0</v>
      </c>
      <c r="O176" t="b">
        <v>0</v>
      </c>
      <c r="P176" t="s">
        <v>8267</v>
      </c>
      <c r="Q176">
        <f t="shared" si="14"/>
        <v>-6000</v>
      </c>
      <c r="R176" t="e">
        <f t="shared" si="17"/>
        <v>#DIV/0!</v>
      </c>
      <c r="S176" t="str">
        <f t="shared" si="18"/>
        <v>film &amp; video</v>
      </c>
      <c r="T176" t="str">
        <f t="shared" si="15"/>
        <v xml:space="preserve"> video/drama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6">
        <f t="shared" si="16"/>
        <v>41880.777905092589</v>
      </c>
      <c r="K177">
        <v>1407177611</v>
      </c>
      <c r="L177" s="18">
        <f t="shared" si="13"/>
        <v>41855.777905092589</v>
      </c>
      <c r="M177" t="b">
        <v>0</v>
      </c>
      <c r="N177">
        <v>26</v>
      </c>
      <c r="O177" t="b">
        <v>0</v>
      </c>
      <c r="P177" t="s">
        <v>8267</v>
      </c>
      <c r="Q177">
        <f t="shared" si="14"/>
        <v>-18703</v>
      </c>
      <c r="R177">
        <f t="shared" si="17"/>
        <v>-719.34615384615381</v>
      </c>
      <c r="S177" t="str">
        <f t="shared" si="18"/>
        <v>film &amp; video</v>
      </c>
      <c r="T177" t="str">
        <f t="shared" si="15"/>
        <v xml:space="preserve"> video/drama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6">
        <f t="shared" si="16"/>
        <v>42221.824062500003</v>
      </c>
      <c r="K178">
        <v>1436211999</v>
      </c>
      <c r="L178" s="18">
        <f t="shared" si="13"/>
        <v>42191.824062500003</v>
      </c>
      <c r="M178" t="b">
        <v>0</v>
      </c>
      <c r="N178">
        <v>0</v>
      </c>
      <c r="O178" t="b">
        <v>0</v>
      </c>
      <c r="P178" t="s">
        <v>8267</v>
      </c>
      <c r="Q178">
        <f t="shared" si="14"/>
        <v>-1500</v>
      </c>
      <c r="R178" t="e">
        <f t="shared" si="17"/>
        <v>#DIV/0!</v>
      </c>
      <c r="S178" t="str">
        <f t="shared" si="18"/>
        <v>film &amp; video</v>
      </c>
      <c r="T178" t="str">
        <f t="shared" si="15"/>
        <v xml:space="preserve"> video/drama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6">
        <f t="shared" si="16"/>
        <v>42087.00608796296</v>
      </c>
      <c r="K179">
        <v>1425690526</v>
      </c>
      <c r="L179" s="18">
        <f t="shared" si="13"/>
        <v>42070.047754629632</v>
      </c>
      <c r="M179" t="b">
        <v>0</v>
      </c>
      <c r="N179">
        <v>7</v>
      </c>
      <c r="O179" t="b">
        <v>0</v>
      </c>
      <c r="P179" t="s">
        <v>8267</v>
      </c>
      <c r="Q179">
        <f t="shared" si="14"/>
        <v>-270</v>
      </c>
      <c r="R179">
        <f t="shared" si="17"/>
        <v>-38.571428571428569</v>
      </c>
      <c r="S179" t="str">
        <f t="shared" si="18"/>
        <v>film &amp; video</v>
      </c>
      <c r="T179" t="str">
        <f t="shared" si="15"/>
        <v xml:space="preserve"> video/drama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6">
        <f t="shared" si="16"/>
        <v>42334.997048611112</v>
      </c>
      <c r="K180">
        <v>1445986545</v>
      </c>
      <c r="L180" s="18">
        <f t="shared" si="13"/>
        <v>42304.955381944441</v>
      </c>
      <c r="M180" t="b">
        <v>0</v>
      </c>
      <c r="N180">
        <v>0</v>
      </c>
      <c r="O180" t="b">
        <v>0</v>
      </c>
      <c r="P180" t="s">
        <v>8267</v>
      </c>
      <c r="Q180">
        <f t="shared" si="14"/>
        <v>-500000</v>
      </c>
      <c r="R180" t="e">
        <f t="shared" si="17"/>
        <v>#DIV/0!</v>
      </c>
      <c r="S180" t="str">
        <f t="shared" si="18"/>
        <v>film &amp; video</v>
      </c>
      <c r="T180" t="str">
        <f t="shared" si="15"/>
        <v xml:space="preserve"> video/drama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6">
        <f t="shared" si="16"/>
        <v>42433.080497685187</v>
      </c>
      <c r="K181">
        <v>1454464555</v>
      </c>
      <c r="L181" s="18">
        <f t="shared" si="13"/>
        <v>42403.080497685187</v>
      </c>
      <c r="M181" t="b">
        <v>0</v>
      </c>
      <c r="N181">
        <v>2</v>
      </c>
      <c r="O181" t="b">
        <v>0</v>
      </c>
      <c r="P181" t="s">
        <v>8267</v>
      </c>
      <c r="Q181">
        <f t="shared" si="14"/>
        <v>-800</v>
      </c>
      <c r="R181">
        <f t="shared" si="17"/>
        <v>-400</v>
      </c>
      <c r="S181" t="str">
        <f t="shared" si="18"/>
        <v>film &amp; video</v>
      </c>
      <c r="T181" t="str">
        <f t="shared" si="15"/>
        <v xml:space="preserve"> video/drama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6">
        <f t="shared" si="16"/>
        <v>42107.791666666672</v>
      </c>
      <c r="K182">
        <v>1425512843</v>
      </c>
      <c r="L182" s="18">
        <f t="shared" si="13"/>
        <v>42067.991238425922</v>
      </c>
      <c r="M182" t="b">
        <v>0</v>
      </c>
      <c r="N182">
        <v>13</v>
      </c>
      <c r="O182" t="b">
        <v>0</v>
      </c>
      <c r="P182" t="s">
        <v>8267</v>
      </c>
      <c r="Q182">
        <f t="shared" si="14"/>
        <v>-799</v>
      </c>
      <c r="R182">
        <f t="shared" si="17"/>
        <v>-61.46153846153846</v>
      </c>
      <c r="S182" t="str">
        <f t="shared" si="18"/>
        <v>film &amp; video</v>
      </c>
      <c r="T182" t="str">
        <f t="shared" si="15"/>
        <v xml:space="preserve"> video/drama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6">
        <f t="shared" si="16"/>
        <v>42177.741840277777</v>
      </c>
      <c r="K183">
        <v>1432403295</v>
      </c>
      <c r="L183" s="18">
        <f t="shared" si="13"/>
        <v>42147.741840277777</v>
      </c>
      <c r="M183" t="b">
        <v>0</v>
      </c>
      <c r="N183">
        <v>4</v>
      </c>
      <c r="O183" t="b">
        <v>0</v>
      </c>
      <c r="P183" t="s">
        <v>8267</v>
      </c>
      <c r="Q183">
        <f t="shared" si="14"/>
        <v>-2701</v>
      </c>
      <c r="R183">
        <f t="shared" si="17"/>
        <v>-675.25</v>
      </c>
      <c r="S183" t="str">
        <f t="shared" si="18"/>
        <v>film &amp; video</v>
      </c>
      <c r="T183" t="str">
        <f t="shared" si="15"/>
        <v xml:space="preserve"> video/drama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6">
        <f t="shared" si="16"/>
        <v>42742.011944444443</v>
      </c>
      <c r="K184">
        <v>1481156232</v>
      </c>
      <c r="L184" s="18">
        <f t="shared" si="13"/>
        <v>42712.011944444443</v>
      </c>
      <c r="M184" t="b">
        <v>0</v>
      </c>
      <c r="N184">
        <v>0</v>
      </c>
      <c r="O184" t="b">
        <v>0</v>
      </c>
      <c r="P184" t="s">
        <v>8267</v>
      </c>
      <c r="Q184">
        <f t="shared" si="14"/>
        <v>-1000</v>
      </c>
      <c r="R184" t="e">
        <f t="shared" si="17"/>
        <v>#DIV/0!</v>
      </c>
      <c r="S184" t="str">
        <f t="shared" si="18"/>
        <v>film &amp; video</v>
      </c>
      <c r="T184" t="str">
        <f t="shared" si="15"/>
        <v xml:space="preserve"> video/drama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6">
        <f t="shared" si="16"/>
        <v>41969.851967592593</v>
      </c>
      <c r="K185">
        <v>1414438010</v>
      </c>
      <c r="L185" s="18">
        <f t="shared" si="13"/>
        <v>41939.810300925928</v>
      </c>
      <c r="M185" t="b">
        <v>0</v>
      </c>
      <c r="N185">
        <v>12</v>
      </c>
      <c r="O185" t="b">
        <v>0</v>
      </c>
      <c r="P185" t="s">
        <v>8267</v>
      </c>
      <c r="Q185">
        <f t="shared" si="14"/>
        <v>-8018</v>
      </c>
      <c r="R185">
        <f t="shared" si="17"/>
        <v>-668.16666666666663</v>
      </c>
      <c r="S185" t="str">
        <f t="shared" si="18"/>
        <v>film &amp; video</v>
      </c>
      <c r="T185" t="str">
        <f t="shared" si="15"/>
        <v xml:space="preserve"> video/drama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6">
        <f t="shared" si="16"/>
        <v>41883.165972222225</v>
      </c>
      <c r="K186">
        <v>1404586762</v>
      </c>
      <c r="L186" s="18">
        <f t="shared" si="13"/>
        <v>41825.791226851856</v>
      </c>
      <c r="M186" t="b">
        <v>0</v>
      </c>
      <c r="N186">
        <v>2</v>
      </c>
      <c r="O186" t="b">
        <v>0</v>
      </c>
      <c r="P186" t="s">
        <v>8267</v>
      </c>
      <c r="Q186">
        <f t="shared" si="14"/>
        <v>-1449</v>
      </c>
      <c r="R186">
        <f t="shared" si="17"/>
        <v>-724.5</v>
      </c>
      <c r="S186" t="str">
        <f t="shared" si="18"/>
        <v>film &amp; video</v>
      </c>
      <c r="T186" t="str">
        <f t="shared" si="15"/>
        <v xml:space="preserve"> video/drama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6">
        <f t="shared" si="16"/>
        <v>42600.91133101852</v>
      </c>
      <c r="K187">
        <v>1468965139</v>
      </c>
      <c r="L187" s="18">
        <f t="shared" si="13"/>
        <v>42570.91133101852</v>
      </c>
      <c r="M187" t="b">
        <v>0</v>
      </c>
      <c r="N187">
        <v>10</v>
      </c>
      <c r="O187" t="b">
        <v>0</v>
      </c>
      <c r="P187" t="s">
        <v>8267</v>
      </c>
      <c r="Q187">
        <f t="shared" si="14"/>
        <v>-37800</v>
      </c>
      <c r="R187">
        <f t="shared" si="17"/>
        <v>-3780</v>
      </c>
      <c r="S187" t="str">
        <f t="shared" si="18"/>
        <v>film &amp; video</v>
      </c>
      <c r="T187" t="str">
        <f t="shared" si="15"/>
        <v xml:space="preserve"> video/drama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6">
        <f t="shared" si="16"/>
        <v>42797.833333333328</v>
      </c>
      <c r="K188">
        <v>1485977434</v>
      </c>
      <c r="L188" s="18">
        <f t="shared" si="13"/>
        <v>42767.812893518523</v>
      </c>
      <c r="M188" t="b">
        <v>0</v>
      </c>
      <c r="N188">
        <v>0</v>
      </c>
      <c r="O188" t="b">
        <v>0</v>
      </c>
      <c r="P188" t="s">
        <v>8267</v>
      </c>
      <c r="Q188">
        <f t="shared" si="14"/>
        <v>-5000</v>
      </c>
      <c r="R188" t="e">
        <f t="shared" si="17"/>
        <v>#DIV/0!</v>
      </c>
      <c r="S188" t="str">
        <f t="shared" si="18"/>
        <v>film &amp; video</v>
      </c>
      <c r="T188" t="str">
        <f t="shared" si="15"/>
        <v xml:space="preserve"> video/drama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6">
        <f t="shared" si="16"/>
        <v>42206.290972222225</v>
      </c>
      <c r="K189">
        <v>1435383457</v>
      </c>
      <c r="L189" s="18">
        <f t="shared" si="13"/>
        <v>42182.234456018516</v>
      </c>
      <c r="M189" t="b">
        <v>0</v>
      </c>
      <c r="N189">
        <v>5</v>
      </c>
      <c r="O189" t="b">
        <v>0</v>
      </c>
      <c r="P189" t="s">
        <v>8267</v>
      </c>
      <c r="Q189">
        <f t="shared" si="14"/>
        <v>-4200</v>
      </c>
      <c r="R189">
        <f t="shared" si="17"/>
        <v>-840</v>
      </c>
      <c r="S189" t="str">
        <f t="shared" si="18"/>
        <v>film &amp; video</v>
      </c>
      <c r="T189" t="str">
        <f t="shared" si="15"/>
        <v xml:space="preserve"> video/drama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6">
        <f t="shared" si="16"/>
        <v>41887.18304398148</v>
      </c>
      <c r="K190">
        <v>1407299015</v>
      </c>
      <c r="L190" s="18">
        <f t="shared" si="13"/>
        <v>41857.18304398148</v>
      </c>
      <c r="M190" t="b">
        <v>0</v>
      </c>
      <c r="N190">
        <v>0</v>
      </c>
      <c r="O190" t="b">
        <v>0</v>
      </c>
      <c r="P190" t="s">
        <v>8267</v>
      </c>
      <c r="Q190">
        <f t="shared" si="14"/>
        <v>-1500</v>
      </c>
      <c r="R190" t="e">
        <f t="shared" si="17"/>
        <v>#DIV/0!</v>
      </c>
      <c r="S190" t="str">
        <f t="shared" si="18"/>
        <v>film &amp; video</v>
      </c>
      <c r="T190" t="str">
        <f t="shared" si="15"/>
        <v xml:space="preserve"> video/drama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6">
        <f t="shared" si="16"/>
        <v>42616.690706018519</v>
      </c>
      <c r="K191">
        <v>1467736477</v>
      </c>
      <c r="L191" s="18">
        <f t="shared" si="13"/>
        <v>42556.690706018519</v>
      </c>
      <c r="M191" t="b">
        <v>0</v>
      </c>
      <c r="N191">
        <v>5</v>
      </c>
      <c r="O191" t="b">
        <v>0</v>
      </c>
      <c r="P191" t="s">
        <v>8267</v>
      </c>
      <c r="Q191">
        <f t="shared" si="14"/>
        <v>-499655</v>
      </c>
      <c r="R191">
        <f t="shared" si="17"/>
        <v>-99931</v>
      </c>
      <c r="S191" t="str">
        <f t="shared" si="18"/>
        <v>film &amp; video</v>
      </c>
      <c r="T191" t="str">
        <f t="shared" si="15"/>
        <v xml:space="preserve"> video/drama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6">
        <f t="shared" si="16"/>
        <v>42537.650995370372</v>
      </c>
      <c r="K192">
        <v>1465227446</v>
      </c>
      <c r="L192" s="18">
        <f t="shared" si="13"/>
        <v>42527.650995370372</v>
      </c>
      <c r="M192" t="b">
        <v>0</v>
      </c>
      <c r="N192">
        <v>1</v>
      </c>
      <c r="O192" t="b">
        <v>0</v>
      </c>
      <c r="P192" t="s">
        <v>8267</v>
      </c>
      <c r="Q192">
        <f t="shared" si="14"/>
        <v>-11950</v>
      </c>
      <c r="R192">
        <f t="shared" si="17"/>
        <v>-11950</v>
      </c>
      <c r="S192" t="str">
        <f t="shared" si="18"/>
        <v>film &amp; video</v>
      </c>
      <c r="T192" t="str">
        <f t="shared" si="15"/>
        <v xml:space="preserve"> video/drama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6">
        <f t="shared" si="16"/>
        <v>42279.441412037035</v>
      </c>
      <c r="K193">
        <v>1440326138</v>
      </c>
      <c r="L193" s="18">
        <f t="shared" si="13"/>
        <v>42239.441412037035</v>
      </c>
      <c r="M193" t="b">
        <v>0</v>
      </c>
      <c r="N193">
        <v>3</v>
      </c>
      <c r="O193" t="b">
        <v>0</v>
      </c>
      <c r="P193" t="s">
        <v>8267</v>
      </c>
      <c r="Q193">
        <f t="shared" si="14"/>
        <v>-4750</v>
      </c>
      <c r="R193">
        <f t="shared" si="17"/>
        <v>-1583.3333333333333</v>
      </c>
      <c r="S193" t="str">
        <f t="shared" si="18"/>
        <v>film &amp; video</v>
      </c>
      <c r="T193" t="str">
        <f t="shared" si="15"/>
        <v xml:space="preserve"> video/drama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6">
        <f t="shared" si="16"/>
        <v>41929.792037037041</v>
      </c>
      <c r="K194">
        <v>1410980432</v>
      </c>
      <c r="L194" s="18">
        <f t="shared" ref="L194:L257" si="19">(((K194/60)/60)/24)+DATE(1970,1,1)</f>
        <v>41899.792037037041</v>
      </c>
      <c r="M194" t="b">
        <v>0</v>
      </c>
      <c r="N194">
        <v>3</v>
      </c>
      <c r="O194" t="b">
        <v>0</v>
      </c>
      <c r="P194" t="s">
        <v>8267</v>
      </c>
      <c r="Q194">
        <f t="shared" ref="Q194:Q257" si="20">E194-D194</f>
        <v>-999983</v>
      </c>
      <c r="R194">
        <f t="shared" si="17"/>
        <v>-333327.66666666669</v>
      </c>
      <c r="S194" t="str">
        <f t="shared" si="18"/>
        <v>film &amp; video</v>
      </c>
      <c r="T194" t="str">
        <f t="shared" ref="T194:T257" si="21">RIGHT(P194,12)</f>
        <v xml:space="preserve"> video/drama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6">
        <f t="shared" ref="J195:J258" si="22">(((I195/60)/60)/24)+DATE(1970,1,1)</f>
        <v>41971.976458333331</v>
      </c>
      <c r="K195">
        <v>1412029566</v>
      </c>
      <c r="L195" s="18">
        <f t="shared" si="19"/>
        <v>41911.934791666667</v>
      </c>
      <c r="M195" t="b">
        <v>0</v>
      </c>
      <c r="N195">
        <v>0</v>
      </c>
      <c r="O195" t="b">
        <v>0</v>
      </c>
      <c r="P195" t="s">
        <v>8267</v>
      </c>
      <c r="Q195">
        <f t="shared" si="20"/>
        <v>-1000</v>
      </c>
      <c r="R195" t="e">
        <f t="shared" ref="R195:R258" si="23">Q195/N195</f>
        <v>#DIV/0!</v>
      </c>
      <c r="S195" t="str">
        <f t="shared" si="18"/>
        <v>film &amp; video</v>
      </c>
      <c r="T195" t="str">
        <f t="shared" si="21"/>
        <v xml:space="preserve"> video/drama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6">
        <f t="shared" si="22"/>
        <v>42435.996886574074</v>
      </c>
      <c r="K196">
        <v>1452124531</v>
      </c>
      <c r="L196" s="18">
        <f t="shared" si="19"/>
        <v>42375.996886574074</v>
      </c>
      <c r="M196" t="b">
        <v>0</v>
      </c>
      <c r="N196">
        <v>3</v>
      </c>
      <c r="O196" t="b">
        <v>0</v>
      </c>
      <c r="P196" t="s">
        <v>8267</v>
      </c>
      <c r="Q196">
        <f t="shared" si="20"/>
        <v>-2497</v>
      </c>
      <c r="R196">
        <f t="shared" si="23"/>
        <v>-832.33333333333337</v>
      </c>
      <c r="S196" t="str">
        <f t="shared" si="18"/>
        <v>film &amp; video</v>
      </c>
      <c r="T196" t="str">
        <f t="shared" si="21"/>
        <v xml:space="preserve"> video/drama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6">
        <f t="shared" si="22"/>
        <v>42195.67050925926</v>
      </c>
      <c r="K197">
        <v>1431360332</v>
      </c>
      <c r="L197" s="18">
        <f t="shared" si="19"/>
        <v>42135.67050925926</v>
      </c>
      <c r="M197" t="b">
        <v>0</v>
      </c>
      <c r="N197">
        <v>0</v>
      </c>
      <c r="O197" t="b">
        <v>0</v>
      </c>
      <c r="P197" t="s">
        <v>8267</v>
      </c>
      <c r="Q197">
        <f t="shared" si="20"/>
        <v>-2000000</v>
      </c>
      <c r="R197" t="e">
        <f t="shared" si="23"/>
        <v>#DIV/0!</v>
      </c>
      <c r="S197" t="str">
        <f t="shared" si="18"/>
        <v>film &amp; video</v>
      </c>
      <c r="T197" t="str">
        <f t="shared" si="21"/>
        <v xml:space="preserve"> video/drama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6">
        <f t="shared" si="22"/>
        <v>42287.875</v>
      </c>
      <c r="K198">
        <v>1442062898</v>
      </c>
      <c r="L198" s="18">
        <f t="shared" si="19"/>
        <v>42259.542800925927</v>
      </c>
      <c r="M198" t="b">
        <v>0</v>
      </c>
      <c r="N198">
        <v>19</v>
      </c>
      <c r="O198" t="b">
        <v>0</v>
      </c>
      <c r="P198" t="s">
        <v>8267</v>
      </c>
      <c r="Q198">
        <f t="shared" si="20"/>
        <v>-2035</v>
      </c>
      <c r="R198">
        <f t="shared" si="23"/>
        <v>-107.10526315789474</v>
      </c>
      <c r="S198" t="str">
        <f t="shared" si="18"/>
        <v>film &amp; video</v>
      </c>
      <c r="T198" t="str">
        <f t="shared" si="21"/>
        <v xml:space="preserve"> video/drama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6">
        <f t="shared" si="22"/>
        <v>42783.875</v>
      </c>
      <c r="K199">
        <v>1483734100</v>
      </c>
      <c r="L199" s="18">
        <f t="shared" si="19"/>
        <v>42741.848379629635</v>
      </c>
      <c r="M199" t="b">
        <v>0</v>
      </c>
      <c r="N199">
        <v>8</v>
      </c>
      <c r="O199" t="b">
        <v>0</v>
      </c>
      <c r="P199" t="s">
        <v>8267</v>
      </c>
      <c r="Q199">
        <f t="shared" si="20"/>
        <v>-2238</v>
      </c>
      <c r="R199">
        <f t="shared" si="23"/>
        <v>-279.75</v>
      </c>
      <c r="S199" t="str">
        <f t="shared" si="18"/>
        <v>film &amp; video</v>
      </c>
      <c r="T199" t="str">
        <f t="shared" si="21"/>
        <v xml:space="preserve"> video/drama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6">
        <f t="shared" si="22"/>
        <v>41917.383356481485</v>
      </c>
      <c r="K200">
        <v>1409908322</v>
      </c>
      <c r="L200" s="18">
        <f t="shared" si="19"/>
        <v>41887.383356481485</v>
      </c>
      <c r="M200" t="b">
        <v>0</v>
      </c>
      <c r="N200">
        <v>6</v>
      </c>
      <c r="O200" t="b">
        <v>0</v>
      </c>
      <c r="P200" t="s">
        <v>8267</v>
      </c>
      <c r="Q200">
        <f t="shared" si="20"/>
        <v>-24721</v>
      </c>
      <c r="R200">
        <f t="shared" si="23"/>
        <v>-4120.166666666667</v>
      </c>
      <c r="S200" t="str">
        <f t="shared" si="18"/>
        <v>film &amp; video</v>
      </c>
      <c r="T200" t="str">
        <f t="shared" si="21"/>
        <v xml:space="preserve"> video/drama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6">
        <f t="shared" si="22"/>
        <v>42614.123865740738</v>
      </c>
      <c r="K201">
        <v>1470106702</v>
      </c>
      <c r="L201" s="18">
        <f t="shared" si="19"/>
        <v>42584.123865740738</v>
      </c>
      <c r="M201" t="b">
        <v>0</v>
      </c>
      <c r="N201">
        <v>0</v>
      </c>
      <c r="O201" t="b">
        <v>0</v>
      </c>
      <c r="P201" t="s">
        <v>8267</v>
      </c>
      <c r="Q201">
        <f t="shared" si="20"/>
        <v>-10000</v>
      </c>
      <c r="R201" t="e">
        <f t="shared" si="23"/>
        <v>#DIV/0!</v>
      </c>
      <c r="S201" t="str">
        <f t="shared" si="18"/>
        <v>film &amp; video</v>
      </c>
      <c r="T201" t="str">
        <f t="shared" si="21"/>
        <v xml:space="preserve"> video/drama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6">
        <f t="shared" si="22"/>
        <v>41897.083368055559</v>
      </c>
      <c r="K202">
        <v>1408154403</v>
      </c>
      <c r="L202" s="18">
        <f t="shared" si="19"/>
        <v>41867.083368055559</v>
      </c>
      <c r="M202" t="b">
        <v>0</v>
      </c>
      <c r="N202">
        <v>18</v>
      </c>
      <c r="O202" t="b">
        <v>0</v>
      </c>
      <c r="P202" t="s">
        <v>8267</v>
      </c>
      <c r="Q202">
        <f t="shared" si="20"/>
        <v>-4428.45</v>
      </c>
      <c r="R202">
        <f t="shared" si="23"/>
        <v>-246.02499999999998</v>
      </c>
      <c r="S202" t="str">
        <f t="shared" si="18"/>
        <v>film &amp; video</v>
      </c>
      <c r="T202" t="str">
        <f t="shared" si="21"/>
        <v xml:space="preserve"> video/drama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6">
        <f t="shared" si="22"/>
        <v>42043.818622685183</v>
      </c>
      <c r="K203">
        <v>1421696329</v>
      </c>
      <c r="L203" s="18">
        <f t="shared" si="19"/>
        <v>42023.818622685183</v>
      </c>
      <c r="M203" t="b">
        <v>0</v>
      </c>
      <c r="N203">
        <v>7</v>
      </c>
      <c r="O203" t="b">
        <v>0</v>
      </c>
      <c r="P203" t="s">
        <v>8267</v>
      </c>
      <c r="Q203">
        <f t="shared" si="20"/>
        <v>-270</v>
      </c>
      <c r="R203">
        <f t="shared" si="23"/>
        <v>-38.571428571428569</v>
      </c>
      <c r="S203" t="str">
        <f t="shared" si="18"/>
        <v>film &amp; video</v>
      </c>
      <c r="T203" t="str">
        <f t="shared" si="21"/>
        <v xml:space="preserve"> video/drama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6">
        <f t="shared" si="22"/>
        <v>42285.874305555553</v>
      </c>
      <c r="K204">
        <v>1441750564</v>
      </c>
      <c r="L204" s="18">
        <f t="shared" si="19"/>
        <v>42255.927824074075</v>
      </c>
      <c r="M204" t="b">
        <v>0</v>
      </c>
      <c r="N204">
        <v>0</v>
      </c>
      <c r="O204" t="b">
        <v>0</v>
      </c>
      <c r="P204" t="s">
        <v>8267</v>
      </c>
      <c r="Q204">
        <f t="shared" si="20"/>
        <v>-6000</v>
      </c>
      <c r="R204" t="e">
        <f t="shared" si="23"/>
        <v>#DIV/0!</v>
      </c>
      <c r="S204" t="str">
        <f t="shared" si="18"/>
        <v>film &amp; video</v>
      </c>
      <c r="T204" t="str">
        <f t="shared" si="21"/>
        <v xml:space="preserve"> video/drama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6">
        <f t="shared" si="22"/>
        <v>42033.847962962958</v>
      </c>
      <c r="K205">
        <v>1417378864</v>
      </c>
      <c r="L205" s="18">
        <f t="shared" si="19"/>
        <v>41973.847962962958</v>
      </c>
      <c r="M205" t="b">
        <v>0</v>
      </c>
      <c r="N205">
        <v>8</v>
      </c>
      <c r="O205" t="b">
        <v>0</v>
      </c>
      <c r="P205" t="s">
        <v>8267</v>
      </c>
      <c r="Q205">
        <f t="shared" si="20"/>
        <v>-1754</v>
      </c>
      <c r="R205">
        <f t="shared" si="23"/>
        <v>-219.25</v>
      </c>
      <c r="S205" t="str">
        <f t="shared" si="18"/>
        <v>film &amp; video</v>
      </c>
      <c r="T205" t="str">
        <f t="shared" si="21"/>
        <v xml:space="preserve"> video/drama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6">
        <f t="shared" si="22"/>
        <v>42586.583368055552</v>
      </c>
      <c r="K206">
        <v>1467727203</v>
      </c>
      <c r="L206" s="18">
        <f t="shared" si="19"/>
        <v>42556.583368055552</v>
      </c>
      <c r="M206" t="b">
        <v>0</v>
      </c>
      <c r="N206">
        <v>1293</v>
      </c>
      <c r="O206" t="b">
        <v>0</v>
      </c>
      <c r="P206" t="s">
        <v>8267</v>
      </c>
      <c r="Q206">
        <f t="shared" si="20"/>
        <v>-147835</v>
      </c>
      <c r="R206">
        <f t="shared" si="23"/>
        <v>-114.33488012374323</v>
      </c>
      <c r="S206" t="str">
        <f t="shared" si="18"/>
        <v>film &amp; video</v>
      </c>
      <c r="T206" t="str">
        <f t="shared" si="21"/>
        <v xml:space="preserve"> video/drama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6">
        <f t="shared" si="22"/>
        <v>42283.632199074069</v>
      </c>
      <c r="K207">
        <v>1441120222</v>
      </c>
      <c r="L207" s="18">
        <f t="shared" si="19"/>
        <v>42248.632199074069</v>
      </c>
      <c r="M207" t="b">
        <v>0</v>
      </c>
      <c r="N207">
        <v>17</v>
      </c>
      <c r="O207" t="b">
        <v>0</v>
      </c>
      <c r="P207" t="s">
        <v>8267</v>
      </c>
      <c r="Q207">
        <f t="shared" si="20"/>
        <v>-6700</v>
      </c>
      <c r="R207">
        <f t="shared" si="23"/>
        <v>-394.11764705882354</v>
      </c>
      <c r="S207" t="str">
        <f t="shared" si="18"/>
        <v>film &amp; video</v>
      </c>
      <c r="T207" t="str">
        <f t="shared" si="21"/>
        <v xml:space="preserve"> video/drama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6">
        <f t="shared" si="22"/>
        <v>42588.004432870366</v>
      </c>
      <c r="K208">
        <v>1468627583</v>
      </c>
      <c r="L208" s="18">
        <f t="shared" si="19"/>
        <v>42567.004432870366</v>
      </c>
      <c r="M208" t="b">
        <v>0</v>
      </c>
      <c r="N208">
        <v>0</v>
      </c>
      <c r="O208" t="b">
        <v>0</v>
      </c>
      <c r="P208" t="s">
        <v>8267</v>
      </c>
      <c r="Q208">
        <f t="shared" si="20"/>
        <v>-12700</v>
      </c>
      <c r="R208" t="e">
        <f t="shared" si="23"/>
        <v>#DIV/0!</v>
      </c>
      <c r="S208" t="str">
        <f t="shared" si="18"/>
        <v>film &amp; video</v>
      </c>
      <c r="T208" t="str">
        <f t="shared" si="21"/>
        <v xml:space="preserve"> video/drama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6">
        <f t="shared" si="22"/>
        <v>42008.197199074071</v>
      </c>
      <c r="K209">
        <v>1417754638</v>
      </c>
      <c r="L209" s="18">
        <f t="shared" si="19"/>
        <v>41978.197199074071</v>
      </c>
      <c r="M209" t="b">
        <v>0</v>
      </c>
      <c r="N209">
        <v>13</v>
      </c>
      <c r="O209" t="b">
        <v>0</v>
      </c>
      <c r="P209" t="s">
        <v>8267</v>
      </c>
      <c r="Q209">
        <f t="shared" si="20"/>
        <v>-11870</v>
      </c>
      <c r="R209">
        <f t="shared" si="23"/>
        <v>-913.07692307692309</v>
      </c>
      <c r="S209" t="str">
        <f t="shared" si="18"/>
        <v>film &amp; video</v>
      </c>
      <c r="T209" t="str">
        <f t="shared" si="21"/>
        <v xml:space="preserve"> video/drama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6">
        <f t="shared" si="22"/>
        <v>41989.369988425926</v>
      </c>
      <c r="K210">
        <v>1416127967</v>
      </c>
      <c r="L210" s="18">
        <f t="shared" si="19"/>
        <v>41959.369988425926</v>
      </c>
      <c r="M210" t="b">
        <v>0</v>
      </c>
      <c r="N210">
        <v>0</v>
      </c>
      <c r="O210" t="b">
        <v>0</v>
      </c>
      <c r="P210" t="s">
        <v>8267</v>
      </c>
      <c r="Q210">
        <f t="shared" si="20"/>
        <v>-50000</v>
      </c>
      <c r="R210" t="e">
        <f t="shared" si="23"/>
        <v>#DIV/0!</v>
      </c>
      <c r="S210" t="str">
        <f t="shared" si="18"/>
        <v>film &amp; video</v>
      </c>
      <c r="T210" t="str">
        <f t="shared" si="21"/>
        <v xml:space="preserve"> video/drama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6">
        <f t="shared" si="22"/>
        <v>42195.922858796301</v>
      </c>
      <c r="K211">
        <v>1433974135</v>
      </c>
      <c r="L211" s="18">
        <f t="shared" si="19"/>
        <v>42165.922858796301</v>
      </c>
      <c r="M211" t="b">
        <v>0</v>
      </c>
      <c r="N211">
        <v>0</v>
      </c>
      <c r="O211" t="b">
        <v>0</v>
      </c>
      <c r="P211" t="s">
        <v>8267</v>
      </c>
      <c r="Q211">
        <f t="shared" si="20"/>
        <v>-25000</v>
      </c>
      <c r="R211" t="e">
        <f t="shared" si="23"/>
        <v>#DIV/0!</v>
      </c>
      <c r="S211" t="str">
        <f t="shared" si="18"/>
        <v>film &amp; video</v>
      </c>
      <c r="T211" t="str">
        <f t="shared" si="21"/>
        <v xml:space="preserve"> video/drama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6">
        <f t="shared" si="22"/>
        <v>42278.208333333328</v>
      </c>
      <c r="K212">
        <v>1441157592</v>
      </c>
      <c r="L212" s="18">
        <f t="shared" si="19"/>
        <v>42249.064722222218</v>
      </c>
      <c r="M212" t="b">
        <v>0</v>
      </c>
      <c r="N212">
        <v>33</v>
      </c>
      <c r="O212" t="b">
        <v>0</v>
      </c>
      <c r="P212" t="s">
        <v>8267</v>
      </c>
      <c r="Q212">
        <f t="shared" si="20"/>
        <v>-8970</v>
      </c>
      <c r="R212">
        <f t="shared" si="23"/>
        <v>-271.81818181818181</v>
      </c>
      <c r="S212" t="str">
        <f t="shared" si="18"/>
        <v>film &amp; video</v>
      </c>
      <c r="T212" t="str">
        <f t="shared" si="21"/>
        <v xml:space="preserve"> video/drama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6">
        <f t="shared" si="22"/>
        <v>42266.159918981488</v>
      </c>
      <c r="K213">
        <v>1440042617</v>
      </c>
      <c r="L213" s="18">
        <f t="shared" si="19"/>
        <v>42236.159918981488</v>
      </c>
      <c r="M213" t="b">
        <v>0</v>
      </c>
      <c r="N213">
        <v>12</v>
      </c>
      <c r="O213" t="b">
        <v>0</v>
      </c>
      <c r="P213" t="s">
        <v>8267</v>
      </c>
      <c r="Q213">
        <f t="shared" si="20"/>
        <v>-2770</v>
      </c>
      <c r="R213">
        <f t="shared" si="23"/>
        <v>-230.83333333333334</v>
      </c>
      <c r="S213" t="str">
        <f t="shared" si="18"/>
        <v>film &amp; video</v>
      </c>
      <c r="T213" t="str">
        <f t="shared" si="21"/>
        <v xml:space="preserve"> video/drama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6">
        <f t="shared" si="22"/>
        <v>42476.839351851857</v>
      </c>
      <c r="K214">
        <v>1455656920</v>
      </c>
      <c r="L214" s="18">
        <f t="shared" si="19"/>
        <v>42416.881018518514</v>
      </c>
      <c r="M214" t="b">
        <v>0</v>
      </c>
      <c r="N214">
        <v>1</v>
      </c>
      <c r="O214" t="b">
        <v>0</v>
      </c>
      <c r="P214" t="s">
        <v>8267</v>
      </c>
      <c r="Q214">
        <f t="shared" si="20"/>
        <v>-6299</v>
      </c>
      <c r="R214">
        <f t="shared" si="23"/>
        <v>-6299</v>
      </c>
      <c r="S214" t="str">
        <f t="shared" si="18"/>
        <v>film &amp; video</v>
      </c>
      <c r="T214" t="str">
        <f t="shared" si="21"/>
        <v xml:space="preserve"> video/drama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6">
        <f t="shared" si="22"/>
        <v>42232.587974537033</v>
      </c>
      <c r="K215">
        <v>1437142547</v>
      </c>
      <c r="L215" s="18">
        <f t="shared" si="19"/>
        <v>42202.594293981485</v>
      </c>
      <c r="M215" t="b">
        <v>0</v>
      </c>
      <c r="N215">
        <v>1</v>
      </c>
      <c r="O215" t="b">
        <v>0</v>
      </c>
      <c r="P215" t="s">
        <v>8267</v>
      </c>
      <c r="Q215">
        <f t="shared" si="20"/>
        <v>-49980</v>
      </c>
      <c r="R215">
        <f t="shared" si="23"/>
        <v>-49980</v>
      </c>
      <c r="S215" t="str">
        <f t="shared" si="18"/>
        <v>film &amp; video</v>
      </c>
      <c r="T215" t="str">
        <f t="shared" si="21"/>
        <v xml:space="preserve"> video/drama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6">
        <f t="shared" si="22"/>
        <v>42069.64061342593</v>
      </c>
      <c r="K216">
        <v>1420471349</v>
      </c>
      <c r="L216" s="18">
        <f t="shared" si="19"/>
        <v>42009.64061342593</v>
      </c>
      <c r="M216" t="b">
        <v>0</v>
      </c>
      <c r="N216">
        <v>1</v>
      </c>
      <c r="O216" t="b">
        <v>0</v>
      </c>
      <c r="P216" t="s">
        <v>8267</v>
      </c>
      <c r="Q216">
        <f t="shared" si="20"/>
        <v>-12499</v>
      </c>
      <c r="R216">
        <f t="shared" si="23"/>
        <v>-12499</v>
      </c>
      <c r="S216" t="str">
        <f t="shared" si="18"/>
        <v>film &amp; video</v>
      </c>
      <c r="T216" t="str">
        <f t="shared" si="21"/>
        <v xml:space="preserve"> video/drama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6">
        <f t="shared" si="22"/>
        <v>42417.999305555553</v>
      </c>
      <c r="K217">
        <v>1452058282</v>
      </c>
      <c r="L217" s="18">
        <f t="shared" si="19"/>
        <v>42375.230115740742</v>
      </c>
      <c r="M217" t="b">
        <v>0</v>
      </c>
      <c r="N217">
        <v>1</v>
      </c>
      <c r="O217" t="b">
        <v>0</v>
      </c>
      <c r="P217" t="s">
        <v>8267</v>
      </c>
      <c r="Q217">
        <f t="shared" si="20"/>
        <v>-4390</v>
      </c>
      <c r="R217">
        <f t="shared" si="23"/>
        <v>-4390</v>
      </c>
      <c r="S217" t="str">
        <f t="shared" si="18"/>
        <v>film &amp; video</v>
      </c>
      <c r="T217" t="str">
        <f t="shared" si="21"/>
        <v xml:space="preserve"> video/drama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6">
        <f t="shared" si="22"/>
        <v>42116.917094907403</v>
      </c>
      <c r="K218">
        <v>1425423637</v>
      </c>
      <c r="L218" s="18">
        <f t="shared" si="19"/>
        <v>42066.958761574075</v>
      </c>
      <c r="M218" t="b">
        <v>0</v>
      </c>
      <c r="N218">
        <v>84</v>
      </c>
      <c r="O218" t="b">
        <v>0</v>
      </c>
      <c r="P218" t="s">
        <v>8267</v>
      </c>
      <c r="Q218">
        <f t="shared" si="20"/>
        <v>-22150.78</v>
      </c>
      <c r="R218">
        <f t="shared" si="23"/>
        <v>-263.69976190476189</v>
      </c>
      <c r="S218" t="str">
        <f t="shared" si="18"/>
        <v>film &amp; video</v>
      </c>
      <c r="T218" t="str">
        <f t="shared" si="21"/>
        <v xml:space="preserve"> video/drama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6">
        <f t="shared" si="22"/>
        <v>42001.64061342593</v>
      </c>
      <c r="K219">
        <v>1417101749</v>
      </c>
      <c r="L219" s="18">
        <f t="shared" si="19"/>
        <v>41970.64061342593</v>
      </c>
      <c r="M219" t="b">
        <v>0</v>
      </c>
      <c r="N219">
        <v>38</v>
      </c>
      <c r="O219" t="b">
        <v>0</v>
      </c>
      <c r="P219" t="s">
        <v>8267</v>
      </c>
      <c r="Q219">
        <f t="shared" si="20"/>
        <v>-88057</v>
      </c>
      <c r="R219">
        <f t="shared" si="23"/>
        <v>-2317.2894736842104</v>
      </c>
      <c r="S219" t="str">
        <f t="shared" si="18"/>
        <v>film &amp; video</v>
      </c>
      <c r="T219" t="str">
        <f t="shared" si="21"/>
        <v xml:space="preserve"> video/drama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6">
        <f t="shared" si="22"/>
        <v>42139.628344907411</v>
      </c>
      <c r="K220">
        <v>1426518289</v>
      </c>
      <c r="L220" s="18">
        <f t="shared" si="19"/>
        <v>42079.628344907411</v>
      </c>
      <c r="M220" t="b">
        <v>0</v>
      </c>
      <c r="N220">
        <v>1</v>
      </c>
      <c r="O220" t="b">
        <v>0</v>
      </c>
      <c r="P220" t="s">
        <v>8267</v>
      </c>
      <c r="Q220">
        <f t="shared" si="20"/>
        <v>-4900</v>
      </c>
      <c r="R220">
        <f t="shared" si="23"/>
        <v>-4900</v>
      </c>
      <c r="S220" t="str">
        <f t="shared" si="18"/>
        <v>film &amp; video</v>
      </c>
      <c r="T220" t="str">
        <f t="shared" si="21"/>
        <v xml:space="preserve"> video/drama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6">
        <f t="shared" si="22"/>
        <v>42461.290972222225</v>
      </c>
      <c r="K221">
        <v>1456732225</v>
      </c>
      <c r="L221" s="18">
        <f t="shared" si="19"/>
        <v>42429.326678240745</v>
      </c>
      <c r="M221" t="b">
        <v>0</v>
      </c>
      <c r="N221">
        <v>76</v>
      </c>
      <c r="O221" t="b">
        <v>0</v>
      </c>
      <c r="P221" t="s">
        <v>8267</v>
      </c>
      <c r="Q221">
        <f t="shared" si="20"/>
        <v>-41185</v>
      </c>
      <c r="R221">
        <f t="shared" si="23"/>
        <v>-541.90789473684208</v>
      </c>
      <c r="S221" t="str">
        <f t="shared" si="18"/>
        <v>film &amp; video</v>
      </c>
      <c r="T221" t="str">
        <f t="shared" si="21"/>
        <v xml:space="preserve"> video/drama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6">
        <f t="shared" si="22"/>
        <v>42236.837499999994</v>
      </c>
      <c r="K222">
        <v>1436542030</v>
      </c>
      <c r="L222" s="18">
        <f t="shared" si="19"/>
        <v>42195.643865740742</v>
      </c>
      <c r="M222" t="b">
        <v>0</v>
      </c>
      <c r="N222">
        <v>3</v>
      </c>
      <c r="O222" t="b">
        <v>0</v>
      </c>
      <c r="P222" t="s">
        <v>8267</v>
      </c>
      <c r="Q222">
        <f t="shared" si="20"/>
        <v>-49640</v>
      </c>
      <c r="R222">
        <f t="shared" si="23"/>
        <v>-16546.666666666668</v>
      </c>
      <c r="S222" t="str">
        <f t="shared" si="18"/>
        <v>film &amp; video</v>
      </c>
      <c r="T222" t="str">
        <f t="shared" si="21"/>
        <v xml:space="preserve"> video/drama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6">
        <f t="shared" si="22"/>
        <v>42091.79587962963</v>
      </c>
      <c r="K223">
        <v>1422389164</v>
      </c>
      <c r="L223" s="18">
        <f t="shared" si="19"/>
        <v>42031.837546296301</v>
      </c>
      <c r="M223" t="b">
        <v>0</v>
      </c>
      <c r="N223">
        <v>0</v>
      </c>
      <c r="O223" t="b">
        <v>0</v>
      </c>
      <c r="P223" t="s">
        <v>8267</v>
      </c>
      <c r="Q223">
        <f t="shared" si="20"/>
        <v>-50000</v>
      </c>
      <c r="R223" t="e">
        <f t="shared" si="23"/>
        <v>#DIV/0!</v>
      </c>
      <c r="S223" t="str">
        <f t="shared" si="18"/>
        <v>film &amp; video</v>
      </c>
      <c r="T223" t="str">
        <f t="shared" si="21"/>
        <v xml:space="preserve"> video/drama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6">
        <f t="shared" si="22"/>
        <v>42090.110416666663</v>
      </c>
      <c r="K224">
        <v>1422383318</v>
      </c>
      <c r="L224" s="18">
        <f t="shared" si="19"/>
        <v>42031.769884259258</v>
      </c>
      <c r="M224" t="b">
        <v>0</v>
      </c>
      <c r="N224">
        <v>2</v>
      </c>
      <c r="O224" t="b">
        <v>0</v>
      </c>
      <c r="P224" t="s">
        <v>8267</v>
      </c>
      <c r="Q224">
        <f t="shared" si="20"/>
        <v>-870</v>
      </c>
      <c r="R224">
        <f t="shared" si="23"/>
        <v>-435</v>
      </c>
      <c r="S224" t="str">
        <f t="shared" si="18"/>
        <v>film &amp; video</v>
      </c>
      <c r="T224" t="str">
        <f t="shared" si="21"/>
        <v xml:space="preserve"> video/drama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6">
        <f t="shared" si="22"/>
        <v>42512.045138888891</v>
      </c>
      <c r="K225">
        <v>1461287350</v>
      </c>
      <c r="L225" s="18">
        <f t="shared" si="19"/>
        <v>42482.048032407409</v>
      </c>
      <c r="M225" t="b">
        <v>0</v>
      </c>
      <c r="N225">
        <v>0</v>
      </c>
      <c r="O225" t="b">
        <v>0</v>
      </c>
      <c r="P225" t="s">
        <v>8267</v>
      </c>
      <c r="Q225">
        <f t="shared" si="20"/>
        <v>-1500000</v>
      </c>
      <c r="R225" t="e">
        <f t="shared" si="23"/>
        <v>#DIV/0!</v>
      </c>
      <c r="S225" t="str">
        <f t="shared" si="18"/>
        <v>film &amp; video</v>
      </c>
      <c r="T225" t="str">
        <f t="shared" si="21"/>
        <v xml:space="preserve"> video/drama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6">
        <f t="shared" si="22"/>
        <v>42195.235254629632</v>
      </c>
      <c r="K226">
        <v>1431322726</v>
      </c>
      <c r="L226" s="18">
        <f t="shared" si="19"/>
        <v>42135.235254629632</v>
      </c>
      <c r="M226" t="b">
        <v>0</v>
      </c>
      <c r="N226">
        <v>0</v>
      </c>
      <c r="O226" t="b">
        <v>0</v>
      </c>
      <c r="P226" t="s">
        <v>8267</v>
      </c>
      <c r="Q226">
        <f t="shared" si="20"/>
        <v>-6000000</v>
      </c>
      <c r="R226" t="e">
        <f t="shared" si="23"/>
        <v>#DIV/0!</v>
      </c>
      <c r="S226" t="str">
        <f t="shared" si="18"/>
        <v>film &amp; video</v>
      </c>
      <c r="T226" t="str">
        <f t="shared" si="21"/>
        <v xml:space="preserve"> video/drama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6">
        <f t="shared" si="22"/>
        <v>42468.919606481482</v>
      </c>
      <c r="K227">
        <v>1457564654</v>
      </c>
      <c r="L227" s="18">
        <f t="shared" si="19"/>
        <v>42438.961273148147</v>
      </c>
      <c r="M227" t="b">
        <v>0</v>
      </c>
      <c r="N227">
        <v>0</v>
      </c>
      <c r="O227" t="b">
        <v>0</v>
      </c>
      <c r="P227" t="s">
        <v>8267</v>
      </c>
      <c r="Q227">
        <f t="shared" si="20"/>
        <v>-200</v>
      </c>
      <c r="R227" t="e">
        <f t="shared" si="23"/>
        <v>#DIV/0!</v>
      </c>
      <c r="S227" t="str">
        <f t="shared" ref="S227:S240" si="24">LEFT(P227, LEN(P227)-6)</f>
        <v>film &amp; video</v>
      </c>
      <c r="T227" t="str">
        <f t="shared" si="21"/>
        <v xml:space="preserve"> video/drama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6">
        <f t="shared" si="22"/>
        <v>42155.395138888889</v>
      </c>
      <c r="K228">
        <v>1428854344</v>
      </c>
      <c r="L228" s="18">
        <f t="shared" si="19"/>
        <v>42106.666018518517</v>
      </c>
      <c r="M228" t="b">
        <v>0</v>
      </c>
      <c r="N228">
        <v>2</v>
      </c>
      <c r="O228" t="b">
        <v>0</v>
      </c>
      <c r="P228" t="s">
        <v>8267</v>
      </c>
      <c r="Q228">
        <f t="shared" si="20"/>
        <v>-28750</v>
      </c>
      <c r="R228">
        <f t="shared" si="23"/>
        <v>-14375</v>
      </c>
      <c r="S228" t="str">
        <f t="shared" si="24"/>
        <v>film &amp; video</v>
      </c>
      <c r="T228" t="str">
        <f t="shared" si="21"/>
        <v xml:space="preserve"> video/drama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6">
        <f t="shared" si="22"/>
        <v>42194.893993055557</v>
      </c>
      <c r="K229">
        <v>1433885241</v>
      </c>
      <c r="L229" s="18">
        <f t="shared" si="19"/>
        <v>42164.893993055557</v>
      </c>
      <c r="M229" t="b">
        <v>0</v>
      </c>
      <c r="N229">
        <v>0</v>
      </c>
      <c r="O229" t="b">
        <v>0</v>
      </c>
      <c r="P229" t="s">
        <v>8267</v>
      </c>
      <c r="Q229">
        <f t="shared" si="20"/>
        <v>-28000</v>
      </c>
      <c r="R229" t="e">
        <f t="shared" si="23"/>
        <v>#DIV/0!</v>
      </c>
      <c r="S229" t="str">
        <f t="shared" si="24"/>
        <v>film &amp; video</v>
      </c>
      <c r="T229" t="str">
        <f t="shared" si="21"/>
        <v xml:space="preserve"> video/drama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6">
        <f t="shared" si="22"/>
        <v>42156.686400462961</v>
      </c>
      <c r="K230">
        <v>1427992105</v>
      </c>
      <c r="L230" s="18">
        <f t="shared" si="19"/>
        <v>42096.686400462961</v>
      </c>
      <c r="M230" t="b">
        <v>0</v>
      </c>
      <c r="N230">
        <v>0</v>
      </c>
      <c r="O230" t="b">
        <v>0</v>
      </c>
      <c r="P230" t="s">
        <v>8267</v>
      </c>
      <c r="Q230">
        <f t="shared" si="20"/>
        <v>-8000</v>
      </c>
      <c r="R230" t="e">
        <f t="shared" si="23"/>
        <v>#DIV/0!</v>
      </c>
      <c r="S230" t="str">
        <f t="shared" si="24"/>
        <v>film &amp; video</v>
      </c>
      <c r="T230" t="str">
        <f t="shared" si="21"/>
        <v xml:space="preserve"> video/drama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6">
        <f t="shared" si="22"/>
        <v>42413.933993055558</v>
      </c>
      <c r="K231">
        <v>1452810297</v>
      </c>
      <c r="L231" s="18">
        <f t="shared" si="19"/>
        <v>42383.933993055558</v>
      </c>
      <c r="M231" t="b">
        <v>0</v>
      </c>
      <c r="N231">
        <v>0</v>
      </c>
      <c r="O231" t="b">
        <v>0</v>
      </c>
      <c r="P231" t="s">
        <v>8267</v>
      </c>
      <c r="Q231">
        <f t="shared" si="20"/>
        <v>-3000</v>
      </c>
      <c r="R231" t="e">
        <f t="shared" si="23"/>
        <v>#DIV/0!</v>
      </c>
      <c r="S231" t="str">
        <f t="shared" si="24"/>
        <v>film &amp; video</v>
      </c>
      <c r="T231" t="str">
        <f t="shared" si="21"/>
        <v xml:space="preserve"> video/drama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6">
        <f t="shared" si="22"/>
        <v>42159.777210648142</v>
      </c>
      <c r="K232">
        <v>1430851151</v>
      </c>
      <c r="L232" s="18">
        <f t="shared" si="19"/>
        <v>42129.777210648142</v>
      </c>
      <c r="M232" t="b">
        <v>0</v>
      </c>
      <c r="N232">
        <v>2</v>
      </c>
      <c r="O232" t="b">
        <v>0</v>
      </c>
      <c r="P232" t="s">
        <v>8267</v>
      </c>
      <c r="Q232">
        <f t="shared" si="20"/>
        <v>-14940</v>
      </c>
      <c r="R232">
        <f t="shared" si="23"/>
        <v>-7470</v>
      </c>
      <c r="S232" t="str">
        <f t="shared" si="24"/>
        <v>film &amp; video</v>
      </c>
      <c r="T232" t="str">
        <f t="shared" si="21"/>
        <v xml:space="preserve"> video/drama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6">
        <f t="shared" si="22"/>
        <v>42371.958923611113</v>
      </c>
      <c r="K233">
        <v>1449183651</v>
      </c>
      <c r="L233" s="18">
        <f t="shared" si="19"/>
        <v>42341.958923611113</v>
      </c>
      <c r="M233" t="b">
        <v>0</v>
      </c>
      <c r="N233">
        <v>0</v>
      </c>
      <c r="O233" t="b">
        <v>0</v>
      </c>
      <c r="P233" t="s">
        <v>8267</v>
      </c>
      <c r="Q233">
        <f t="shared" si="20"/>
        <v>-1500000</v>
      </c>
      <c r="R233" t="e">
        <f t="shared" si="23"/>
        <v>#DIV/0!</v>
      </c>
      <c r="S233" t="str">
        <f t="shared" si="24"/>
        <v>film &amp; video</v>
      </c>
      <c r="T233" t="str">
        <f t="shared" si="21"/>
        <v xml:space="preserve"> video/drama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6">
        <f t="shared" si="22"/>
        <v>42062.82576388889</v>
      </c>
      <c r="K234">
        <v>1422474546</v>
      </c>
      <c r="L234" s="18">
        <f t="shared" si="19"/>
        <v>42032.82576388889</v>
      </c>
      <c r="M234" t="b">
        <v>0</v>
      </c>
      <c r="N234">
        <v>7</v>
      </c>
      <c r="O234" t="b">
        <v>0</v>
      </c>
      <c r="P234" t="s">
        <v>8267</v>
      </c>
      <c r="Q234">
        <f t="shared" si="20"/>
        <v>-3890</v>
      </c>
      <c r="R234">
        <f t="shared" si="23"/>
        <v>-555.71428571428567</v>
      </c>
      <c r="S234" t="str">
        <f t="shared" si="24"/>
        <v>film &amp; video</v>
      </c>
      <c r="T234" t="str">
        <f t="shared" si="21"/>
        <v xml:space="preserve"> video/drama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6">
        <f t="shared" si="22"/>
        <v>42642.911712962959</v>
      </c>
      <c r="K235">
        <v>1472593972</v>
      </c>
      <c r="L235" s="18">
        <f t="shared" si="19"/>
        <v>42612.911712962959</v>
      </c>
      <c r="M235" t="b">
        <v>0</v>
      </c>
      <c r="N235">
        <v>0</v>
      </c>
      <c r="O235" t="b">
        <v>0</v>
      </c>
      <c r="P235" t="s">
        <v>8267</v>
      </c>
      <c r="Q235">
        <f t="shared" si="20"/>
        <v>-350000</v>
      </c>
      <c r="R235" t="e">
        <f t="shared" si="23"/>
        <v>#DIV/0!</v>
      </c>
      <c r="S235" t="str">
        <f t="shared" si="24"/>
        <v>film &amp; video</v>
      </c>
      <c r="T235" t="str">
        <f t="shared" si="21"/>
        <v xml:space="preserve"> video/drama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6">
        <f t="shared" si="22"/>
        <v>42176.035405092596</v>
      </c>
      <c r="K236">
        <v>1431391859</v>
      </c>
      <c r="L236" s="18">
        <f t="shared" si="19"/>
        <v>42136.035405092596</v>
      </c>
      <c r="M236" t="b">
        <v>0</v>
      </c>
      <c r="N236">
        <v>5</v>
      </c>
      <c r="O236" t="b">
        <v>0</v>
      </c>
      <c r="P236" t="s">
        <v>8267</v>
      </c>
      <c r="Q236">
        <f t="shared" si="20"/>
        <v>-599</v>
      </c>
      <c r="R236">
        <f t="shared" si="23"/>
        <v>-119.8</v>
      </c>
      <c r="S236" t="str">
        <f t="shared" si="24"/>
        <v>film &amp; video</v>
      </c>
      <c r="T236" t="str">
        <f t="shared" si="21"/>
        <v xml:space="preserve"> video/drama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6">
        <f t="shared" si="22"/>
        <v>42194.908530092594</v>
      </c>
      <c r="K237">
        <v>1433886497</v>
      </c>
      <c r="L237" s="18">
        <f t="shared" si="19"/>
        <v>42164.908530092594</v>
      </c>
      <c r="M237" t="b">
        <v>0</v>
      </c>
      <c r="N237">
        <v>0</v>
      </c>
      <c r="O237" t="b">
        <v>0</v>
      </c>
      <c r="P237" t="s">
        <v>8267</v>
      </c>
      <c r="Q237">
        <f t="shared" si="20"/>
        <v>-10000</v>
      </c>
      <c r="R237" t="e">
        <f t="shared" si="23"/>
        <v>#DIV/0!</v>
      </c>
      <c r="S237" t="str">
        <f t="shared" si="24"/>
        <v>film &amp; video</v>
      </c>
      <c r="T237" t="str">
        <f t="shared" si="21"/>
        <v xml:space="preserve"> video/drama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6">
        <f t="shared" si="22"/>
        <v>42374</v>
      </c>
      <c r="K238">
        <v>1447380099</v>
      </c>
      <c r="L238" s="18">
        <f t="shared" si="19"/>
        <v>42321.08447916666</v>
      </c>
      <c r="M238" t="b">
        <v>0</v>
      </c>
      <c r="N238">
        <v>0</v>
      </c>
      <c r="O238" t="b">
        <v>0</v>
      </c>
      <c r="P238" t="s">
        <v>8267</v>
      </c>
      <c r="Q238">
        <f t="shared" si="20"/>
        <v>-150000</v>
      </c>
      <c r="R238" t="e">
        <f t="shared" si="23"/>
        <v>#DIV/0!</v>
      </c>
      <c r="S238" t="str">
        <f t="shared" si="24"/>
        <v>film &amp; video</v>
      </c>
      <c r="T238" t="str">
        <f t="shared" si="21"/>
        <v xml:space="preserve"> video/drama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6">
        <f t="shared" si="22"/>
        <v>42437.577187499999</v>
      </c>
      <c r="K239">
        <v>1452261069</v>
      </c>
      <c r="L239" s="18">
        <f t="shared" si="19"/>
        <v>42377.577187499999</v>
      </c>
      <c r="M239" t="b">
        <v>0</v>
      </c>
      <c r="N239">
        <v>1</v>
      </c>
      <c r="O239" t="b">
        <v>0</v>
      </c>
      <c r="P239" t="s">
        <v>8267</v>
      </c>
      <c r="Q239">
        <f t="shared" si="20"/>
        <v>-14950</v>
      </c>
      <c r="R239">
        <f t="shared" si="23"/>
        <v>-14950</v>
      </c>
      <c r="S239" t="str">
        <f t="shared" si="24"/>
        <v>film &amp; video</v>
      </c>
      <c r="T239" t="str">
        <f t="shared" si="21"/>
        <v xml:space="preserve"> video/drama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6">
        <f t="shared" si="22"/>
        <v>42734.375</v>
      </c>
      <c r="K240">
        <v>1481324760</v>
      </c>
      <c r="L240" s="18">
        <f t="shared" si="19"/>
        <v>42713.962499999994</v>
      </c>
      <c r="M240" t="b">
        <v>0</v>
      </c>
      <c r="N240">
        <v>0</v>
      </c>
      <c r="O240" t="b">
        <v>0</v>
      </c>
      <c r="P240" t="s">
        <v>8267</v>
      </c>
      <c r="Q240">
        <f t="shared" si="20"/>
        <v>-26000</v>
      </c>
      <c r="R240" t="e">
        <f t="shared" si="23"/>
        <v>#DIV/0!</v>
      </c>
      <c r="S240" t="str">
        <f t="shared" si="24"/>
        <v>film &amp; video</v>
      </c>
      <c r="T240" t="str">
        <f t="shared" si="21"/>
        <v xml:space="preserve"> video/drama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6">
        <f t="shared" si="22"/>
        <v>42316.5</v>
      </c>
      <c r="K241">
        <v>1445308730</v>
      </c>
      <c r="L241" s="18">
        <f t="shared" si="19"/>
        <v>42297.110300925924</v>
      </c>
      <c r="M241" t="b">
        <v>0</v>
      </c>
      <c r="N241">
        <v>5</v>
      </c>
      <c r="O241" t="b">
        <v>0</v>
      </c>
      <c r="P241" t="s">
        <v>8267</v>
      </c>
      <c r="Q241">
        <f t="shared" si="20"/>
        <v>-750</v>
      </c>
      <c r="R241">
        <f t="shared" si="23"/>
        <v>-150</v>
      </c>
      <c r="S241" t="str">
        <f>S240</f>
        <v>film &amp; video</v>
      </c>
      <c r="T241" t="str">
        <f t="shared" si="21"/>
        <v xml:space="preserve"> video/drama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6">
        <f t="shared" si="22"/>
        <v>41399.708460648151</v>
      </c>
      <c r="K242">
        <v>1363885211</v>
      </c>
      <c r="L242" s="18">
        <f t="shared" si="19"/>
        <v>41354.708460648151</v>
      </c>
      <c r="M242" t="b">
        <v>1</v>
      </c>
      <c r="N242">
        <v>137</v>
      </c>
      <c r="O242" t="b">
        <v>1</v>
      </c>
      <c r="P242" t="s">
        <v>8268</v>
      </c>
      <c r="Q242">
        <f t="shared" si="20"/>
        <v>1145.1200000000008</v>
      </c>
      <c r="R242">
        <f t="shared" si="23"/>
        <v>8.3585401459854065</v>
      </c>
      <c r="S242" t="str">
        <f>S241</f>
        <v>film &amp; video</v>
      </c>
      <c r="T242" t="str">
        <f t="shared" si="21"/>
        <v>/documentary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6">
        <f t="shared" si="22"/>
        <v>41994.697962962964</v>
      </c>
      <c r="K243">
        <v>1415292304</v>
      </c>
      <c r="L243" s="18">
        <f t="shared" si="19"/>
        <v>41949.697962962964</v>
      </c>
      <c r="M243" t="b">
        <v>1</v>
      </c>
      <c r="N243">
        <v>376</v>
      </c>
      <c r="O243" t="b">
        <v>1</v>
      </c>
      <c r="P243" t="s">
        <v>8268</v>
      </c>
      <c r="Q243">
        <f t="shared" si="20"/>
        <v>4600</v>
      </c>
      <c r="R243">
        <f t="shared" si="23"/>
        <v>12.23404255319149</v>
      </c>
      <c r="S243" t="str">
        <f t="shared" ref="S243:S306" si="25">S242</f>
        <v>film &amp; video</v>
      </c>
      <c r="T243" t="str">
        <f t="shared" si="21"/>
        <v>/documentary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6">
        <f t="shared" si="22"/>
        <v>40897.492939814816</v>
      </c>
      <c r="K244">
        <v>1321357790</v>
      </c>
      <c r="L244" s="18">
        <f t="shared" si="19"/>
        <v>40862.492939814816</v>
      </c>
      <c r="M244" t="b">
        <v>1</v>
      </c>
      <c r="N244">
        <v>202</v>
      </c>
      <c r="O244" t="b">
        <v>1</v>
      </c>
      <c r="P244" t="s">
        <v>8268</v>
      </c>
      <c r="Q244">
        <f t="shared" si="20"/>
        <v>1750</v>
      </c>
      <c r="R244">
        <f t="shared" si="23"/>
        <v>8.6633663366336631</v>
      </c>
      <c r="S244" t="str">
        <f t="shared" si="25"/>
        <v>film &amp; video</v>
      </c>
      <c r="T244" t="str">
        <f t="shared" si="21"/>
        <v>/documentary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6">
        <f t="shared" si="22"/>
        <v>41692.047500000001</v>
      </c>
      <c r="K245">
        <v>1390439304</v>
      </c>
      <c r="L245" s="18">
        <f t="shared" si="19"/>
        <v>41662.047500000001</v>
      </c>
      <c r="M245" t="b">
        <v>1</v>
      </c>
      <c r="N245">
        <v>328</v>
      </c>
      <c r="O245" t="b">
        <v>1</v>
      </c>
      <c r="P245" t="s">
        <v>8268</v>
      </c>
      <c r="Q245">
        <f t="shared" si="20"/>
        <v>648</v>
      </c>
      <c r="R245">
        <f t="shared" si="23"/>
        <v>1.975609756097561</v>
      </c>
      <c r="S245" t="str">
        <f t="shared" si="25"/>
        <v>film &amp; video</v>
      </c>
      <c r="T245" t="str">
        <f t="shared" si="21"/>
        <v>/documentary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6">
        <f t="shared" si="22"/>
        <v>40253.29583333333</v>
      </c>
      <c r="K246">
        <v>1265269559</v>
      </c>
      <c r="L246" s="18">
        <f t="shared" si="19"/>
        <v>40213.323599537034</v>
      </c>
      <c r="M246" t="b">
        <v>1</v>
      </c>
      <c r="N246">
        <v>84</v>
      </c>
      <c r="O246" t="b">
        <v>1</v>
      </c>
      <c r="P246" t="s">
        <v>8268</v>
      </c>
      <c r="Q246">
        <f t="shared" si="20"/>
        <v>481.5</v>
      </c>
      <c r="R246">
        <f t="shared" si="23"/>
        <v>5.7321428571428568</v>
      </c>
      <c r="S246" t="str">
        <f t="shared" si="25"/>
        <v>film &amp; video</v>
      </c>
      <c r="T246" t="str">
        <f t="shared" si="21"/>
        <v>/documentary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6">
        <f t="shared" si="22"/>
        <v>41137.053067129629</v>
      </c>
      <c r="K247">
        <v>1342487785</v>
      </c>
      <c r="L247" s="18">
        <f t="shared" si="19"/>
        <v>41107.053067129629</v>
      </c>
      <c r="M247" t="b">
        <v>1</v>
      </c>
      <c r="N247">
        <v>96</v>
      </c>
      <c r="O247" t="b">
        <v>1</v>
      </c>
      <c r="P247" t="s">
        <v>8268</v>
      </c>
      <c r="Q247">
        <f t="shared" si="20"/>
        <v>186</v>
      </c>
      <c r="R247">
        <f t="shared" si="23"/>
        <v>1.9375</v>
      </c>
      <c r="S247" t="str">
        <f t="shared" si="25"/>
        <v>film &amp; video</v>
      </c>
      <c r="T247" t="str">
        <f t="shared" si="21"/>
        <v>/documentary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6">
        <f t="shared" si="22"/>
        <v>40530.405150462961</v>
      </c>
      <c r="K248">
        <v>1288341805</v>
      </c>
      <c r="L248" s="18">
        <f t="shared" si="19"/>
        <v>40480.363483796296</v>
      </c>
      <c r="M248" t="b">
        <v>1</v>
      </c>
      <c r="N248">
        <v>223</v>
      </c>
      <c r="O248" t="b">
        <v>1</v>
      </c>
      <c r="P248" t="s">
        <v>8268</v>
      </c>
      <c r="Q248">
        <f t="shared" si="20"/>
        <v>10273</v>
      </c>
      <c r="R248">
        <f t="shared" si="23"/>
        <v>46.067264573991032</v>
      </c>
      <c r="S248" t="str">
        <f t="shared" si="25"/>
        <v>film &amp; video</v>
      </c>
      <c r="T248" t="str">
        <f t="shared" si="21"/>
        <v>/documentary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6">
        <f t="shared" si="22"/>
        <v>40467.152083333334</v>
      </c>
      <c r="K249">
        <v>1284042614</v>
      </c>
      <c r="L249" s="18">
        <f t="shared" si="19"/>
        <v>40430.604328703703</v>
      </c>
      <c r="M249" t="b">
        <v>1</v>
      </c>
      <c r="N249">
        <v>62</v>
      </c>
      <c r="O249" t="b">
        <v>1</v>
      </c>
      <c r="P249" t="s">
        <v>8268</v>
      </c>
      <c r="Q249">
        <f t="shared" si="20"/>
        <v>1705</v>
      </c>
      <c r="R249">
        <f t="shared" si="23"/>
        <v>27.5</v>
      </c>
      <c r="S249" t="str">
        <f t="shared" si="25"/>
        <v>film &amp; video</v>
      </c>
      <c r="T249" t="str">
        <f t="shared" si="21"/>
        <v>/documentary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6">
        <f t="shared" si="22"/>
        <v>40915.774409722224</v>
      </c>
      <c r="K250">
        <v>1322073309</v>
      </c>
      <c r="L250" s="18">
        <f t="shared" si="19"/>
        <v>40870.774409722224</v>
      </c>
      <c r="M250" t="b">
        <v>1</v>
      </c>
      <c r="N250">
        <v>146</v>
      </c>
      <c r="O250" t="b">
        <v>1</v>
      </c>
      <c r="P250" t="s">
        <v>8268</v>
      </c>
      <c r="Q250">
        <f t="shared" si="20"/>
        <v>1133</v>
      </c>
      <c r="R250">
        <f t="shared" si="23"/>
        <v>7.7602739726027394</v>
      </c>
      <c r="S250" t="str">
        <f t="shared" si="25"/>
        <v>film &amp; video</v>
      </c>
      <c r="T250" t="str">
        <f t="shared" si="21"/>
        <v>/documentary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6">
        <f t="shared" si="22"/>
        <v>40412.736111111109</v>
      </c>
      <c r="K251">
        <v>1275603020</v>
      </c>
      <c r="L251" s="18">
        <f t="shared" si="19"/>
        <v>40332.923842592594</v>
      </c>
      <c r="M251" t="b">
        <v>1</v>
      </c>
      <c r="N251">
        <v>235</v>
      </c>
      <c r="O251" t="b">
        <v>1</v>
      </c>
      <c r="P251" t="s">
        <v>8268</v>
      </c>
      <c r="Q251">
        <f t="shared" si="20"/>
        <v>1292</v>
      </c>
      <c r="R251">
        <f t="shared" si="23"/>
        <v>5.4978723404255323</v>
      </c>
      <c r="S251" t="str">
        <f t="shared" si="25"/>
        <v>film &amp; video</v>
      </c>
      <c r="T251" t="str">
        <f t="shared" si="21"/>
        <v>/documentary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6">
        <f t="shared" si="22"/>
        <v>41431.565868055557</v>
      </c>
      <c r="K252">
        <v>1367933691</v>
      </c>
      <c r="L252" s="18">
        <f t="shared" si="19"/>
        <v>41401.565868055557</v>
      </c>
      <c r="M252" t="b">
        <v>1</v>
      </c>
      <c r="N252">
        <v>437</v>
      </c>
      <c r="O252" t="b">
        <v>1</v>
      </c>
      <c r="P252" t="s">
        <v>8268</v>
      </c>
      <c r="Q252">
        <f t="shared" si="20"/>
        <v>1675</v>
      </c>
      <c r="R252">
        <f t="shared" si="23"/>
        <v>3.8329519450800915</v>
      </c>
      <c r="S252" t="str">
        <f t="shared" si="25"/>
        <v>film &amp; video</v>
      </c>
      <c r="T252" t="str">
        <f t="shared" si="21"/>
        <v>/documentary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6">
        <f t="shared" si="22"/>
        <v>41045.791666666664</v>
      </c>
      <c r="K253">
        <v>1334429646</v>
      </c>
      <c r="L253" s="18">
        <f t="shared" si="19"/>
        <v>41013.787569444445</v>
      </c>
      <c r="M253" t="b">
        <v>1</v>
      </c>
      <c r="N253">
        <v>77</v>
      </c>
      <c r="O253" t="b">
        <v>1</v>
      </c>
      <c r="P253" t="s">
        <v>8268</v>
      </c>
      <c r="Q253">
        <f t="shared" si="20"/>
        <v>895</v>
      </c>
      <c r="R253">
        <f t="shared" si="23"/>
        <v>11.623376623376624</v>
      </c>
      <c r="S253" t="str">
        <f t="shared" si="25"/>
        <v>film &amp; video</v>
      </c>
      <c r="T253" t="str">
        <f t="shared" si="21"/>
        <v>/documentary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6">
        <f t="shared" si="22"/>
        <v>40330.165972222225</v>
      </c>
      <c r="K254">
        <v>1269878058</v>
      </c>
      <c r="L254" s="18">
        <f t="shared" si="19"/>
        <v>40266.662708333337</v>
      </c>
      <c r="M254" t="b">
        <v>1</v>
      </c>
      <c r="N254">
        <v>108</v>
      </c>
      <c r="O254" t="b">
        <v>1</v>
      </c>
      <c r="P254" t="s">
        <v>8268</v>
      </c>
      <c r="Q254">
        <f t="shared" si="20"/>
        <v>4228</v>
      </c>
      <c r="R254">
        <f t="shared" si="23"/>
        <v>39.148148148148145</v>
      </c>
      <c r="S254" t="str">
        <f t="shared" si="25"/>
        <v>film &amp; video</v>
      </c>
      <c r="T254" t="str">
        <f t="shared" si="21"/>
        <v>/documentary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6">
        <f t="shared" si="22"/>
        <v>40954.650868055556</v>
      </c>
      <c r="K255">
        <v>1326728235</v>
      </c>
      <c r="L255" s="18">
        <f t="shared" si="19"/>
        <v>40924.650868055556</v>
      </c>
      <c r="M255" t="b">
        <v>1</v>
      </c>
      <c r="N255">
        <v>7</v>
      </c>
      <c r="O255" t="b">
        <v>1</v>
      </c>
      <c r="P255" t="s">
        <v>8268</v>
      </c>
      <c r="Q255">
        <f t="shared" si="20"/>
        <v>11</v>
      </c>
      <c r="R255">
        <f t="shared" si="23"/>
        <v>1.5714285714285714</v>
      </c>
      <c r="S255" t="str">
        <f t="shared" si="25"/>
        <v>film &amp; video</v>
      </c>
      <c r="T255" t="str">
        <f t="shared" si="21"/>
        <v>/documentary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6">
        <f t="shared" si="22"/>
        <v>42294.083333333328</v>
      </c>
      <c r="K256">
        <v>1442443910</v>
      </c>
      <c r="L256" s="18">
        <f t="shared" si="19"/>
        <v>42263.952662037031</v>
      </c>
      <c r="M256" t="b">
        <v>1</v>
      </c>
      <c r="N256">
        <v>314</v>
      </c>
      <c r="O256" t="b">
        <v>1</v>
      </c>
      <c r="P256" t="s">
        <v>8268</v>
      </c>
      <c r="Q256">
        <f t="shared" si="20"/>
        <v>4067.34</v>
      </c>
      <c r="R256">
        <f t="shared" si="23"/>
        <v>12.953312101910829</v>
      </c>
      <c r="S256" t="str">
        <f t="shared" si="25"/>
        <v>film &amp; video</v>
      </c>
      <c r="T256" t="str">
        <f t="shared" si="21"/>
        <v>/documentary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6">
        <f t="shared" si="22"/>
        <v>40618.48474537037</v>
      </c>
      <c r="K257">
        <v>1297687082</v>
      </c>
      <c r="L257" s="18">
        <f t="shared" si="19"/>
        <v>40588.526412037041</v>
      </c>
      <c r="M257" t="b">
        <v>1</v>
      </c>
      <c r="N257">
        <v>188</v>
      </c>
      <c r="O257" t="b">
        <v>1</v>
      </c>
      <c r="P257" t="s">
        <v>8268</v>
      </c>
      <c r="Q257">
        <f t="shared" si="20"/>
        <v>538.65999999999985</v>
      </c>
      <c r="R257">
        <f t="shared" si="23"/>
        <v>2.865212765957446</v>
      </c>
      <c r="S257" t="str">
        <f t="shared" si="25"/>
        <v>film &amp; video</v>
      </c>
      <c r="T257" t="str">
        <f t="shared" si="21"/>
        <v>/documentary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6">
        <f t="shared" si="22"/>
        <v>41349.769293981481</v>
      </c>
      <c r="K258">
        <v>1360866467</v>
      </c>
      <c r="L258" s="18">
        <f t="shared" ref="L258:L321" si="26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8268</v>
      </c>
      <c r="Q258">
        <f t="shared" ref="Q258:Q321" si="27">E258-D258</f>
        <v>5083</v>
      </c>
      <c r="R258">
        <f t="shared" si="23"/>
        <v>18.483636363636364</v>
      </c>
      <c r="S258" t="str">
        <f t="shared" si="25"/>
        <v>film &amp; video</v>
      </c>
      <c r="T258" t="str">
        <f t="shared" ref="T258:T321" si="28">RIGHT(P258,12)</f>
        <v>/documentary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6">
        <f t="shared" ref="J259:J322" si="29">(((I259/60)/60)/24)+DATE(1970,1,1)</f>
        <v>42509.626875000002</v>
      </c>
      <c r="K259">
        <v>1461078162</v>
      </c>
      <c r="L259" s="18">
        <f t="shared" si="26"/>
        <v>42479.626875000002</v>
      </c>
      <c r="M259" t="b">
        <v>1</v>
      </c>
      <c r="N259">
        <v>560</v>
      </c>
      <c r="O259" t="b">
        <v>1</v>
      </c>
      <c r="P259" t="s">
        <v>8268</v>
      </c>
      <c r="Q259">
        <f t="shared" si="27"/>
        <v>2354.2699999999968</v>
      </c>
      <c r="R259">
        <f t="shared" ref="R259:R322" si="30">Q259/N259</f>
        <v>4.2040535714285658</v>
      </c>
      <c r="S259" t="str">
        <f t="shared" si="25"/>
        <v>film &amp; video</v>
      </c>
      <c r="T259" t="str">
        <f t="shared" si="28"/>
        <v>/documentary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6">
        <f t="shared" si="29"/>
        <v>40712.051689814813</v>
      </c>
      <c r="K260">
        <v>1305767666</v>
      </c>
      <c r="L260" s="18">
        <f t="shared" si="26"/>
        <v>40682.051689814813</v>
      </c>
      <c r="M260" t="b">
        <v>1</v>
      </c>
      <c r="N260">
        <v>688</v>
      </c>
      <c r="O260" t="b">
        <v>1</v>
      </c>
      <c r="P260" t="s">
        <v>8268</v>
      </c>
      <c r="Q260">
        <f t="shared" si="27"/>
        <v>27342</v>
      </c>
      <c r="R260">
        <f t="shared" si="30"/>
        <v>39.741279069767444</v>
      </c>
      <c r="S260" t="str">
        <f t="shared" si="25"/>
        <v>film &amp; video</v>
      </c>
      <c r="T260" t="str">
        <f t="shared" si="28"/>
        <v>/documentary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6">
        <f t="shared" si="29"/>
        <v>42102.738067129627</v>
      </c>
      <c r="K261">
        <v>1425922969</v>
      </c>
      <c r="L261" s="18">
        <f t="shared" si="26"/>
        <v>42072.738067129627</v>
      </c>
      <c r="M261" t="b">
        <v>1</v>
      </c>
      <c r="N261">
        <v>942</v>
      </c>
      <c r="O261" t="b">
        <v>1</v>
      </c>
      <c r="P261" t="s">
        <v>8268</v>
      </c>
      <c r="Q261">
        <f t="shared" si="27"/>
        <v>23953.42</v>
      </c>
      <c r="R261">
        <f t="shared" si="30"/>
        <v>25.428259023354563</v>
      </c>
      <c r="S261" t="str">
        <f t="shared" si="25"/>
        <v>film &amp; video</v>
      </c>
      <c r="T261" t="str">
        <f t="shared" si="28"/>
        <v>/documentary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6">
        <f t="shared" si="29"/>
        <v>40376.415972222225</v>
      </c>
      <c r="K262">
        <v>1275415679</v>
      </c>
      <c r="L262" s="18">
        <f t="shared" si="26"/>
        <v>40330.755543981482</v>
      </c>
      <c r="M262" t="b">
        <v>1</v>
      </c>
      <c r="N262">
        <v>88</v>
      </c>
      <c r="O262" t="b">
        <v>1</v>
      </c>
      <c r="P262" t="s">
        <v>8268</v>
      </c>
      <c r="Q262">
        <f t="shared" si="27"/>
        <v>640</v>
      </c>
      <c r="R262">
        <f t="shared" si="30"/>
        <v>7.2727272727272725</v>
      </c>
      <c r="S262" t="str">
        <f t="shared" si="25"/>
        <v>film &amp; video</v>
      </c>
      <c r="T262" t="str">
        <f t="shared" si="28"/>
        <v>/documentary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6">
        <f t="shared" si="29"/>
        <v>41067.621527777781</v>
      </c>
      <c r="K263">
        <v>1334783704</v>
      </c>
      <c r="L263" s="18">
        <f t="shared" si="26"/>
        <v>41017.885462962964</v>
      </c>
      <c r="M263" t="b">
        <v>1</v>
      </c>
      <c r="N263">
        <v>220</v>
      </c>
      <c r="O263" t="b">
        <v>1</v>
      </c>
      <c r="P263" t="s">
        <v>8268</v>
      </c>
      <c r="Q263">
        <f t="shared" si="27"/>
        <v>1480</v>
      </c>
      <c r="R263">
        <f t="shared" si="30"/>
        <v>6.7272727272727275</v>
      </c>
      <c r="S263" t="str">
        <f t="shared" si="25"/>
        <v>film &amp; video</v>
      </c>
      <c r="T263" t="str">
        <f t="shared" si="28"/>
        <v>/documentary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6">
        <f t="shared" si="29"/>
        <v>40600.24800925926</v>
      </c>
      <c r="K264">
        <v>1294811828</v>
      </c>
      <c r="L264" s="18">
        <f t="shared" si="26"/>
        <v>40555.24800925926</v>
      </c>
      <c r="M264" t="b">
        <v>1</v>
      </c>
      <c r="N264">
        <v>145</v>
      </c>
      <c r="O264" t="b">
        <v>1</v>
      </c>
      <c r="P264" t="s">
        <v>8268</v>
      </c>
      <c r="Q264">
        <f t="shared" si="27"/>
        <v>3500</v>
      </c>
      <c r="R264">
        <f t="shared" si="30"/>
        <v>24.137931034482758</v>
      </c>
      <c r="S264" t="str">
        <f t="shared" si="25"/>
        <v>film &amp; video</v>
      </c>
      <c r="T264" t="str">
        <f t="shared" si="28"/>
        <v>/documentary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6">
        <f t="shared" si="29"/>
        <v>41179.954791666663</v>
      </c>
      <c r="K265">
        <v>1346194494</v>
      </c>
      <c r="L265" s="18">
        <f t="shared" si="26"/>
        <v>41149.954791666663</v>
      </c>
      <c r="M265" t="b">
        <v>1</v>
      </c>
      <c r="N265">
        <v>963</v>
      </c>
      <c r="O265" t="b">
        <v>1</v>
      </c>
      <c r="P265" t="s">
        <v>8268</v>
      </c>
      <c r="Q265">
        <f t="shared" si="27"/>
        <v>4520.2700000000004</v>
      </c>
      <c r="R265">
        <f t="shared" si="30"/>
        <v>4.693946002076844</v>
      </c>
      <c r="S265" t="str">
        <f t="shared" si="25"/>
        <v>film &amp; video</v>
      </c>
      <c r="T265" t="str">
        <f t="shared" si="28"/>
        <v>/documentary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6">
        <f t="shared" si="29"/>
        <v>41040.620312500003</v>
      </c>
      <c r="K266">
        <v>1334155995</v>
      </c>
      <c r="L266" s="18">
        <f t="shared" si="26"/>
        <v>41010.620312500003</v>
      </c>
      <c r="M266" t="b">
        <v>1</v>
      </c>
      <c r="N266">
        <v>91</v>
      </c>
      <c r="O266" t="b">
        <v>1</v>
      </c>
      <c r="P266" t="s">
        <v>8268</v>
      </c>
      <c r="Q266">
        <f t="shared" si="27"/>
        <v>910</v>
      </c>
      <c r="R266">
        <f t="shared" si="30"/>
        <v>10</v>
      </c>
      <c r="S266" t="str">
        <f t="shared" si="25"/>
        <v>film &amp; video</v>
      </c>
      <c r="T266" t="str">
        <f t="shared" si="28"/>
        <v>/documentary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6">
        <f t="shared" si="29"/>
        <v>40308.844444444447</v>
      </c>
      <c r="K267">
        <v>1269928430</v>
      </c>
      <c r="L267" s="18">
        <f t="shared" si="26"/>
        <v>40267.245717592588</v>
      </c>
      <c r="M267" t="b">
        <v>1</v>
      </c>
      <c r="N267">
        <v>58</v>
      </c>
      <c r="O267" t="b">
        <v>1</v>
      </c>
      <c r="P267" t="s">
        <v>8268</v>
      </c>
      <c r="Q267">
        <f t="shared" si="27"/>
        <v>555</v>
      </c>
      <c r="R267">
        <f t="shared" si="30"/>
        <v>9.568965517241379</v>
      </c>
      <c r="S267" t="str">
        <f t="shared" si="25"/>
        <v>film &amp; video</v>
      </c>
      <c r="T267" t="str">
        <f t="shared" si="28"/>
        <v>/documentary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6">
        <f t="shared" si="29"/>
        <v>40291.160416666666</v>
      </c>
      <c r="K268">
        <v>1264565507</v>
      </c>
      <c r="L268" s="18">
        <f t="shared" si="26"/>
        <v>40205.174849537041</v>
      </c>
      <c r="M268" t="b">
        <v>1</v>
      </c>
      <c r="N268">
        <v>36</v>
      </c>
      <c r="O268" t="b">
        <v>1</v>
      </c>
      <c r="P268" t="s">
        <v>8268</v>
      </c>
      <c r="Q268">
        <f t="shared" si="27"/>
        <v>455</v>
      </c>
      <c r="R268">
        <f t="shared" si="30"/>
        <v>12.638888888888889</v>
      </c>
      <c r="S268" t="str">
        <f t="shared" si="25"/>
        <v>film &amp; video</v>
      </c>
      <c r="T268" t="str">
        <f t="shared" si="28"/>
        <v>/documentary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6">
        <f t="shared" si="29"/>
        <v>41815.452534722222</v>
      </c>
      <c r="K269">
        <v>1401101499</v>
      </c>
      <c r="L269" s="18">
        <f t="shared" si="26"/>
        <v>41785.452534722222</v>
      </c>
      <c r="M269" t="b">
        <v>1</v>
      </c>
      <c r="N269">
        <v>165</v>
      </c>
      <c r="O269" t="b">
        <v>1</v>
      </c>
      <c r="P269" t="s">
        <v>8268</v>
      </c>
      <c r="Q269">
        <f t="shared" si="27"/>
        <v>3115.4400000000005</v>
      </c>
      <c r="R269">
        <f t="shared" si="30"/>
        <v>18.881454545454549</v>
      </c>
      <c r="S269" t="str">
        <f t="shared" si="25"/>
        <v>film &amp; video</v>
      </c>
      <c r="T269" t="str">
        <f t="shared" si="28"/>
        <v>/documentary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6">
        <f t="shared" si="29"/>
        <v>40854.194189814814</v>
      </c>
      <c r="K270">
        <v>1316749178</v>
      </c>
      <c r="L270" s="18">
        <f t="shared" si="26"/>
        <v>40809.15252314815</v>
      </c>
      <c r="M270" t="b">
        <v>1</v>
      </c>
      <c r="N270">
        <v>111</v>
      </c>
      <c r="O270" t="b">
        <v>1</v>
      </c>
      <c r="P270" t="s">
        <v>8268</v>
      </c>
      <c r="Q270">
        <f t="shared" si="27"/>
        <v>570</v>
      </c>
      <c r="R270">
        <f t="shared" si="30"/>
        <v>5.1351351351351351</v>
      </c>
      <c r="S270" t="str">
        <f t="shared" si="25"/>
        <v>film &amp; video</v>
      </c>
      <c r="T270" t="str">
        <f t="shared" si="28"/>
        <v>/documentary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6">
        <f t="shared" si="29"/>
        <v>42788.197013888886</v>
      </c>
      <c r="K271">
        <v>1485146622</v>
      </c>
      <c r="L271" s="18">
        <f t="shared" si="26"/>
        <v>42758.197013888886</v>
      </c>
      <c r="M271" t="b">
        <v>1</v>
      </c>
      <c r="N271">
        <v>1596</v>
      </c>
      <c r="O271" t="b">
        <v>1</v>
      </c>
      <c r="P271" t="s">
        <v>8268</v>
      </c>
      <c r="Q271">
        <f t="shared" si="27"/>
        <v>47233.76999999999</v>
      </c>
      <c r="R271">
        <f t="shared" si="30"/>
        <v>29.5950939849624</v>
      </c>
      <c r="S271" t="str">
        <f t="shared" si="25"/>
        <v>film &amp; video</v>
      </c>
      <c r="T271" t="str">
        <f t="shared" si="28"/>
        <v>/documentary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6">
        <f t="shared" si="29"/>
        <v>40688.166666666664</v>
      </c>
      <c r="K272">
        <v>1301950070</v>
      </c>
      <c r="L272" s="18">
        <f t="shared" si="26"/>
        <v>40637.866550925923</v>
      </c>
      <c r="M272" t="b">
        <v>1</v>
      </c>
      <c r="N272">
        <v>61</v>
      </c>
      <c r="O272" t="b">
        <v>1</v>
      </c>
      <c r="P272" t="s">
        <v>8268</v>
      </c>
      <c r="Q272">
        <f t="shared" si="27"/>
        <v>1210</v>
      </c>
      <c r="R272">
        <f t="shared" si="30"/>
        <v>19.83606557377049</v>
      </c>
      <c r="S272" t="str">
        <f t="shared" si="25"/>
        <v>film &amp; video</v>
      </c>
      <c r="T272" t="str">
        <f t="shared" si="28"/>
        <v>/documentary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6">
        <f t="shared" si="29"/>
        <v>41641.333333333336</v>
      </c>
      <c r="K273">
        <v>1386123861</v>
      </c>
      <c r="L273" s="18">
        <f t="shared" si="26"/>
        <v>41612.10024305556</v>
      </c>
      <c r="M273" t="b">
        <v>1</v>
      </c>
      <c r="N273">
        <v>287</v>
      </c>
      <c r="O273" t="b">
        <v>1</v>
      </c>
      <c r="P273" t="s">
        <v>8268</v>
      </c>
      <c r="Q273">
        <f t="shared" si="27"/>
        <v>1404</v>
      </c>
      <c r="R273">
        <f t="shared" si="30"/>
        <v>4.8919860627177698</v>
      </c>
      <c r="S273" t="str">
        <f t="shared" si="25"/>
        <v>film &amp; video</v>
      </c>
      <c r="T273" t="str">
        <f t="shared" si="28"/>
        <v>/documentary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6">
        <f t="shared" si="29"/>
        <v>40296.78402777778</v>
      </c>
      <c r="K274">
        <v>1267220191</v>
      </c>
      <c r="L274" s="18">
        <f t="shared" si="26"/>
        <v>40235.900358796294</v>
      </c>
      <c r="M274" t="b">
        <v>1</v>
      </c>
      <c r="N274">
        <v>65</v>
      </c>
      <c r="O274" t="b">
        <v>1</v>
      </c>
      <c r="P274" t="s">
        <v>8268</v>
      </c>
      <c r="Q274">
        <f t="shared" si="27"/>
        <v>2323.0100000000002</v>
      </c>
      <c r="R274">
        <f t="shared" si="30"/>
        <v>35.738615384615386</v>
      </c>
      <c r="S274" t="str">
        <f t="shared" si="25"/>
        <v>film &amp; video</v>
      </c>
      <c r="T274" t="str">
        <f t="shared" si="28"/>
        <v>/documentary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6">
        <f t="shared" si="29"/>
        <v>40727.498449074075</v>
      </c>
      <c r="K275">
        <v>1307102266</v>
      </c>
      <c r="L275" s="18">
        <f t="shared" si="26"/>
        <v>40697.498449074075</v>
      </c>
      <c r="M275" t="b">
        <v>1</v>
      </c>
      <c r="N275">
        <v>118</v>
      </c>
      <c r="O275" t="b">
        <v>1</v>
      </c>
      <c r="P275" t="s">
        <v>8268</v>
      </c>
      <c r="Q275">
        <f t="shared" si="27"/>
        <v>388.78999999999996</v>
      </c>
      <c r="R275">
        <f t="shared" si="30"/>
        <v>3.2948305084745759</v>
      </c>
      <c r="S275" t="str">
        <f t="shared" si="25"/>
        <v>film &amp; video</v>
      </c>
      <c r="T275" t="str">
        <f t="shared" si="28"/>
        <v>/documentary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6">
        <f t="shared" si="29"/>
        <v>41004.290972222225</v>
      </c>
      <c r="K276">
        <v>1330638829</v>
      </c>
      <c r="L276" s="18">
        <f t="shared" si="26"/>
        <v>40969.912372685183</v>
      </c>
      <c r="M276" t="b">
        <v>1</v>
      </c>
      <c r="N276">
        <v>113</v>
      </c>
      <c r="O276" t="b">
        <v>1</v>
      </c>
      <c r="P276" t="s">
        <v>8268</v>
      </c>
      <c r="Q276">
        <f t="shared" si="27"/>
        <v>2240</v>
      </c>
      <c r="R276">
        <f t="shared" si="30"/>
        <v>19.823008849557521</v>
      </c>
      <c r="S276" t="str">
        <f t="shared" si="25"/>
        <v>film &amp; video</v>
      </c>
      <c r="T276" t="str">
        <f t="shared" si="28"/>
        <v>/documentary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6">
        <f t="shared" si="29"/>
        <v>41223.073680555557</v>
      </c>
      <c r="K277">
        <v>1349916366</v>
      </c>
      <c r="L277" s="18">
        <f t="shared" si="26"/>
        <v>41193.032013888893</v>
      </c>
      <c r="M277" t="b">
        <v>1</v>
      </c>
      <c r="N277">
        <v>332</v>
      </c>
      <c r="O277" t="b">
        <v>1</v>
      </c>
      <c r="P277" t="s">
        <v>8268</v>
      </c>
      <c r="Q277">
        <f t="shared" si="27"/>
        <v>1679</v>
      </c>
      <c r="R277">
        <f t="shared" si="30"/>
        <v>5.0572289156626509</v>
      </c>
      <c r="S277" t="str">
        <f t="shared" si="25"/>
        <v>film &amp; video</v>
      </c>
      <c r="T277" t="str">
        <f t="shared" si="28"/>
        <v>/documentary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6">
        <f t="shared" si="29"/>
        <v>41027.040208333332</v>
      </c>
      <c r="K278">
        <v>1330394274</v>
      </c>
      <c r="L278" s="18">
        <f t="shared" si="26"/>
        <v>40967.081874999996</v>
      </c>
      <c r="M278" t="b">
        <v>1</v>
      </c>
      <c r="N278">
        <v>62</v>
      </c>
      <c r="O278" t="b">
        <v>1</v>
      </c>
      <c r="P278" t="s">
        <v>8268</v>
      </c>
      <c r="Q278">
        <f t="shared" si="27"/>
        <v>1904</v>
      </c>
      <c r="R278">
        <f t="shared" si="30"/>
        <v>30.70967741935484</v>
      </c>
      <c r="S278" t="str">
        <f t="shared" si="25"/>
        <v>film &amp; video</v>
      </c>
      <c r="T278" t="str">
        <f t="shared" si="28"/>
        <v>/documentary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6">
        <f t="shared" si="29"/>
        <v>42147.891423611116</v>
      </c>
      <c r="K279">
        <v>1429824219</v>
      </c>
      <c r="L279" s="18">
        <f t="shared" si="26"/>
        <v>42117.891423611116</v>
      </c>
      <c r="M279" t="b">
        <v>1</v>
      </c>
      <c r="N279">
        <v>951</v>
      </c>
      <c r="O279" t="b">
        <v>1</v>
      </c>
      <c r="P279" t="s">
        <v>8268</v>
      </c>
      <c r="Q279">
        <f t="shared" si="27"/>
        <v>6748</v>
      </c>
      <c r="R279">
        <f t="shared" si="30"/>
        <v>7.0956887486855944</v>
      </c>
      <c r="S279" t="str">
        <f t="shared" si="25"/>
        <v>film &amp; video</v>
      </c>
      <c r="T279" t="str">
        <f t="shared" si="28"/>
        <v>/documentary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6">
        <f t="shared" si="29"/>
        <v>41194.040960648148</v>
      </c>
      <c r="K280">
        <v>1347411539</v>
      </c>
      <c r="L280" s="18">
        <f t="shared" si="26"/>
        <v>41164.040960648148</v>
      </c>
      <c r="M280" t="b">
        <v>1</v>
      </c>
      <c r="N280">
        <v>415</v>
      </c>
      <c r="O280" t="b">
        <v>1</v>
      </c>
      <c r="P280" t="s">
        <v>8268</v>
      </c>
      <c r="Q280">
        <f t="shared" si="27"/>
        <v>13594</v>
      </c>
      <c r="R280">
        <f t="shared" si="30"/>
        <v>32.756626506024098</v>
      </c>
      <c r="S280" t="str">
        <f t="shared" si="25"/>
        <v>film &amp; video</v>
      </c>
      <c r="T280" t="str">
        <f t="shared" si="28"/>
        <v>/documentary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6">
        <f t="shared" si="29"/>
        <v>42793.084027777775</v>
      </c>
      <c r="K281">
        <v>1485237096</v>
      </c>
      <c r="L281" s="18">
        <f t="shared" si="26"/>
        <v>42759.244166666671</v>
      </c>
      <c r="M281" t="b">
        <v>1</v>
      </c>
      <c r="N281">
        <v>305</v>
      </c>
      <c r="O281" t="b">
        <v>1</v>
      </c>
      <c r="P281" t="s">
        <v>8268</v>
      </c>
      <c r="Q281">
        <f t="shared" si="27"/>
        <v>9744.11</v>
      </c>
      <c r="R281">
        <f t="shared" si="30"/>
        <v>31.947901639344263</v>
      </c>
      <c r="S281" t="str">
        <f t="shared" si="25"/>
        <v>film &amp; video</v>
      </c>
      <c r="T281" t="str">
        <f t="shared" si="28"/>
        <v>/documentary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6">
        <f t="shared" si="29"/>
        <v>41789.590682870366</v>
      </c>
      <c r="K282">
        <v>1397571035</v>
      </c>
      <c r="L282" s="18">
        <f t="shared" si="26"/>
        <v>41744.590682870366</v>
      </c>
      <c r="M282" t="b">
        <v>1</v>
      </c>
      <c r="N282">
        <v>2139</v>
      </c>
      <c r="O282" t="b">
        <v>1</v>
      </c>
      <c r="P282" t="s">
        <v>8268</v>
      </c>
      <c r="Q282">
        <f t="shared" si="27"/>
        <v>42108</v>
      </c>
      <c r="R282">
        <f t="shared" si="30"/>
        <v>19.685834502103788</v>
      </c>
      <c r="S282" t="str">
        <f t="shared" si="25"/>
        <v>film &amp; video</v>
      </c>
      <c r="T282" t="str">
        <f t="shared" si="28"/>
        <v>/documentary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6">
        <f t="shared" si="29"/>
        <v>40035.80972222222</v>
      </c>
      <c r="K283">
        <v>1242532513</v>
      </c>
      <c r="L283" s="18">
        <f t="shared" si="26"/>
        <v>39950.163344907407</v>
      </c>
      <c r="M283" t="b">
        <v>1</v>
      </c>
      <c r="N283">
        <v>79</v>
      </c>
      <c r="O283" t="b">
        <v>1</v>
      </c>
      <c r="P283" t="s">
        <v>8268</v>
      </c>
      <c r="Q283">
        <f t="shared" si="27"/>
        <v>1132.3199999999997</v>
      </c>
      <c r="R283">
        <f t="shared" si="30"/>
        <v>14.333164556962021</v>
      </c>
      <c r="S283" t="str">
        <f t="shared" si="25"/>
        <v>film &amp; video</v>
      </c>
      <c r="T283" t="str">
        <f t="shared" si="28"/>
        <v>/documentary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6">
        <f t="shared" si="29"/>
        <v>40231.916666666664</v>
      </c>
      <c r="K284">
        <v>1263679492</v>
      </c>
      <c r="L284" s="18">
        <f t="shared" si="26"/>
        <v>40194.920046296298</v>
      </c>
      <c r="M284" t="b">
        <v>1</v>
      </c>
      <c r="N284">
        <v>179</v>
      </c>
      <c r="O284" t="b">
        <v>1</v>
      </c>
      <c r="P284" t="s">
        <v>8268</v>
      </c>
      <c r="Q284">
        <f t="shared" si="27"/>
        <v>535</v>
      </c>
      <c r="R284">
        <f t="shared" si="30"/>
        <v>2.988826815642458</v>
      </c>
      <c r="S284" t="str">
        <f t="shared" si="25"/>
        <v>film &amp; video</v>
      </c>
      <c r="T284" t="str">
        <f t="shared" si="28"/>
        <v>/documentary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6">
        <f t="shared" si="29"/>
        <v>40695.207638888889</v>
      </c>
      <c r="K285">
        <v>1305219744</v>
      </c>
      <c r="L285" s="18">
        <f t="shared" si="26"/>
        <v>40675.71</v>
      </c>
      <c r="M285" t="b">
        <v>1</v>
      </c>
      <c r="N285">
        <v>202</v>
      </c>
      <c r="O285" t="b">
        <v>1</v>
      </c>
      <c r="P285" t="s">
        <v>8268</v>
      </c>
      <c r="Q285">
        <f t="shared" si="27"/>
        <v>2569.0499999999993</v>
      </c>
      <c r="R285">
        <f t="shared" si="30"/>
        <v>12.718069306930689</v>
      </c>
      <c r="S285" t="str">
        <f t="shared" si="25"/>
        <v>film &amp; video</v>
      </c>
      <c r="T285" t="str">
        <f t="shared" si="28"/>
        <v>/documentary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6">
        <f t="shared" si="29"/>
        <v>40929.738194444442</v>
      </c>
      <c r="K286">
        <v>1325007780</v>
      </c>
      <c r="L286" s="18">
        <f t="shared" si="26"/>
        <v>40904.738194444442</v>
      </c>
      <c r="M286" t="b">
        <v>1</v>
      </c>
      <c r="N286">
        <v>760</v>
      </c>
      <c r="O286" t="b">
        <v>1</v>
      </c>
      <c r="P286" t="s">
        <v>8268</v>
      </c>
      <c r="Q286">
        <f t="shared" si="27"/>
        <v>1850.4599999999991</v>
      </c>
      <c r="R286">
        <f t="shared" si="30"/>
        <v>2.4348157894736833</v>
      </c>
      <c r="S286" t="str">
        <f t="shared" si="25"/>
        <v>film &amp; video</v>
      </c>
      <c r="T286" t="str">
        <f t="shared" si="28"/>
        <v>/documentary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6">
        <f t="shared" si="29"/>
        <v>41536.756111111114</v>
      </c>
      <c r="K287">
        <v>1377022128</v>
      </c>
      <c r="L287" s="18">
        <f t="shared" si="26"/>
        <v>41506.756111111114</v>
      </c>
      <c r="M287" t="b">
        <v>1</v>
      </c>
      <c r="N287">
        <v>563</v>
      </c>
      <c r="O287" t="b">
        <v>1</v>
      </c>
      <c r="P287" t="s">
        <v>8268</v>
      </c>
      <c r="Q287">
        <f t="shared" si="27"/>
        <v>18035.509999999998</v>
      </c>
      <c r="R287">
        <f t="shared" si="30"/>
        <v>32.034653641207811</v>
      </c>
      <c r="S287" t="str">
        <f t="shared" si="25"/>
        <v>film &amp; video</v>
      </c>
      <c r="T287" t="str">
        <f t="shared" si="28"/>
        <v>/documentary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6">
        <f t="shared" si="29"/>
        <v>41358.774583333332</v>
      </c>
      <c r="K288">
        <v>1360352124</v>
      </c>
      <c r="L288" s="18">
        <f t="shared" si="26"/>
        <v>41313.816249999996</v>
      </c>
      <c r="M288" t="b">
        <v>1</v>
      </c>
      <c r="N288">
        <v>135</v>
      </c>
      <c r="O288" t="b">
        <v>1</v>
      </c>
      <c r="P288" t="s">
        <v>8268</v>
      </c>
      <c r="Q288">
        <f t="shared" si="27"/>
        <v>1373</v>
      </c>
      <c r="R288">
        <f t="shared" si="30"/>
        <v>10.170370370370371</v>
      </c>
      <c r="S288" t="str">
        <f t="shared" si="25"/>
        <v>film &amp; video</v>
      </c>
      <c r="T288" t="str">
        <f t="shared" si="28"/>
        <v>/documentary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6">
        <f t="shared" si="29"/>
        <v>41215.166666666664</v>
      </c>
      <c r="K289">
        <v>1349160018</v>
      </c>
      <c r="L289" s="18">
        <f t="shared" si="26"/>
        <v>41184.277986111112</v>
      </c>
      <c r="M289" t="b">
        <v>1</v>
      </c>
      <c r="N289">
        <v>290</v>
      </c>
      <c r="O289" t="b">
        <v>1</v>
      </c>
      <c r="P289" t="s">
        <v>8268</v>
      </c>
      <c r="Q289">
        <f t="shared" si="27"/>
        <v>11445</v>
      </c>
      <c r="R289">
        <f t="shared" si="30"/>
        <v>39.46551724137931</v>
      </c>
      <c r="S289" t="str">
        <f t="shared" si="25"/>
        <v>film &amp; video</v>
      </c>
      <c r="T289" t="str">
        <f t="shared" si="28"/>
        <v>/documentary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6">
        <f t="shared" si="29"/>
        <v>41086.168900462959</v>
      </c>
      <c r="K290">
        <v>1337659393</v>
      </c>
      <c r="L290" s="18">
        <f t="shared" si="26"/>
        <v>41051.168900462959</v>
      </c>
      <c r="M290" t="b">
        <v>1</v>
      </c>
      <c r="N290">
        <v>447</v>
      </c>
      <c r="O290" t="b">
        <v>1</v>
      </c>
      <c r="P290" t="s">
        <v>8268</v>
      </c>
      <c r="Q290">
        <f t="shared" si="27"/>
        <v>1605.3099999999977</v>
      </c>
      <c r="R290">
        <f t="shared" si="30"/>
        <v>3.5912975391498829</v>
      </c>
      <c r="S290" t="str">
        <f t="shared" si="25"/>
        <v>film &amp; video</v>
      </c>
      <c r="T290" t="str">
        <f t="shared" si="28"/>
        <v>/documentary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6">
        <f t="shared" si="29"/>
        <v>41580.456412037034</v>
      </c>
      <c r="K291">
        <v>1380797834</v>
      </c>
      <c r="L291" s="18">
        <f t="shared" si="26"/>
        <v>41550.456412037034</v>
      </c>
      <c r="M291" t="b">
        <v>1</v>
      </c>
      <c r="N291">
        <v>232</v>
      </c>
      <c r="O291" t="b">
        <v>1</v>
      </c>
      <c r="P291" t="s">
        <v>8268</v>
      </c>
      <c r="Q291">
        <f t="shared" si="27"/>
        <v>723</v>
      </c>
      <c r="R291">
        <f t="shared" si="30"/>
        <v>3.1163793103448274</v>
      </c>
      <c r="S291" t="str">
        <f t="shared" si="25"/>
        <v>film &amp; video</v>
      </c>
      <c r="T291" t="str">
        <f t="shared" si="28"/>
        <v>/documentary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6">
        <f t="shared" si="29"/>
        <v>40576.332638888889</v>
      </c>
      <c r="K292">
        <v>1292316697</v>
      </c>
      <c r="L292" s="18">
        <f t="shared" si="26"/>
        <v>40526.36917824074</v>
      </c>
      <c r="M292" t="b">
        <v>1</v>
      </c>
      <c r="N292">
        <v>168</v>
      </c>
      <c r="O292" t="b">
        <v>1</v>
      </c>
      <c r="P292" t="s">
        <v>8268</v>
      </c>
      <c r="Q292">
        <f t="shared" si="27"/>
        <v>300.80000000000018</v>
      </c>
      <c r="R292">
        <f t="shared" si="30"/>
        <v>1.7904761904761917</v>
      </c>
      <c r="S292" t="str">
        <f t="shared" si="25"/>
        <v>film &amp; video</v>
      </c>
      <c r="T292" t="str">
        <f t="shared" si="28"/>
        <v>/documentary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6">
        <f t="shared" si="29"/>
        <v>41395.000694444447</v>
      </c>
      <c r="K293">
        <v>1365791246</v>
      </c>
      <c r="L293" s="18">
        <f t="shared" si="26"/>
        <v>41376.769050925926</v>
      </c>
      <c r="M293" t="b">
        <v>1</v>
      </c>
      <c r="N293">
        <v>128</v>
      </c>
      <c r="O293" t="b">
        <v>1</v>
      </c>
      <c r="P293" t="s">
        <v>8268</v>
      </c>
      <c r="Q293">
        <f t="shared" si="27"/>
        <v>1001</v>
      </c>
      <c r="R293">
        <f t="shared" si="30"/>
        <v>7.8203125</v>
      </c>
      <c r="S293" t="str">
        <f t="shared" si="25"/>
        <v>film &amp; video</v>
      </c>
      <c r="T293" t="str">
        <f t="shared" si="28"/>
        <v>/documentary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6">
        <f t="shared" si="29"/>
        <v>40845.165972222225</v>
      </c>
      <c r="K294">
        <v>1317064599</v>
      </c>
      <c r="L294" s="18">
        <f t="shared" si="26"/>
        <v>40812.803229166668</v>
      </c>
      <c r="M294" t="b">
        <v>1</v>
      </c>
      <c r="N294">
        <v>493</v>
      </c>
      <c r="O294" t="b">
        <v>1</v>
      </c>
      <c r="P294" t="s">
        <v>8268</v>
      </c>
      <c r="Q294">
        <f t="shared" si="27"/>
        <v>1130.1999999999971</v>
      </c>
      <c r="R294">
        <f t="shared" si="30"/>
        <v>2.2924949290060792</v>
      </c>
      <c r="S294" t="str">
        <f t="shared" si="25"/>
        <v>film &amp; video</v>
      </c>
      <c r="T294" t="str">
        <f t="shared" si="28"/>
        <v>/documentary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6">
        <f t="shared" si="29"/>
        <v>41749.667986111112</v>
      </c>
      <c r="K295">
        <v>1395417714</v>
      </c>
      <c r="L295" s="18">
        <f t="shared" si="26"/>
        <v>41719.667986111112</v>
      </c>
      <c r="M295" t="b">
        <v>1</v>
      </c>
      <c r="N295">
        <v>131</v>
      </c>
      <c r="O295" t="b">
        <v>1</v>
      </c>
      <c r="P295" t="s">
        <v>8268</v>
      </c>
      <c r="Q295">
        <f t="shared" si="27"/>
        <v>360</v>
      </c>
      <c r="R295">
        <f t="shared" si="30"/>
        <v>2.7480916030534353</v>
      </c>
      <c r="S295" t="str">
        <f t="shared" si="25"/>
        <v>film &amp; video</v>
      </c>
      <c r="T295" t="str">
        <f t="shared" si="28"/>
        <v>/documentary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6">
        <f t="shared" si="29"/>
        <v>40378.666666666664</v>
      </c>
      <c r="K296">
        <v>1276480894</v>
      </c>
      <c r="L296" s="18">
        <f t="shared" si="26"/>
        <v>40343.084421296298</v>
      </c>
      <c r="M296" t="b">
        <v>1</v>
      </c>
      <c r="N296">
        <v>50</v>
      </c>
      <c r="O296" t="b">
        <v>1</v>
      </c>
      <c r="P296" t="s">
        <v>8268</v>
      </c>
      <c r="Q296">
        <f t="shared" si="27"/>
        <v>0</v>
      </c>
      <c r="R296">
        <f t="shared" si="30"/>
        <v>0</v>
      </c>
      <c r="S296" t="str">
        <f t="shared" si="25"/>
        <v>film &amp; video</v>
      </c>
      <c r="T296" t="str">
        <f t="shared" si="28"/>
        <v>/documentary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6">
        <f t="shared" si="29"/>
        <v>41579</v>
      </c>
      <c r="K297">
        <v>1378080409</v>
      </c>
      <c r="L297" s="18">
        <f t="shared" si="26"/>
        <v>41519.004733796297</v>
      </c>
      <c r="M297" t="b">
        <v>1</v>
      </c>
      <c r="N297">
        <v>665</v>
      </c>
      <c r="O297" t="b">
        <v>1</v>
      </c>
      <c r="P297" t="s">
        <v>8268</v>
      </c>
      <c r="Q297">
        <f t="shared" si="27"/>
        <v>16554.559999999998</v>
      </c>
      <c r="R297">
        <f t="shared" si="30"/>
        <v>24.894075187969921</v>
      </c>
      <c r="S297" t="str">
        <f t="shared" si="25"/>
        <v>film &amp; video</v>
      </c>
      <c r="T297" t="str">
        <f t="shared" si="28"/>
        <v>/documentary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6">
        <f t="shared" si="29"/>
        <v>41159.475497685184</v>
      </c>
      <c r="K298">
        <v>1344857083</v>
      </c>
      <c r="L298" s="18">
        <f t="shared" si="26"/>
        <v>41134.475497685184</v>
      </c>
      <c r="M298" t="b">
        <v>1</v>
      </c>
      <c r="N298">
        <v>129</v>
      </c>
      <c r="O298" t="b">
        <v>1</v>
      </c>
      <c r="P298" t="s">
        <v>8268</v>
      </c>
      <c r="Q298">
        <f t="shared" si="27"/>
        <v>4681.5499999999993</v>
      </c>
      <c r="R298">
        <f t="shared" si="30"/>
        <v>36.291085271317826</v>
      </c>
      <c r="S298" t="str">
        <f t="shared" si="25"/>
        <v>film &amp; video</v>
      </c>
      <c r="T298" t="str">
        <f t="shared" si="28"/>
        <v>/documentary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6">
        <f t="shared" si="29"/>
        <v>42125.165972222225</v>
      </c>
      <c r="K299">
        <v>1427390901</v>
      </c>
      <c r="L299" s="18">
        <f t="shared" si="26"/>
        <v>42089.72802083334</v>
      </c>
      <c r="M299" t="b">
        <v>1</v>
      </c>
      <c r="N299">
        <v>142</v>
      </c>
      <c r="O299" t="b">
        <v>1</v>
      </c>
      <c r="P299" t="s">
        <v>8268</v>
      </c>
      <c r="Q299">
        <f t="shared" si="27"/>
        <v>128</v>
      </c>
      <c r="R299">
        <f t="shared" si="30"/>
        <v>0.90140845070422537</v>
      </c>
      <c r="S299" t="str">
        <f t="shared" si="25"/>
        <v>film &amp; video</v>
      </c>
      <c r="T299" t="str">
        <f t="shared" si="28"/>
        <v>/documentary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6">
        <f t="shared" si="29"/>
        <v>41768.875</v>
      </c>
      <c r="K300">
        <v>1394536048</v>
      </c>
      <c r="L300" s="18">
        <f t="shared" si="26"/>
        <v>41709.463518518518</v>
      </c>
      <c r="M300" t="b">
        <v>1</v>
      </c>
      <c r="N300">
        <v>2436</v>
      </c>
      <c r="O300" t="b">
        <v>1</v>
      </c>
      <c r="P300" t="s">
        <v>8268</v>
      </c>
      <c r="Q300">
        <f t="shared" si="27"/>
        <v>11254.839999999997</v>
      </c>
      <c r="R300">
        <f t="shared" si="30"/>
        <v>4.6202134646962216</v>
      </c>
      <c r="S300" t="str">
        <f t="shared" si="25"/>
        <v>film &amp; video</v>
      </c>
      <c r="T300" t="str">
        <f t="shared" si="28"/>
        <v>/documentary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6">
        <f t="shared" si="29"/>
        <v>40499.266898148147</v>
      </c>
      <c r="K301">
        <v>1287379460</v>
      </c>
      <c r="L301" s="18">
        <f t="shared" si="26"/>
        <v>40469.225231481483</v>
      </c>
      <c r="M301" t="b">
        <v>1</v>
      </c>
      <c r="N301">
        <v>244</v>
      </c>
      <c r="O301" t="b">
        <v>1</v>
      </c>
      <c r="P301" t="s">
        <v>8268</v>
      </c>
      <c r="Q301">
        <f t="shared" si="27"/>
        <v>7895.25</v>
      </c>
      <c r="R301">
        <f t="shared" si="30"/>
        <v>32.357581967213115</v>
      </c>
      <c r="S301" t="str">
        <f t="shared" si="25"/>
        <v>film &amp; video</v>
      </c>
      <c r="T301" t="str">
        <f t="shared" si="28"/>
        <v>/documentary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6">
        <f t="shared" si="29"/>
        <v>40657.959930555553</v>
      </c>
      <c r="K302">
        <v>1301007738</v>
      </c>
      <c r="L302" s="18">
        <f t="shared" si="26"/>
        <v>40626.959930555553</v>
      </c>
      <c r="M302" t="b">
        <v>1</v>
      </c>
      <c r="N302">
        <v>298</v>
      </c>
      <c r="O302" t="b">
        <v>1</v>
      </c>
      <c r="P302" t="s">
        <v>8268</v>
      </c>
      <c r="Q302">
        <f t="shared" si="27"/>
        <v>430.65999999999985</v>
      </c>
      <c r="R302">
        <f t="shared" si="30"/>
        <v>1.4451677852348987</v>
      </c>
      <c r="S302" t="str">
        <f t="shared" si="25"/>
        <v>film &amp; video</v>
      </c>
      <c r="T302" t="str">
        <f t="shared" si="28"/>
        <v>/documentary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6">
        <f t="shared" si="29"/>
        <v>41352.696006944447</v>
      </c>
      <c r="K303">
        <v>1360258935</v>
      </c>
      <c r="L303" s="18">
        <f t="shared" si="26"/>
        <v>41312.737673611111</v>
      </c>
      <c r="M303" t="b">
        <v>1</v>
      </c>
      <c r="N303">
        <v>251</v>
      </c>
      <c r="O303" t="b">
        <v>1</v>
      </c>
      <c r="P303" t="s">
        <v>8268</v>
      </c>
      <c r="Q303">
        <f t="shared" si="27"/>
        <v>2435.5499999999993</v>
      </c>
      <c r="R303">
        <f t="shared" si="30"/>
        <v>9.7033864541832635</v>
      </c>
      <c r="S303" t="str">
        <f t="shared" si="25"/>
        <v>film &amp; video</v>
      </c>
      <c r="T303" t="str">
        <f t="shared" si="28"/>
        <v>/documentary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6">
        <f t="shared" si="29"/>
        <v>40963.856921296298</v>
      </c>
      <c r="K304">
        <v>1327523638</v>
      </c>
      <c r="L304" s="18">
        <f t="shared" si="26"/>
        <v>40933.856921296298</v>
      </c>
      <c r="M304" t="b">
        <v>1</v>
      </c>
      <c r="N304">
        <v>108</v>
      </c>
      <c r="O304" t="b">
        <v>1</v>
      </c>
      <c r="P304" t="s">
        <v>8268</v>
      </c>
      <c r="Q304">
        <f t="shared" si="27"/>
        <v>46</v>
      </c>
      <c r="R304">
        <f t="shared" si="30"/>
        <v>0.42592592592592593</v>
      </c>
      <c r="S304" t="str">
        <f t="shared" si="25"/>
        <v>film &amp; video</v>
      </c>
      <c r="T304" t="str">
        <f t="shared" si="28"/>
        <v>/documentary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6">
        <f t="shared" si="29"/>
        <v>41062.071134259262</v>
      </c>
      <c r="K305">
        <v>1336009346</v>
      </c>
      <c r="L305" s="18">
        <f t="shared" si="26"/>
        <v>41032.071134259262</v>
      </c>
      <c r="M305" t="b">
        <v>1</v>
      </c>
      <c r="N305">
        <v>82</v>
      </c>
      <c r="O305" t="b">
        <v>1</v>
      </c>
      <c r="P305" t="s">
        <v>8268</v>
      </c>
      <c r="Q305">
        <f t="shared" si="27"/>
        <v>1124</v>
      </c>
      <c r="R305">
        <f t="shared" si="30"/>
        <v>13.707317073170731</v>
      </c>
      <c r="S305" t="str">
        <f t="shared" si="25"/>
        <v>film &amp; video</v>
      </c>
      <c r="T305" t="str">
        <f t="shared" si="28"/>
        <v>/documentary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6">
        <f t="shared" si="29"/>
        <v>41153.083333333336</v>
      </c>
      <c r="K306">
        <v>1343096197</v>
      </c>
      <c r="L306" s="18">
        <f t="shared" si="26"/>
        <v>41114.094872685186</v>
      </c>
      <c r="M306" t="b">
        <v>1</v>
      </c>
      <c r="N306">
        <v>74</v>
      </c>
      <c r="O306" t="b">
        <v>1</v>
      </c>
      <c r="P306" t="s">
        <v>8268</v>
      </c>
      <c r="Q306">
        <f t="shared" si="27"/>
        <v>4476</v>
      </c>
      <c r="R306">
        <f t="shared" si="30"/>
        <v>60.486486486486484</v>
      </c>
      <c r="S306" t="str">
        <f t="shared" si="25"/>
        <v>film &amp; video</v>
      </c>
      <c r="T306" t="str">
        <f t="shared" si="28"/>
        <v>/documentary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6">
        <f t="shared" si="29"/>
        <v>40978.630196759259</v>
      </c>
      <c r="K307">
        <v>1328800049</v>
      </c>
      <c r="L307" s="18">
        <f t="shared" si="26"/>
        <v>40948.630196759259</v>
      </c>
      <c r="M307" t="b">
        <v>1</v>
      </c>
      <c r="N307">
        <v>189</v>
      </c>
      <c r="O307" t="b">
        <v>1</v>
      </c>
      <c r="P307" t="s">
        <v>8268</v>
      </c>
      <c r="Q307">
        <f t="shared" si="27"/>
        <v>2275</v>
      </c>
      <c r="R307">
        <f t="shared" si="30"/>
        <v>12.037037037037036</v>
      </c>
      <c r="S307" t="str">
        <f t="shared" ref="S307:S370" si="31">S306</f>
        <v>film &amp; video</v>
      </c>
      <c r="T307" t="str">
        <f t="shared" si="28"/>
        <v>/documentary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6">
        <f t="shared" si="29"/>
        <v>41353.795520833337</v>
      </c>
      <c r="K308">
        <v>1362081933</v>
      </c>
      <c r="L308" s="18">
        <f t="shared" si="26"/>
        <v>41333.837187500001</v>
      </c>
      <c r="M308" t="b">
        <v>1</v>
      </c>
      <c r="N308">
        <v>80</v>
      </c>
      <c r="O308" t="b">
        <v>1</v>
      </c>
      <c r="P308" t="s">
        <v>8268</v>
      </c>
      <c r="Q308">
        <f t="shared" si="27"/>
        <v>1929</v>
      </c>
      <c r="R308">
        <f t="shared" si="30"/>
        <v>24.112500000000001</v>
      </c>
      <c r="S308" t="str">
        <f t="shared" si="31"/>
        <v>film &amp; video</v>
      </c>
      <c r="T308" t="str">
        <f t="shared" si="28"/>
        <v>/documentary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6">
        <f t="shared" si="29"/>
        <v>41312.944456018515</v>
      </c>
      <c r="K309">
        <v>1357684801</v>
      </c>
      <c r="L309" s="18">
        <f t="shared" si="26"/>
        <v>41282.944456018515</v>
      </c>
      <c r="M309" t="b">
        <v>1</v>
      </c>
      <c r="N309">
        <v>576</v>
      </c>
      <c r="O309" t="b">
        <v>1</v>
      </c>
      <c r="P309" t="s">
        <v>8268</v>
      </c>
      <c r="Q309">
        <f t="shared" si="27"/>
        <v>2490</v>
      </c>
      <c r="R309">
        <f t="shared" si="30"/>
        <v>4.322916666666667</v>
      </c>
      <c r="S309" t="str">
        <f t="shared" si="31"/>
        <v>film &amp; video</v>
      </c>
      <c r="T309" t="str">
        <f t="shared" si="28"/>
        <v>/documentary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6">
        <f t="shared" si="29"/>
        <v>40612.694560185184</v>
      </c>
      <c r="K310">
        <v>1295887210</v>
      </c>
      <c r="L310" s="18">
        <f t="shared" si="26"/>
        <v>40567.694560185184</v>
      </c>
      <c r="M310" t="b">
        <v>1</v>
      </c>
      <c r="N310">
        <v>202</v>
      </c>
      <c r="O310" t="b">
        <v>1</v>
      </c>
      <c r="P310" t="s">
        <v>8268</v>
      </c>
      <c r="Q310">
        <f t="shared" si="27"/>
        <v>668</v>
      </c>
      <c r="R310">
        <f t="shared" si="30"/>
        <v>3.3069306930693068</v>
      </c>
      <c r="S310" t="str">
        <f t="shared" si="31"/>
        <v>film &amp; video</v>
      </c>
      <c r="T310" t="str">
        <f t="shared" si="28"/>
        <v>/documentary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6">
        <f t="shared" si="29"/>
        <v>41155.751550925925</v>
      </c>
      <c r="K311">
        <v>1344880934</v>
      </c>
      <c r="L311" s="18">
        <f t="shared" si="26"/>
        <v>41134.751550925925</v>
      </c>
      <c r="M311" t="b">
        <v>1</v>
      </c>
      <c r="N311">
        <v>238</v>
      </c>
      <c r="O311" t="b">
        <v>1</v>
      </c>
      <c r="P311" t="s">
        <v>8268</v>
      </c>
      <c r="Q311">
        <f t="shared" si="27"/>
        <v>3410</v>
      </c>
      <c r="R311">
        <f t="shared" si="30"/>
        <v>14.327731092436975</v>
      </c>
      <c r="S311" t="str">
        <f t="shared" si="31"/>
        <v>film &amp; video</v>
      </c>
      <c r="T311" t="str">
        <f t="shared" si="28"/>
        <v>/documentary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6">
        <f t="shared" si="29"/>
        <v>40836.083333333336</v>
      </c>
      <c r="K312">
        <v>1317788623</v>
      </c>
      <c r="L312" s="18">
        <f t="shared" si="26"/>
        <v>40821.183136574073</v>
      </c>
      <c r="M312" t="b">
        <v>1</v>
      </c>
      <c r="N312">
        <v>36</v>
      </c>
      <c r="O312" t="b">
        <v>1</v>
      </c>
      <c r="P312" t="s">
        <v>8268</v>
      </c>
      <c r="Q312">
        <f t="shared" si="27"/>
        <v>41.289999999999964</v>
      </c>
      <c r="R312">
        <f t="shared" si="30"/>
        <v>1.1469444444444434</v>
      </c>
      <c r="S312" t="str">
        <f t="shared" si="31"/>
        <v>film &amp; video</v>
      </c>
      <c r="T312" t="str">
        <f t="shared" si="28"/>
        <v>/documentary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6">
        <f t="shared" si="29"/>
        <v>40909.332638888889</v>
      </c>
      <c r="K313">
        <v>1321852592</v>
      </c>
      <c r="L313" s="18">
        <f t="shared" si="26"/>
        <v>40868.219814814816</v>
      </c>
      <c r="M313" t="b">
        <v>1</v>
      </c>
      <c r="N313">
        <v>150</v>
      </c>
      <c r="O313" t="b">
        <v>1</v>
      </c>
      <c r="P313" t="s">
        <v>8268</v>
      </c>
      <c r="Q313">
        <f t="shared" si="27"/>
        <v>820.33000000000175</v>
      </c>
      <c r="R313">
        <f t="shared" si="30"/>
        <v>5.4688666666666785</v>
      </c>
      <c r="S313" t="str">
        <f t="shared" si="31"/>
        <v>film &amp; video</v>
      </c>
      <c r="T313" t="str">
        <f t="shared" si="28"/>
        <v>/documentary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6">
        <f t="shared" si="29"/>
        <v>41378.877685185187</v>
      </c>
      <c r="K314">
        <v>1363381432</v>
      </c>
      <c r="L314" s="18">
        <f t="shared" si="26"/>
        <v>41348.877685185187</v>
      </c>
      <c r="M314" t="b">
        <v>1</v>
      </c>
      <c r="N314">
        <v>146</v>
      </c>
      <c r="O314" t="b">
        <v>1</v>
      </c>
      <c r="P314" t="s">
        <v>8268</v>
      </c>
      <c r="Q314">
        <f t="shared" si="27"/>
        <v>950</v>
      </c>
      <c r="R314">
        <f t="shared" si="30"/>
        <v>6.506849315068493</v>
      </c>
      <c r="S314" t="str">
        <f t="shared" si="31"/>
        <v>film &amp; video</v>
      </c>
      <c r="T314" t="str">
        <f t="shared" si="28"/>
        <v>/documentary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6">
        <f t="shared" si="29"/>
        <v>40401.665972222225</v>
      </c>
      <c r="K315">
        <v>1277702894</v>
      </c>
      <c r="L315" s="18">
        <f t="shared" si="26"/>
        <v>40357.227939814817</v>
      </c>
      <c r="M315" t="b">
        <v>1</v>
      </c>
      <c r="N315">
        <v>222</v>
      </c>
      <c r="O315" t="b">
        <v>1</v>
      </c>
      <c r="P315" t="s">
        <v>8268</v>
      </c>
      <c r="Q315">
        <f t="shared" si="27"/>
        <v>805</v>
      </c>
      <c r="R315">
        <f t="shared" si="30"/>
        <v>3.6261261261261262</v>
      </c>
      <c r="S315" t="str">
        <f t="shared" si="31"/>
        <v>film &amp; video</v>
      </c>
      <c r="T315" t="str">
        <f t="shared" si="28"/>
        <v>/documentary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6">
        <f t="shared" si="29"/>
        <v>41334.833194444444</v>
      </c>
      <c r="K316">
        <v>1359575988</v>
      </c>
      <c r="L316" s="18">
        <f t="shared" si="26"/>
        <v>41304.833194444444</v>
      </c>
      <c r="M316" t="b">
        <v>1</v>
      </c>
      <c r="N316">
        <v>120</v>
      </c>
      <c r="O316" t="b">
        <v>1</v>
      </c>
      <c r="P316" t="s">
        <v>8268</v>
      </c>
      <c r="Q316">
        <f t="shared" si="27"/>
        <v>2851.5</v>
      </c>
      <c r="R316">
        <f t="shared" si="30"/>
        <v>23.762499999999999</v>
      </c>
      <c r="S316" t="str">
        <f t="shared" si="31"/>
        <v>film &amp; video</v>
      </c>
      <c r="T316" t="str">
        <f t="shared" si="28"/>
        <v>/documentary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6">
        <f t="shared" si="29"/>
        <v>41143.77238425926</v>
      </c>
      <c r="K317">
        <v>1343068334</v>
      </c>
      <c r="L317" s="18">
        <f t="shared" si="26"/>
        <v>41113.77238425926</v>
      </c>
      <c r="M317" t="b">
        <v>1</v>
      </c>
      <c r="N317">
        <v>126</v>
      </c>
      <c r="O317" t="b">
        <v>1</v>
      </c>
      <c r="P317" t="s">
        <v>8268</v>
      </c>
      <c r="Q317">
        <f t="shared" si="27"/>
        <v>312</v>
      </c>
      <c r="R317">
        <f t="shared" si="30"/>
        <v>2.4761904761904763</v>
      </c>
      <c r="S317" t="str">
        <f t="shared" si="31"/>
        <v>film &amp; video</v>
      </c>
      <c r="T317" t="str">
        <f t="shared" si="28"/>
        <v>/documentary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6">
        <f t="shared" si="29"/>
        <v>41984.207638888889</v>
      </c>
      <c r="K318">
        <v>1415398197</v>
      </c>
      <c r="L318" s="18">
        <f t="shared" si="26"/>
        <v>41950.923576388886</v>
      </c>
      <c r="M318" t="b">
        <v>1</v>
      </c>
      <c r="N318">
        <v>158</v>
      </c>
      <c r="O318" t="b">
        <v>1</v>
      </c>
      <c r="P318" t="s">
        <v>8268</v>
      </c>
      <c r="Q318">
        <f t="shared" si="27"/>
        <v>2066</v>
      </c>
      <c r="R318">
        <f t="shared" si="30"/>
        <v>13.075949367088608</v>
      </c>
      <c r="S318" t="str">
        <f t="shared" si="31"/>
        <v>film &amp; video</v>
      </c>
      <c r="T318" t="str">
        <f t="shared" si="28"/>
        <v>/documentary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6">
        <f t="shared" si="29"/>
        <v>41619.676886574074</v>
      </c>
      <c r="K319">
        <v>1384186483</v>
      </c>
      <c r="L319" s="18">
        <f t="shared" si="26"/>
        <v>41589.676886574074</v>
      </c>
      <c r="M319" t="b">
        <v>1</v>
      </c>
      <c r="N319">
        <v>316</v>
      </c>
      <c r="O319" t="b">
        <v>1</v>
      </c>
      <c r="P319" t="s">
        <v>8268</v>
      </c>
      <c r="Q319">
        <f t="shared" si="27"/>
        <v>241</v>
      </c>
      <c r="R319">
        <f t="shared" si="30"/>
        <v>0.76265822784810122</v>
      </c>
      <c r="S319" t="str">
        <f t="shared" si="31"/>
        <v>film &amp; video</v>
      </c>
      <c r="T319" t="str">
        <f t="shared" si="28"/>
        <v>/documentary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6">
        <f t="shared" si="29"/>
        <v>41359.997118055559</v>
      </c>
      <c r="K320">
        <v>1361753751</v>
      </c>
      <c r="L320" s="18">
        <f t="shared" si="26"/>
        <v>41330.038784722223</v>
      </c>
      <c r="M320" t="b">
        <v>1</v>
      </c>
      <c r="N320">
        <v>284</v>
      </c>
      <c r="O320" t="b">
        <v>1</v>
      </c>
      <c r="P320" t="s">
        <v>8268</v>
      </c>
      <c r="Q320">
        <f t="shared" si="27"/>
        <v>9166</v>
      </c>
      <c r="R320">
        <f t="shared" si="30"/>
        <v>32.274647887323944</v>
      </c>
      <c r="S320" t="str">
        <f t="shared" si="31"/>
        <v>film &amp; video</v>
      </c>
      <c r="T320" t="str">
        <f t="shared" si="28"/>
        <v>/documentary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6">
        <f t="shared" si="29"/>
        <v>40211.332638888889</v>
      </c>
      <c r="K321">
        <v>1257538029</v>
      </c>
      <c r="L321" s="18">
        <f t="shared" si="26"/>
        <v>40123.83829861111</v>
      </c>
      <c r="M321" t="b">
        <v>1</v>
      </c>
      <c r="N321">
        <v>51</v>
      </c>
      <c r="O321" t="b">
        <v>1</v>
      </c>
      <c r="P321" t="s">
        <v>8268</v>
      </c>
      <c r="Q321">
        <f t="shared" si="27"/>
        <v>634</v>
      </c>
      <c r="R321">
        <f t="shared" si="30"/>
        <v>12.431372549019608</v>
      </c>
      <c r="S321" t="str">
        <f t="shared" si="31"/>
        <v>film &amp; video</v>
      </c>
      <c r="T321" t="str">
        <f t="shared" si="28"/>
        <v>/documentary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6">
        <f t="shared" si="29"/>
        <v>42360.958333333328</v>
      </c>
      <c r="K322">
        <v>1448284433</v>
      </c>
      <c r="L322" s="18">
        <f t="shared" ref="L322:L385" si="32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8268</v>
      </c>
      <c r="Q322">
        <f t="shared" ref="Q322:Q385" si="33">E322-D322</f>
        <v>1316</v>
      </c>
      <c r="R322">
        <f t="shared" si="30"/>
        <v>8.3291139240506329</v>
      </c>
      <c r="S322" t="str">
        <f t="shared" si="31"/>
        <v>film &amp; video</v>
      </c>
      <c r="T322" t="str">
        <f t="shared" ref="T322:T385" si="34">RIGHT(P322,12)</f>
        <v>/documentary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6">
        <f t="shared" ref="J323:J386" si="35">(((I323/60)/60)/24)+DATE(1970,1,1)</f>
        <v>42682.488263888896</v>
      </c>
      <c r="K323">
        <v>1475577786</v>
      </c>
      <c r="L323" s="18">
        <f t="shared" si="32"/>
        <v>42647.446597222224</v>
      </c>
      <c r="M323" t="b">
        <v>1</v>
      </c>
      <c r="N323">
        <v>337</v>
      </c>
      <c r="O323" t="b">
        <v>1</v>
      </c>
      <c r="P323" t="s">
        <v>8268</v>
      </c>
      <c r="Q323">
        <f t="shared" si="33"/>
        <v>932</v>
      </c>
      <c r="R323">
        <f t="shared" ref="R323:R386" si="36">Q323/N323</f>
        <v>2.7655786350148368</v>
      </c>
      <c r="S323" t="str">
        <f t="shared" si="31"/>
        <v>film &amp; video</v>
      </c>
      <c r="T323" t="str">
        <f t="shared" si="34"/>
        <v>/documentary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6">
        <f t="shared" si="35"/>
        <v>42503.57</v>
      </c>
      <c r="K324">
        <v>1460554848</v>
      </c>
      <c r="L324" s="18">
        <f t="shared" si="32"/>
        <v>42473.57</v>
      </c>
      <c r="M324" t="b">
        <v>1</v>
      </c>
      <c r="N324">
        <v>186</v>
      </c>
      <c r="O324" t="b">
        <v>1</v>
      </c>
      <c r="P324" t="s">
        <v>8268</v>
      </c>
      <c r="Q324">
        <f t="shared" si="33"/>
        <v>1978</v>
      </c>
      <c r="R324">
        <f t="shared" si="36"/>
        <v>10.634408602150538</v>
      </c>
      <c r="S324" t="str">
        <f t="shared" si="31"/>
        <v>film &amp; video</v>
      </c>
      <c r="T324" t="str">
        <f t="shared" si="34"/>
        <v>/documentary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6">
        <f t="shared" si="35"/>
        <v>42725.332638888889</v>
      </c>
      <c r="K325">
        <v>1479886966</v>
      </c>
      <c r="L325" s="18">
        <f t="shared" si="32"/>
        <v>42697.32136574074</v>
      </c>
      <c r="M325" t="b">
        <v>1</v>
      </c>
      <c r="N325">
        <v>58</v>
      </c>
      <c r="O325" t="b">
        <v>1</v>
      </c>
      <c r="P325" t="s">
        <v>8268</v>
      </c>
      <c r="Q325">
        <f t="shared" si="33"/>
        <v>1246</v>
      </c>
      <c r="R325">
        <f t="shared" si="36"/>
        <v>21.482758620689655</v>
      </c>
      <c r="S325" t="str">
        <f t="shared" si="31"/>
        <v>film &amp; video</v>
      </c>
      <c r="T325" t="str">
        <f t="shared" si="34"/>
        <v>/documentary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6">
        <f t="shared" si="35"/>
        <v>42217.626250000001</v>
      </c>
      <c r="K326">
        <v>1435590108</v>
      </c>
      <c r="L326" s="18">
        <f t="shared" si="32"/>
        <v>42184.626250000001</v>
      </c>
      <c r="M326" t="b">
        <v>1</v>
      </c>
      <c r="N326">
        <v>82</v>
      </c>
      <c r="O326" t="b">
        <v>1</v>
      </c>
      <c r="P326" t="s">
        <v>8268</v>
      </c>
      <c r="Q326">
        <f t="shared" si="33"/>
        <v>136</v>
      </c>
      <c r="R326">
        <f t="shared" si="36"/>
        <v>1.6585365853658536</v>
      </c>
      <c r="S326" t="str">
        <f t="shared" si="31"/>
        <v>film &amp; video</v>
      </c>
      <c r="T326" t="str">
        <f t="shared" si="34"/>
        <v>/documentary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6">
        <f t="shared" si="35"/>
        <v>42724.187881944439</v>
      </c>
      <c r="K327">
        <v>1479184233</v>
      </c>
      <c r="L327" s="18">
        <f t="shared" si="32"/>
        <v>42689.187881944439</v>
      </c>
      <c r="M327" t="b">
        <v>1</v>
      </c>
      <c r="N327">
        <v>736</v>
      </c>
      <c r="O327" t="b">
        <v>1</v>
      </c>
      <c r="P327" t="s">
        <v>8268</v>
      </c>
      <c r="Q327">
        <f t="shared" si="33"/>
        <v>2198</v>
      </c>
      <c r="R327">
        <f t="shared" si="36"/>
        <v>2.9864130434782608</v>
      </c>
      <c r="S327" t="str">
        <f t="shared" si="31"/>
        <v>film &amp; video</v>
      </c>
      <c r="T327" t="str">
        <f t="shared" si="34"/>
        <v>/documentary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6">
        <f t="shared" si="35"/>
        <v>42808.956250000003</v>
      </c>
      <c r="K328">
        <v>1486625606</v>
      </c>
      <c r="L328" s="18">
        <f t="shared" si="32"/>
        <v>42775.314884259264</v>
      </c>
      <c r="M328" t="b">
        <v>1</v>
      </c>
      <c r="N328">
        <v>1151</v>
      </c>
      <c r="O328" t="b">
        <v>1</v>
      </c>
      <c r="P328" t="s">
        <v>8268</v>
      </c>
      <c r="Q328">
        <f t="shared" si="33"/>
        <v>19394.600000000006</v>
      </c>
      <c r="R328">
        <f t="shared" si="36"/>
        <v>16.850217202432674</v>
      </c>
      <c r="S328" t="str">
        <f t="shared" si="31"/>
        <v>film &amp; video</v>
      </c>
      <c r="T328" t="str">
        <f t="shared" si="34"/>
        <v>/documentary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6">
        <f t="shared" si="35"/>
        <v>42085.333333333328</v>
      </c>
      <c r="K329">
        <v>1424669929</v>
      </c>
      <c r="L329" s="18">
        <f t="shared" si="32"/>
        <v>42058.235289351855</v>
      </c>
      <c r="M329" t="b">
        <v>1</v>
      </c>
      <c r="N329">
        <v>34</v>
      </c>
      <c r="O329" t="b">
        <v>1</v>
      </c>
      <c r="P329" t="s">
        <v>8268</v>
      </c>
      <c r="Q329">
        <f t="shared" si="33"/>
        <v>1456</v>
      </c>
      <c r="R329">
        <f t="shared" si="36"/>
        <v>42.823529411764703</v>
      </c>
      <c r="S329" t="str">
        <f t="shared" si="31"/>
        <v>film &amp; video</v>
      </c>
      <c r="T329" t="str">
        <f t="shared" si="34"/>
        <v>/documentary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6">
        <f t="shared" si="35"/>
        <v>42309.166666666672</v>
      </c>
      <c r="K330">
        <v>1443739388</v>
      </c>
      <c r="L330" s="18">
        <f t="shared" si="32"/>
        <v>42278.946620370371</v>
      </c>
      <c r="M330" t="b">
        <v>1</v>
      </c>
      <c r="N330">
        <v>498</v>
      </c>
      <c r="O330" t="b">
        <v>1</v>
      </c>
      <c r="P330" t="s">
        <v>8268</v>
      </c>
      <c r="Q330">
        <f t="shared" si="33"/>
        <v>2710.8000000000029</v>
      </c>
      <c r="R330">
        <f t="shared" si="36"/>
        <v>5.4433734939759093</v>
      </c>
      <c r="S330" t="str">
        <f t="shared" si="31"/>
        <v>film &amp; video</v>
      </c>
      <c r="T330" t="str">
        <f t="shared" si="34"/>
        <v>/documentary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6">
        <f t="shared" si="35"/>
        <v>42315.166666666672</v>
      </c>
      <c r="K331">
        <v>1444821127</v>
      </c>
      <c r="L331" s="18">
        <f t="shared" si="32"/>
        <v>42291.46674768519</v>
      </c>
      <c r="M331" t="b">
        <v>1</v>
      </c>
      <c r="N331">
        <v>167</v>
      </c>
      <c r="O331" t="b">
        <v>1</v>
      </c>
      <c r="P331" t="s">
        <v>8268</v>
      </c>
      <c r="Q331">
        <f t="shared" si="33"/>
        <v>550</v>
      </c>
      <c r="R331">
        <f t="shared" si="36"/>
        <v>3.2934131736526946</v>
      </c>
      <c r="S331" t="str">
        <f t="shared" si="31"/>
        <v>film &amp; video</v>
      </c>
      <c r="T331" t="str">
        <f t="shared" si="34"/>
        <v>/documentary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6">
        <f t="shared" si="35"/>
        <v>41411.165972222225</v>
      </c>
      <c r="K332">
        <v>1366028563</v>
      </c>
      <c r="L332" s="18">
        <f t="shared" si="32"/>
        <v>41379.515775462962</v>
      </c>
      <c r="M332" t="b">
        <v>1</v>
      </c>
      <c r="N332">
        <v>340</v>
      </c>
      <c r="O332" t="b">
        <v>1</v>
      </c>
      <c r="P332" t="s">
        <v>8268</v>
      </c>
      <c r="Q332">
        <f t="shared" si="33"/>
        <v>640</v>
      </c>
      <c r="R332">
        <f t="shared" si="36"/>
        <v>1.8823529411764706</v>
      </c>
      <c r="S332" t="str">
        <f t="shared" si="31"/>
        <v>film &amp; video</v>
      </c>
      <c r="T332" t="str">
        <f t="shared" si="34"/>
        <v>/documentary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6">
        <f t="shared" si="35"/>
        <v>42538.581412037034</v>
      </c>
      <c r="K333">
        <v>1463493434</v>
      </c>
      <c r="L333" s="18">
        <f t="shared" si="32"/>
        <v>42507.581412037034</v>
      </c>
      <c r="M333" t="b">
        <v>1</v>
      </c>
      <c r="N333">
        <v>438</v>
      </c>
      <c r="O333" t="b">
        <v>1</v>
      </c>
      <c r="P333" t="s">
        <v>8268</v>
      </c>
      <c r="Q333">
        <f t="shared" si="33"/>
        <v>2642</v>
      </c>
      <c r="R333">
        <f t="shared" si="36"/>
        <v>6.031963470319635</v>
      </c>
      <c r="S333" t="str">
        <f t="shared" si="31"/>
        <v>film &amp; video</v>
      </c>
      <c r="T333" t="str">
        <f t="shared" si="34"/>
        <v>/documentary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6">
        <f t="shared" si="35"/>
        <v>42305.333333333328</v>
      </c>
      <c r="K334">
        <v>1442420377</v>
      </c>
      <c r="L334" s="18">
        <f t="shared" si="32"/>
        <v>42263.680289351847</v>
      </c>
      <c r="M334" t="b">
        <v>1</v>
      </c>
      <c r="N334">
        <v>555</v>
      </c>
      <c r="O334" t="b">
        <v>1</v>
      </c>
      <c r="P334" t="s">
        <v>8268</v>
      </c>
      <c r="Q334">
        <f t="shared" si="33"/>
        <v>13015</v>
      </c>
      <c r="R334">
        <f t="shared" si="36"/>
        <v>23.45045045045045</v>
      </c>
      <c r="S334" t="str">
        <f t="shared" si="31"/>
        <v>film &amp; video</v>
      </c>
      <c r="T334" t="str">
        <f t="shared" si="34"/>
        <v>/documentary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6">
        <f t="shared" si="35"/>
        <v>42467.59480324074</v>
      </c>
      <c r="K335">
        <v>1457450191</v>
      </c>
      <c r="L335" s="18">
        <f t="shared" si="32"/>
        <v>42437.636469907404</v>
      </c>
      <c r="M335" t="b">
        <v>1</v>
      </c>
      <c r="N335">
        <v>266</v>
      </c>
      <c r="O335" t="b">
        <v>1</v>
      </c>
      <c r="P335" t="s">
        <v>8268</v>
      </c>
      <c r="Q335">
        <f t="shared" si="33"/>
        <v>10091</v>
      </c>
      <c r="R335">
        <f t="shared" si="36"/>
        <v>37.936090225563909</v>
      </c>
      <c r="S335" t="str">
        <f t="shared" si="31"/>
        <v>film &amp; video</v>
      </c>
      <c r="T335" t="str">
        <f t="shared" si="34"/>
        <v>/documentary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6">
        <f t="shared" si="35"/>
        <v>42139.791666666672</v>
      </c>
      <c r="K336">
        <v>1428423757</v>
      </c>
      <c r="L336" s="18">
        <f t="shared" si="32"/>
        <v>42101.682372685187</v>
      </c>
      <c r="M336" t="b">
        <v>1</v>
      </c>
      <c r="N336">
        <v>69</v>
      </c>
      <c r="O336" t="b">
        <v>1</v>
      </c>
      <c r="P336" t="s">
        <v>8268</v>
      </c>
      <c r="Q336">
        <f t="shared" si="33"/>
        <v>119</v>
      </c>
      <c r="R336">
        <f t="shared" si="36"/>
        <v>1.7246376811594204</v>
      </c>
      <c r="S336" t="str">
        <f t="shared" si="31"/>
        <v>film &amp; video</v>
      </c>
      <c r="T336" t="str">
        <f t="shared" si="34"/>
        <v>/documentary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6">
        <f t="shared" si="35"/>
        <v>42132.916666666672</v>
      </c>
      <c r="K337">
        <v>1428428515</v>
      </c>
      <c r="L337" s="18">
        <f t="shared" si="32"/>
        <v>42101.737442129626</v>
      </c>
      <c r="M337" t="b">
        <v>1</v>
      </c>
      <c r="N337">
        <v>80</v>
      </c>
      <c r="O337" t="b">
        <v>1</v>
      </c>
      <c r="P337" t="s">
        <v>8268</v>
      </c>
      <c r="Q337">
        <f t="shared" si="33"/>
        <v>235</v>
      </c>
      <c r="R337">
        <f t="shared" si="36"/>
        <v>2.9375</v>
      </c>
      <c r="S337" t="str">
        <f t="shared" si="31"/>
        <v>film &amp; video</v>
      </c>
      <c r="T337" t="str">
        <f t="shared" si="34"/>
        <v>/documentary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6">
        <f t="shared" si="35"/>
        <v>42321.637939814813</v>
      </c>
      <c r="K338">
        <v>1444832318</v>
      </c>
      <c r="L338" s="18">
        <f t="shared" si="32"/>
        <v>42291.596273148149</v>
      </c>
      <c r="M338" t="b">
        <v>1</v>
      </c>
      <c r="N338">
        <v>493</v>
      </c>
      <c r="O338" t="b">
        <v>1</v>
      </c>
      <c r="P338" t="s">
        <v>8268</v>
      </c>
      <c r="Q338">
        <f t="shared" si="33"/>
        <v>4209.7799999999988</v>
      </c>
      <c r="R338">
        <f t="shared" si="36"/>
        <v>8.5391075050709908</v>
      </c>
      <c r="S338" t="str">
        <f t="shared" si="31"/>
        <v>film &amp; video</v>
      </c>
      <c r="T338" t="str">
        <f t="shared" si="34"/>
        <v>/documentary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6">
        <f t="shared" si="35"/>
        <v>42077.086898148147</v>
      </c>
      <c r="K339">
        <v>1423710308</v>
      </c>
      <c r="L339" s="18">
        <f t="shared" si="32"/>
        <v>42047.128564814819</v>
      </c>
      <c r="M339" t="b">
        <v>1</v>
      </c>
      <c r="N339">
        <v>31</v>
      </c>
      <c r="O339" t="b">
        <v>1</v>
      </c>
      <c r="P339" t="s">
        <v>8268</v>
      </c>
      <c r="Q339">
        <f t="shared" si="33"/>
        <v>35.050000000000182</v>
      </c>
      <c r="R339">
        <f t="shared" si="36"/>
        <v>1.1306451612903285</v>
      </c>
      <c r="S339" t="str">
        <f t="shared" si="31"/>
        <v>film &amp; video</v>
      </c>
      <c r="T339" t="str">
        <f t="shared" si="34"/>
        <v>/documentary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6">
        <f t="shared" si="35"/>
        <v>42616.041666666672</v>
      </c>
      <c r="K340">
        <v>1468001290</v>
      </c>
      <c r="L340" s="18">
        <f t="shared" si="32"/>
        <v>42559.755671296298</v>
      </c>
      <c r="M340" t="b">
        <v>1</v>
      </c>
      <c r="N340">
        <v>236</v>
      </c>
      <c r="O340" t="b">
        <v>1</v>
      </c>
      <c r="P340" t="s">
        <v>8268</v>
      </c>
      <c r="Q340">
        <f t="shared" si="33"/>
        <v>1520.0400000000009</v>
      </c>
      <c r="R340">
        <f t="shared" si="36"/>
        <v>6.4408474576271226</v>
      </c>
      <c r="S340" t="str">
        <f t="shared" si="31"/>
        <v>film &amp; video</v>
      </c>
      <c r="T340" t="str">
        <f t="shared" si="34"/>
        <v>/documentary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6">
        <f t="shared" si="35"/>
        <v>42123.760046296295</v>
      </c>
      <c r="K341">
        <v>1427739268</v>
      </c>
      <c r="L341" s="18">
        <f t="shared" si="32"/>
        <v>42093.760046296295</v>
      </c>
      <c r="M341" t="b">
        <v>1</v>
      </c>
      <c r="N341">
        <v>89</v>
      </c>
      <c r="O341" t="b">
        <v>1</v>
      </c>
      <c r="P341" t="s">
        <v>8268</v>
      </c>
      <c r="Q341">
        <f t="shared" si="33"/>
        <v>485</v>
      </c>
      <c r="R341">
        <f t="shared" si="36"/>
        <v>5.4494382022471912</v>
      </c>
      <c r="S341" t="str">
        <f t="shared" si="31"/>
        <v>film &amp; video</v>
      </c>
      <c r="T341" t="str">
        <f t="shared" si="34"/>
        <v>/documentary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6">
        <f t="shared" si="35"/>
        <v>42802.875</v>
      </c>
      <c r="K342">
        <v>1486397007</v>
      </c>
      <c r="L342" s="18">
        <f t="shared" si="32"/>
        <v>42772.669062500005</v>
      </c>
      <c r="M342" t="b">
        <v>1</v>
      </c>
      <c r="N342">
        <v>299</v>
      </c>
      <c r="O342" t="b">
        <v>1</v>
      </c>
      <c r="P342" t="s">
        <v>8268</v>
      </c>
      <c r="Q342">
        <f t="shared" si="33"/>
        <v>8758</v>
      </c>
      <c r="R342">
        <f t="shared" si="36"/>
        <v>29.290969899665551</v>
      </c>
      <c r="S342" t="str">
        <f t="shared" si="31"/>
        <v>film &amp; video</v>
      </c>
      <c r="T342" t="str">
        <f t="shared" si="34"/>
        <v>/documentary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6">
        <f t="shared" si="35"/>
        <v>41913.165972222225</v>
      </c>
      <c r="K343">
        <v>1410555998</v>
      </c>
      <c r="L343" s="18">
        <f t="shared" si="32"/>
        <v>41894.879606481481</v>
      </c>
      <c r="M343" t="b">
        <v>1</v>
      </c>
      <c r="N343">
        <v>55</v>
      </c>
      <c r="O343" t="b">
        <v>1</v>
      </c>
      <c r="P343" t="s">
        <v>8268</v>
      </c>
      <c r="Q343">
        <f t="shared" si="33"/>
        <v>235</v>
      </c>
      <c r="R343">
        <f t="shared" si="36"/>
        <v>4.2727272727272725</v>
      </c>
      <c r="S343" t="str">
        <f t="shared" si="31"/>
        <v>film &amp; video</v>
      </c>
      <c r="T343" t="str">
        <f t="shared" si="34"/>
        <v>/documentary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6">
        <f t="shared" si="35"/>
        <v>42489.780844907407</v>
      </c>
      <c r="K344">
        <v>1459363465</v>
      </c>
      <c r="L344" s="18">
        <f t="shared" si="32"/>
        <v>42459.780844907407</v>
      </c>
      <c r="M344" t="b">
        <v>1</v>
      </c>
      <c r="N344">
        <v>325</v>
      </c>
      <c r="O344" t="b">
        <v>1</v>
      </c>
      <c r="P344" t="s">
        <v>8268</v>
      </c>
      <c r="Q344">
        <f t="shared" si="33"/>
        <v>201.5199999999968</v>
      </c>
      <c r="R344">
        <f t="shared" si="36"/>
        <v>0.62006153846152856</v>
      </c>
      <c r="S344" t="str">
        <f t="shared" si="31"/>
        <v>film &amp; video</v>
      </c>
      <c r="T344" t="str">
        <f t="shared" si="34"/>
        <v>/documentary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6">
        <f t="shared" si="35"/>
        <v>41957.125</v>
      </c>
      <c r="K345">
        <v>1413308545</v>
      </c>
      <c r="L345" s="18">
        <f t="shared" si="32"/>
        <v>41926.73778935185</v>
      </c>
      <c r="M345" t="b">
        <v>1</v>
      </c>
      <c r="N345">
        <v>524</v>
      </c>
      <c r="O345" t="b">
        <v>1</v>
      </c>
      <c r="P345" t="s">
        <v>8268</v>
      </c>
      <c r="Q345">
        <f t="shared" si="33"/>
        <v>608.59000000000015</v>
      </c>
      <c r="R345">
        <f t="shared" si="36"/>
        <v>1.1614312977099239</v>
      </c>
      <c r="S345" t="str">
        <f t="shared" si="31"/>
        <v>film &amp; video</v>
      </c>
      <c r="T345" t="str">
        <f t="shared" si="34"/>
        <v>/documentary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6">
        <f t="shared" si="35"/>
        <v>42156.097222222219</v>
      </c>
      <c r="K346">
        <v>1429312694</v>
      </c>
      <c r="L346" s="18">
        <f t="shared" si="32"/>
        <v>42111.970995370371</v>
      </c>
      <c r="M346" t="b">
        <v>1</v>
      </c>
      <c r="N346">
        <v>285</v>
      </c>
      <c r="O346" t="b">
        <v>1</v>
      </c>
      <c r="P346" t="s">
        <v>8268</v>
      </c>
      <c r="Q346">
        <f t="shared" si="33"/>
        <v>698</v>
      </c>
      <c r="R346">
        <f t="shared" si="36"/>
        <v>2.4491228070175439</v>
      </c>
      <c r="S346" t="str">
        <f t="shared" si="31"/>
        <v>film &amp; video</v>
      </c>
      <c r="T346" t="str">
        <f t="shared" si="34"/>
        <v>/documentary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6">
        <f t="shared" si="35"/>
        <v>42144.944328703699</v>
      </c>
      <c r="K347">
        <v>1429569590</v>
      </c>
      <c r="L347" s="18">
        <f t="shared" si="32"/>
        <v>42114.944328703699</v>
      </c>
      <c r="M347" t="b">
        <v>1</v>
      </c>
      <c r="N347">
        <v>179</v>
      </c>
      <c r="O347" t="b">
        <v>1</v>
      </c>
      <c r="P347" t="s">
        <v>8268</v>
      </c>
      <c r="Q347">
        <f t="shared" si="33"/>
        <v>3375</v>
      </c>
      <c r="R347">
        <f t="shared" si="36"/>
        <v>18.854748603351954</v>
      </c>
      <c r="S347" t="str">
        <f t="shared" si="31"/>
        <v>film &amp; video</v>
      </c>
      <c r="T347" t="str">
        <f t="shared" si="34"/>
        <v>/documentary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6">
        <f t="shared" si="35"/>
        <v>42291.500243055561</v>
      </c>
      <c r="K348">
        <v>1442232021</v>
      </c>
      <c r="L348" s="18">
        <f t="shared" si="32"/>
        <v>42261.500243055561</v>
      </c>
      <c r="M348" t="b">
        <v>1</v>
      </c>
      <c r="N348">
        <v>188</v>
      </c>
      <c r="O348" t="b">
        <v>1</v>
      </c>
      <c r="P348" t="s">
        <v>8268</v>
      </c>
      <c r="Q348">
        <f t="shared" si="33"/>
        <v>7028.880000000001</v>
      </c>
      <c r="R348">
        <f t="shared" si="36"/>
        <v>37.387659574468088</v>
      </c>
      <c r="S348" t="str">
        <f t="shared" si="31"/>
        <v>film &amp; video</v>
      </c>
      <c r="T348" t="str">
        <f t="shared" si="34"/>
        <v>/documentary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6">
        <f t="shared" si="35"/>
        <v>42322.537141203706</v>
      </c>
      <c r="K349">
        <v>1444910009</v>
      </c>
      <c r="L349" s="18">
        <f t="shared" si="32"/>
        <v>42292.495474537034</v>
      </c>
      <c r="M349" t="b">
        <v>1</v>
      </c>
      <c r="N349">
        <v>379</v>
      </c>
      <c r="O349" t="b">
        <v>1</v>
      </c>
      <c r="P349" t="s">
        <v>8268</v>
      </c>
      <c r="Q349">
        <f t="shared" si="33"/>
        <v>4636.1999999999971</v>
      </c>
      <c r="R349">
        <f t="shared" si="36"/>
        <v>12.232717678100256</v>
      </c>
      <c r="S349" t="str">
        <f t="shared" si="31"/>
        <v>film &amp; video</v>
      </c>
      <c r="T349" t="str">
        <f t="shared" si="34"/>
        <v>/documentary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6">
        <f t="shared" si="35"/>
        <v>42237.58699074074</v>
      </c>
      <c r="K350">
        <v>1437573916</v>
      </c>
      <c r="L350" s="18">
        <f t="shared" si="32"/>
        <v>42207.58699074074</v>
      </c>
      <c r="M350" t="b">
        <v>1</v>
      </c>
      <c r="N350">
        <v>119</v>
      </c>
      <c r="O350" t="b">
        <v>1</v>
      </c>
      <c r="P350" t="s">
        <v>8268</v>
      </c>
      <c r="Q350">
        <f t="shared" si="33"/>
        <v>300</v>
      </c>
      <c r="R350">
        <f t="shared" si="36"/>
        <v>2.5210084033613445</v>
      </c>
      <c r="S350" t="str">
        <f t="shared" si="31"/>
        <v>film &amp; video</v>
      </c>
      <c r="T350" t="str">
        <f t="shared" si="34"/>
        <v>/documentary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6">
        <f t="shared" si="35"/>
        <v>42790.498935185184</v>
      </c>
      <c r="K351">
        <v>1485345508</v>
      </c>
      <c r="L351" s="18">
        <f t="shared" si="32"/>
        <v>42760.498935185184</v>
      </c>
      <c r="M351" t="b">
        <v>1</v>
      </c>
      <c r="N351">
        <v>167</v>
      </c>
      <c r="O351" t="b">
        <v>1</v>
      </c>
      <c r="P351" t="s">
        <v>8268</v>
      </c>
      <c r="Q351">
        <f t="shared" si="33"/>
        <v>747.18000000000029</v>
      </c>
      <c r="R351">
        <f t="shared" si="36"/>
        <v>4.4741317365269477</v>
      </c>
      <c r="S351" t="str">
        <f t="shared" si="31"/>
        <v>film &amp; video</v>
      </c>
      <c r="T351" t="str">
        <f t="shared" si="34"/>
        <v>/documentary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6">
        <f t="shared" si="35"/>
        <v>42624.165972222225</v>
      </c>
      <c r="K352">
        <v>1470274509</v>
      </c>
      <c r="L352" s="18">
        <f t="shared" si="32"/>
        <v>42586.066076388888</v>
      </c>
      <c r="M352" t="b">
        <v>1</v>
      </c>
      <c r="N352">
        <v>221</v>
      </c>
      <c r="O352" t="b">
        <v>1</v>
      </c>
      <c r="P352" t="s">
        <v>8268</v>
      </c>
      <c r="Q352">
        <f t="shared" si="33"/>
        <v>3690</v>
      </c>
      <c r="R352">
        <f t="shared" si="36"/>
        <v>16.696832579185521</v>
      </c>
      <c r="S352" t="str">
        <f t="shared" si="31"/>
        <v>film &amp; video</v>
      </c>
      <c r="T352" t="str">
        <f t="shared" si="34"/>
        <v>/documentary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6">
        <f t="shared" si="35"/>
        <v>42467.923078703709</v>
      </c>
      <c r="K353">
        <v>1456614554</v>
      </c>
      <c r="L353" s="18">
        <f t="shared" si="32"/>
        <v>42427.964745370366</v>
      </c>
      <c r="M353" t="b">
        <v>1</v>
      </c>
      <c r="N353">
        <v>964</v>
      </c>
      <c r="O353" t="b">
        <v>1</v>
      </c>
      <c r="P353" t="s">
        <v>8268</v>
      </c>
      <c r="Q353">
        <f t="shared" si="33"/>
        <v>9296</v>
      </c>
      <c r="R353">
        <f t="shared" si="36"/>
        <v>9.6431535269709538</v>
      </c>
      <c r="S353" t="str">
        <f t="shared" si="31"/>
        <v>film &amp; video</v>
      </c>
      <c r="T353" t="str">
        <f t="shared" si="34"/>
        <v>/documentary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6">
        <f t="shared" si="35"/>
        <v>41920.167453703703</v>
      </c>
      <c r="K354">
        <v>1410148868</v>
      </c>
      <c r="L354" s="18">
        <f t="shared" si="32"/>
        <v>41890.167453703703</v>
      </c>
      <c r="M354" t="b">
        <v>1</v>
      </c>
      <c r="N354">
        <v>286</v>
      </c>
      <c r="O354" t="b">
        <v>1</v>
      </c>
      <c r="P354" t="s">
        <v>8268</v>
      </c>
      <c r="Q354">
        <f t="shared" si="33"/>
        <v>1656</v>
      </c>
      <c r="R354">
        <f t="shared" si="36"/>
        <v>5.79020979020979</v>
      </c>
      <c r="S354" t="str">
        <f t="shared" si="31"/>
        <v>film &amp; video</v>
      </c>
      <c r="T354" t="str">
        <f t="shared" si="34"/>
        <v>/documentary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6">
        <f t="shared" si="35"/>
        <v>42327.833553240736</v>
      </c>
      <c r="K355">
        <v>1445367619</v>
      </c>
      <c r="L355" s="18">
        <f t="shared" si="32"/>
        <v>42297.791886574079</v>
      </c>
      <c r="M355" t="b">
        <v>1</v>
      </c>
      <c r="N355">
        <v>613</v>
      </c>
      <c r="O355" t="b">
        <v>1</v>
      </c>
      <c r="P355" t="s">
        <v>8268</v>
      </c>
      <c r="Q355">
        <f t="shared" si="33"/>
        <v>5035.18</v>
      </c>
      <c r="R355">
        <f t="shared" si="36"/>
        <v>8.2139967373572595</v>
      </c>
      <c r="S355" t="str">
        <f t="shared" si="31"/>
        <v>film &amp; video</v>
      </c>
      <c r="T355" t="str">
        <f t="shared" si="34"/>
        <v>/documentary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6">
        <f t="shared" si="35"/>
        <v>42468.786122685182</v>
      </c>
      <c r="K356">
        <v>1457553121</v>
      </c>
      <c r="L356" s="18">
        <f t="shared" si="32"/>
        <v>42438.827789351853</v>
      </c>
      <c r="M356" t="b">
        <v>1</v>
      </c>
      <c r="N356">
        <v>29</v>
      </c>
      <c r="O356" t="b">
        <v>1</v>
      </c>
      <c r="P356" t="s">
        <v>8268</v>
      </c>
      <c r="Q356">
        <f t="shared" si="33"/>
        <v>138</v>
      </c>
      <c r="R356">
        <f t="shared" si="36"/>
        <v>4.7586206896551726</v>
      </c>
      <c r="S356" t="str">
        <f t="shared" si="31"/>
        <v>film &amp; video</v>
      </c>
      <c r="T356" t="str">
        <f t="shared" si="34"/>
        <v>/documentary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6">
        <f t="shared" si="35"/>
        <v>41974.3355787037</v>
      </c>
      <c r="K357">
        <v>1414738994</v>
      </c>
      <c r="L357" s="18">
        <f t="shared" si="32"/>
        <v>41943.293912037036</v>
      </c>
      <c r="M357" t="b">
        <v>1</v>
      </c>
      <c r="N357">
        <v>165</v>
      </c>
      <c r="O357" t="b">
        <v>1</v>
      </c>
      <c r="P357" t="s">
        <v>8268</v>
      </c>
      <c r="Q357">
        <f t="shared" si="33"/>
        <v>5690</v>
      </c>
      <c r="R357">
        <f t="shared" si="36"/>
        <v>34.484848484848484</v>
      </c>
      <c r="S357" t="str">
        <f t="shared" si="31"/>
        <v>film &amp; video</v>
      </c>
      <c r="T357" t="str">
        <f t="shared" si="34"/>
        <v>/documentary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6">
        <f t="shared" si="35"/>
        <v>42445.761493055557</v>
      </c>
      <c r="K358">
        <v>1455563793</v>
      </c>
      <c r="L358" s="18">
        <f t="shared" si="32"/>
        <v>42415.803159722222</v>
      </c>
      <c r="M358" t="b">
        <v>1</v>
      </c>
      <c r="N358">
        <v>97</v>
      </c>
      <c r="O358" t="b">
        <v>1</v>
      </c>
      <c r="P358" t="s">
        <v>8268</v>
      </c>
      <c r="Q358">
        <f t="shared" si="33"/>
        <v>201.93000000000029</v>
      </c>
      <c r="R358">
        <f t="shared" si="36"/>
        <v>2.0817525773195906</v>
      </c>
      <c r="S358" t="str">
        <f t="shared" si="31"/>
        <v>film &amp; video</v>
      </c>
      <c r="T358" t="str">
        <f t="shared" si="34"/>
        <v>/documentary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6">
        <f t="shared" si="35"/>
        <v>42118.222187499996</v>
      </c>
      <c r="K359">
        <v>1426396797</v>
      </c>
      <c r="L359" s="18">
        <f t="shared" si="32"/>
        <v>42078.222187499996</v>
      </c>
      <c r="M359" t="b">
        <v>1</v>
      </c>
      <c r="N359">
        <v>303</v>
      </c>
      <c r="O359" t="b">
        <v>1</v>
      </c>
      <c r="P359" t="s">
        <v>8268</v>
      </c>
      <c r="Q359">
        <f t="shared" si="33"/>
        <v>11100</v>
      </c>
      <c r="R359">
        <f t="shared" si="36"/>
        <v>36.633663366336634</v>
      </c>
      <c r="S359" t="str">
        <f t="shared" si="31"/>
        <v>film &amp; video</v>
      </c>
      <c r="T359" t="str">
        <f t="shared" si="34"/>
        <v>/documentary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6">
        <f t="shared" si="35"/>
        <v>42536.625</v>
      </c>
      <c r="K360">
        <v>1463517521</v>
      </c>
      <c r="L360" s="18">
        <f t="shared" si="32"/>
        <v>42507.860196759255</v>
      </c>
      <c r="M360" t="b">
        <v>1</v>
      </c>
      <c r="N360">
        <v>267</v>
      </c>
      <c r="O360" t="b">
        <v>1</v>
      </c>
      <c r="P360" t="s">
        <v>8268</v>
      </c>
      <c r="Q360">
        <f t="shared" si="33"/>
        <v>1544</v>
      </c>
      <c r="R360">
        <f t="shared" si="36"/>
        <v>5.7827715355805243</v>
      </c>
      <c r="S360" t="str">
        <f t="shared" si="31"/>
        <v>film &amp; video</v>
      </c>
      <c r="T360" t="str">
        <f t="shared" si="34"/>
        <v>/documentary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6">
        <f t="shared" si="35"/>
        <v>41957.216666666667</v>
      </c>
      <c r="K361">
        <v>1414028490</v>
      </c>
      <c r="L361" s="18">
        <f t="shared" si="32"/>
        <v>41935.070486111108</v>
      </c>
      <c r="M361" t="b">
        <v>1</v>
      </c>
      <c r="N361">
        <v>302</v>
      </c>
      <c r="O361" t="b">
        <v>1</v>
      </c>
      <c r="P361" t="s">
        <v>8268</v>
      </c>
      <c r="Q361">
        <f t="shared" si="33"/>
        <v>1175</v>
      </c>
      <c r="R361">
        <f t="shared" si="36"/>
        <v>3.8907284768211921</v>
      </c>
      <c r="S361" t="str">
        <f t="shared" si="31"/>
        <v>film &amp; video</v>
      </c>
      <c r="T361" t="str">
        <f t="shared" si="34"/>
        <v>/documentary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6">
        <f t="shared" si="35"/>
        <v>42208.132638888885</v>
      </c>
      <c r="K362">
        <v>1433799180</v>
      </c>
      <c r="L362" s="18">
        <f t="shared" si="32"/>
        <v>42163.897916666669</v>
      </c>
      <c r="M362" t="b">
        <v>0</v>
      </c>
      <c r="N362">
        <v>87</v>
      </c>
      <c r="O362" t="b">
        <v>1</v>
      </c>
      <c r="P362" t="s">
        <v>8268</v>
      </c>
      <c r="Q362">
        <f t="shared" si="33"/>
        <v>165</v>
      </c>
      <c r="R362">
        <f t="shared" si="36"/>
        <v>1.896551724137931</v>
      </c>
      <c r="S362" t="str">
        <f t="shared" si="31"/>
        <v>film &amp; video</v>
      </c>
      <c r="T362" t="str">
        <f t="shared" si="34"/>
        <v>/documentary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6">
        <f t="shared" si="35"/>
        <v>41966.042893518519</v>
      </c>
      <c r="K363">
        <v>1414108906</v>
      </c>
      <c r="L363" s="18">
        <f t="shared" si="32"/>
        <v>41936.001226851848</v>
      </c>
      <c r="M363" t="b">
        <v>0</v>
      </c>
      <c r="N363">
        <v>354</v>
      </c>
      <c r="O363" t="b">
        <v>1</v>
      </c>
      <c r="P363" t="s">
        <v>8268</v>
      </c>
      <c r="Q363">
        <f t="shared" si="33"/>
        <v>3876.9499999999971</v>
      </c>
      <c r="R363">
        <f t="shared" si="36"/>
        <v>10.951836158192082</v>
      </c>
      <c r="S363" t="str">
        <f t="shared" si="31"/>
        <v>film &amp; video</v>
      </c>
      <c r="T363" t="str">
        <f t="shared" si="34"/>
        <v>/documentary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6">
        <f t="shared" si="35"/>
        <v>41859</v>
      </c>
      <c r="K364">
        <v>1405573391</v>
      </c>
      <c r="L364" s="18">
        <f t="shared" si="32"/>
        <v>41837.210543981484</v>
      </c>
      <c r="M364" t="b">
        <v>0</v>
      </c>
      <c r="N364">
        <v>86</v>
      </c>
      <c r="O364" t="b">
        <v>1</v>
      </c>
      <c r="P364" t="s">
        <v>8268</v>
      </c>
      <c r="Q364">
        <f t="shared" si="33"/>
        <v>2335</v>
      </c>
      <c r="R364">
        <f t="shared" si="36"/>
        <v>27.151162790697676</v>
      </c>
      <c r="S364" t="str">
        <f t="shared" si="31"/>
        <v>film &amp; video</v>
      </c>
      <c r="T364" t="str">
        <f t="shared" si="34"/>
        <v>/documentary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6">
        <f t="shared" si="35"/>
        <v>40300.806944444441</v>
      </c>
      <c r="K365">
        <v>1268934736</v>
      </c>
      <c r="L365" s="18">
        <f t="shared" si="32"/>
        <v>40255.744629629626</v>
      </c>
      <c r="M365" t="b">
        <v>0</v>
      </c>
      <c r="N365">
        <v>26</v>
      </c>
      <c r="O365" t="b">
        <v>1</v>
      </c>
      <c r="P365" t="s">
        <v>8268</v>
      </c>
      <c r="Q365">
        <f t="shared" si="33"/>
        <v>119</v>
      </c>
      <c r="R365">
        <f t="shared" si="36"/>
        <v>4.5769230769230766</v>
      </c>
      <c r="S365" t="str">
        <f t="shared" si="31"/>
        <v>film &amp; video</v>
      </c>
      <c r="T365" t="str">
        <f t="shared" si="34"/>
        <v>/documentary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6">
        <f t="shared" si="35"/>
        <v>41811.165972222225</v>
      </c>
      <c r="K366">
        <v>1400704672</v>
      </c>
      <c r="L366" s="18">
        <f t="shared" si="32"/>
        <v>41780.859629629631</v>
      </c>
      <c r="M366" t="b">
        <v>0</v>
      </c>
      <c r="N366">
        <v>113</v>
      </c>
      <c r="O366" t="b">
        <v>1</v>
      </c>
      <c r="P366" t="s">
        <v>8268</v>
      </c>
      <c r="Q366">
        <f t="shared" si="33"/>
        <v>711.30000000000018</v>
      </c>
      <c r="R366">
        <f t="shared" si="36"/>
        <v>6.2946902654867269</v>
      </c>
      <c r="S366" t="str">
        <f t="shared" si="31"/>
        <v>film &amp; video</v>
      </c>
      <c r="T366" t="str">
        <f t="shared" si="34"/>
        <v>/documentary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6">
        <f t="shared" si="35"/>
        <v>41698.606469907405</v>
      </c>
      <c r="K367">
        <v>1391005999</v>
      </c>
      <c r="L367" s="18">
        <f t="shared" si="32"/>
        <v>41668.606469907405</v>
      </c>
      <c r="M367" t="b">
        <v>0</v>
      </c>
      <c r="N367">
        <v>65</v>
      </c>
      <c r="O367" t="b">
        <v>1</v>
      </c>
      <c r="P367" t="s">
        <v>8268</v>
      </c>
      <c r="Q367">
        <f t="shared" si="33"/>
        <v>596</v>
      </c>
      <c r="R367">
        <f t="shared" si="36"/>
        <v>9.1692307692307686</v>
      </c>
      <c r="S367" t="str">
        <f t="shared" si="31"/>
        <v>film &amp; video</v>
      </c>
      <c r="T367" t="str">
        <f t="shared" si="34"/>
        <v>/documentary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6">
        <f t="shared" si="35"/>
        <v>41049.793032407404</v>
      </c>
      <c r="K368">
        <v>1334948518</v>
      </c>
      <c r="L368" s="18">
        <f t="shared" si="32"/>
        <v>41019.793032407404</v>
      </c>
      <c r="M368" t="b">
        <v>0</v>
      </c>
      <c r="N368">
        <v>134</v>
      </c>
      <c r="O368" t="b">
        <v>1</v>
      </c>
      <c r="P368" t="s">
        <v>8268</v>
      </c>
      <c r="Q368">
        <f t="shared" si="33"/>
        <v>500</v>
      </c>
      <c r="R368">
        <f t="shared" si="36"/>
        <v>3.7313432835820897</v>
      </c>
      <c r="S368" t="str">
        <f t="shared" si="31"/>
        <v>film &amp; video</v>
      </c>
      <c r="T368" t="str">
        <f t="shared" si="34"/>
        <v>/documentary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6">
        <f t="shared" si="35"/>
        <v>41395.207638888889</v>
      </c>
      <c r="K369">
        <v>1363960278</v>
      </c>
      <c r="L369" s="18">
        <f t="shared" si="32"/>
        <v>41355.577291666668</v>
      </c>
      <c r="M369" t="b">
        <v>0</v>
      </c>
      <c r="N369">
        <v>119</v>
      </c>
      <c r="O369" t="b">
        <v>1</v>
      </c>
      <c r="P369" t="s">
        <v>8268</v>
      </c>
      <c r="Q369">
        <f t="shared" si="33"/>
        <v>335.01000000000022</v>
      </c>
      <c r="R369">
        <f t="shared" si="36"/>
        <v>2.8152100840336152</v>
      </c>
      <c r="S369" t="str">
        <f t="shared" si="31"/>
        <v>film &amp; video</v>
      </c>
      <c r="T369" t="str">
        <f t="shared" si="34"/>
        <v>/documentary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6">
        <f t="shared" si="35"/>
        <v>42078.563912037032</v>
      </c>
      <c r="K370">
        <v>1423405922</v>
      </c>
      <c r="L370" s="18">
        <f t="shared" si="32"/>
        <v>42043.605578703704</v>
      </c>
      <c r="M370" t="b">
        <v>0</v>
      </c>
      <c r="N370">
        <v>159</v>
      </c>
      <c r="O370" t="b">
        <v>1</v>
      </c>
      <c r="P370" t="s">
        <v>8268</v>
      </c>
      <c r="Q370">
        <f t="shared" si="33"/>
        <v>514</v>
      </c>
      <c r="R370">
        <f t="shared" si="36"/>
        <v>3.2327044025157234</v>
      </c>
      <c r="S370" t="str">
        <f t="shared" si="31"/>
        <v>film &amp; video</v>
      </c>
      <c r="T370" t="str">
        <f t="shared" si="34"/>
        <v>/documentary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6">
        <f t="shared" si="35"/>
        <v>40923.551724537036</v>
      </c>
      <c r="K371">
        <v>1324041269</v>
      </c>
      <c r="L371" s="18">
        <f t="shared" si="32"/>
        <v>40893.551724537036</v>
      </c>
      <c r="M371" t="b">
        <v>0</v>
      </c>
      <c r="N371">
        <v>167</v>
      </c>
      <c r="O371" t="b">
        <v>1</v>
      </c>
      <c r="P371" t="s">
        <v>8268</v>
      </c>
      <c r="Q371">
        <f t="shared" si="33"/>
        <v>660.11999999999989</v>
      </c>
      <c r="R371">
        <f t="shared" si="36"/>
        <v>3.9528143712574844</v>
      </c>
      <c r="S371" t="str">
        <f t="shared" ref="S371:S434" si="37">S370</f>
        <v>film &amp; video</v>
      </c>
      <c r="T371" t="str">
        <f t="shared" si="34"/>
        <v>/documentary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6">
        <f t="shared" si="35"/>
        <v>42741.795138888891</v>
      </c>
      <c r="K372">
        <v>1481137500</v>
      </c>
      <c r="L372" s="18">
        <f t="shared" si="32"/>
        <v>42711.795138888891</v>
      </c>
      <c r="M372" t="b">
        <v>0</v>
      </c>
      <c r="N372">
        <v>43</v>
      </c>
      <c r="O372" t="b">
        <v>1</v>
      </c>
      <c r="P372" t="s">
        <v>8268</v>
      </c>
      <c r="Q372">
        <f t="shared" si="33"/>
        <v>5505</v>
      </c>
      <c r="R372">
        <f t="shared" si="36"/>
        <v>128.02325581395348</v>
      </c>
      <c r="S372" t="str">
        <f t="shared" si="37"/>
        <v>film &amp; video</v>
      </c>
      <c r="T372" t="str">
        <f t="shared" si="34"/>
        <v>/documentary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6">
        <f t="shared" si="35"/>
        <v>41306.767812500002</v>
      </c>
      <c r="K373">
        <v>1355855139</v>
      </c>
      <c r="L373" s="18">
        <f t="shared" si="32"/>
        <v>41261.767812500002</v>
      </c>
      <c r="M373" t="b">
        <v>0</v>
      </c>
      <c r="N373">
        <v>1062</v>
      </c>
      <c r="O373" t="b">
        <v>1</v>
      </c>
      <c r="P373" t="s">
        <v>8268</v>
      </c>
      <c r="Q373">
        <f t="shared" si="33"/>
        <v>21253</v>
      </c>
      <c r="R373">
        <f t="shared" si="36"/>
        <v>20.012241054613934</v>
      </c>
      <c r="S373" t="str">
        <f t="shared" si="37"/>
        <v>film &amp; video</v>
      </c>
      <c r="T373" t="str">
        <f t="shared" si="34"/>
        <v>/documentary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6">
        <f t="shared" si="35"/>
        <v>42465.666666666672</v>
      </c>
      <c r="K374">
        <v>1456408244</v>
      </c>
      <c r="L374" s="18">
        <f t="shared" si="32"/>
        <v>42425.576898148152</v>
      </c>
      <c r="M374" t="b">
        <v>0</v>
      </c>
      <c r="N374">
        <v>9</v>
      </c>
      <c r="O374" t="b">
        <v>1</v>
      </c>
      <c r="P374" t="s">
        <v>8268</v>
      </c>
      <c r="Q374">
        <f t="shared" si="33"/>
        <v>76</v>
      </c>
      <c r="R374">
        <f t="shared" si="36"/>
        <v>8.4444444444444446</v>
      </c>
      <c r="S374" t="str">
        <f t="shared" si="37"/>
        <v>film &amp; video</v>
      </c>
      <c r="T374" t="str">
        <f t="shared" si="34"/>
        <v>/documentary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6">
        <f t="shared" si="35"/>
        <v>41108.91201388889</v>
      </c>
      <c r="K375">
        <v>1340056398</v>
      </c>
      <c r="L375" s="18">
        <f t="shared" si="32"/>
        <v>41078.91201388889</v>
      </c>
      <c r="M375" t="b">
        <v>0</v>
      </c>
      <c r="N375">
        <v>89</v>
      </c>
      <c r="O375" t="b">
        <v>1</v>
      </c>
      <c r="P375" t="s">
        <v>8268</v>
      </c>
      <c r="Q375">
        <f t="shared" si="33"/>
        <v>500</v>
      </c>
      <c r="R375">
        <f t="shared" si="36"/>
        <v>5.617977528089888</v>
      </c>
      <c r="S375" t="str">
        <f t="shared" si="37"/>
        <v>film &amp; video</v>
      </c>
      <c r="T375" t="str">
        <f t="shared" si="34"/>
        <v>/documentary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6">
        <f t="shared" si="35"/>
        <v>40802.889247685183</v>
      </c>
      <c r="K376">
        <v>1312320031</v>
      </c>
      <c r="L376" s="18">
        <f t="shared" si="32"/>
        <v>40757.889247685183</v>
      </c>
      <c r="M376" t="b">
        <v>0</v>
      </c>
      <c r="N376">
        <v>174</v>
      </c>
      <c r="O376" t="b">
        <v>1</v>
      </c>
      <c r="P376" t="s">
        <v>8268</v>
      </c>
      <c r="Q376">
        <f t="shared" si="33"/>
        <v>1839</v>
      </c>
      <c r="R376">
        <f t="shared" si="36"/>
        <v>10.568965517241379</v>
      </c>
      <c r="S376" t="str">
        <f t="shared" si="37"/>
        <v>film &amp; video</v>
      </c>
      <c r="T376" t="str">
        <f t="shared" si="34"/>
        <v>/documentary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6">
        <f t="shared" si="35"/>
        <v>41699.720833333333</v>
      </c>
      <c r="K377">
        <v>1390088311</v>
      </c>
      <c r="L377" s="18">
        <f t="shared" si="32"/>
        <v>41657.985081018516</v>
      </c>
      <c r="M377" t="b">
        <v>0</v>
      </c>
      <c r="N377">
        <v>14</v>
      </c>
      <c r="O377" t="b">
        <v>1</v>
      </c>
      <c r="P377" t="s">
        <v>8268</v>
      </c>
      <c r="Q377">
        <f t="shared" si="33"/>
        <v>100</v>
      </c>
      <c r="R377">
        <f t="shared" si="36"/>
        <v>7.1428571428571432</v>
      </c>
      <c r="S377" t="str">
        <f t="shared" si="37"/>
        <v>film &amp; video</v>
      </c>
      <c r="T377" t="str">
        <f t="shared" si="34"/>
        <v>/documentary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6">
        <f t="shared" si="35"/>
        <v>42607.452731481477</v>
      </c>
      <c r="K378">
        <v>1469443916</v>
      </c>
      <c r="L378" s="18">
        <f t="shared" si="32"/>
        <v>42576.452731481477</v>
      </c>
      <c r="M378" t="b">
        <v>0</v>
      </c>
      <c r="N378">
        <v>48</v>
      </c>
      <c r="O378" t="b">
        <v>1</v>
      </c>
      <c r="P378" t="s">
        <v>8268</v>
      </c>
      <c r="Q378">
        <f t="shared" si="33"/>
        <v>146</v>
      </c>
      <c r="R378">
        <f t="shared" si="36"/>
        <v>3.0416666666666665</v>
      </c>
      <c r="S378" t="str">
        <f t="shared" si="37"/>
        <v>film &amp; video</v>
      </c>
      <c r="T378" t="str">
        <f t="shared" si="34"/>
        <v>/documentary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6">
        <f t="shared" si="35"/>
        <v>42322.292361111111</v>
      </c>
      <c r="K379">
        <v>1444888868</v>
      </c>
      <c r="L379" s="18">
        <f t="shared" si="32"/>
        <v>42292.250787037032</v>
      </c>
      <c r="M379" t="b">
        <v>0</v>
      </c>
      <c r="N379">
        <v>133</v>
      </c>
      <c r="O379" t="b">
        <v>1</v>
      </c>
      <c r="P379" t="s">
        <v>8268</v>
      </c>
      <c r="Q379">
        <f t="shared" si="33"/>
        <v>1728</v>
      </c>
      <c r="R379">
        <f t="shared" si="36"/>
        <v>12.992481203007518</v>
      </c>
      <c r="S379" t="str">
        <f t="shared" si="37"/>
        <v>film &amp; video</v>
      </c>
      <c r="T379" t="str">
        <f t="shared" si="34"/>
        <v>/documentary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6">
        <f t="shared" si="35"/>
        <v>42394.994444444441</v>
      </c>
      <c r="K380">
        <v>1451655808</v>
      </c>
      <c r="L380" s="18">
        <f t="shared" si="32"/>
        <v>42370.571851851855</v>
      </c>
      <c r="M380" t="b">
        <v>0</v>
      </c>
      <c r="N380">
        <v>83</v>
      </c>
      <c r="O380" t="b">
        <v>1</v>
      </c>
      <c r="P380" t="s">
        <v>8268</v>
      </c>
      <c r="Q380">
        <f t="shared" si="33"/>
        <v>353</v>
      </c>
      <c r="R380">
        <f t="shared" si="36"/>
        <v>4.2530120481927707</v>
      </c>
      <c r="S380" t="str">
        <f t="shared" si="37"/>
        <v>film &amp; video</v>
      </c>
      <c r="T380" t="str">
        <f t="shared" si="34"/>
        <v>/documentary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6">
        <f t="shared" si="35"/>
        <v>41032.688333333332</v>
      </c>
      <c r="K381">
        <v>1332174672</v>
      </c>
      <c r="L381" s="18">
        <f t="shared" si="32"/>
        <v>40987.688333333332</v>
      </c>
      <c r="M381" t="b">
        <v>0</v>
      </c>
      <c r="N381">
        <v>149</v>
      </c>
      <c r="O381" t="b">
        <v>1</v>
      </c>
      <c r="P381" t="s">
        <v>8268</v>
      </c>
      <c r="Q381">
        <f t="shared" si="33"/>
        <v>2412</v>
      </c>
      <c r="R381">
        <f t="shared" si="36"/>
        <v>16.187919463087248</v>
      </c>
      <c r="S381" t="str">
        <f t="shared" si="37"/>
        <v>film &amp; video</v>
      </c>
      <c r="T381" t="str">
        <f t="shared" si="34"/>
        <v>/documentary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6">
        <f t="shared" si="35"/>
        <v>42392.719814814816</v>
      </c>
      <c r="K382">
        <v>1451409392</v>
      </c>
      <c r="L382" s="18">
        <f t="shared" si="32"/>
        <v>42367.719814814816</v>
      </c>
      <c r="M382" t="b">
        <v>0</v>
      </c>
      <c r="N382">
        <v>49</v>
      </c>
      <c r="O382" t="b">
        <v>1</v>
      </c>
      <c r="P382" t="s">
        <v>8268</v>
      </c>
      <c r="Q382">
        <f t="shared" si="33"/>
        <v>1660</v>
      </c>
      <c r="R382">
        <f t="shared" si="36"/>
        <v>33.877551020408163</v>
      </c>
      <c r="S382" t="str">
        <f t="shared" si="37"/>
        <v>film &amp; video</v>
      </c>
      <c r="T382" t="str">
        <f t="shared" si="34"/>
        <v>/documentary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6">
        <f t="shared" si="35"/>
        <v>41120.208333333336</v>
      </c>
      <c r="K383">
        <v>1340642717</v>
      </c>
      <c r="L383" s="18">
        <f t="shared" si="32"/>
        <v>41085.698113425926</v>
      </c>
      <c r="M383" t="b">
        <v>0</v>
      </c>
      <c r="N383">
        <v>251</v>
      </c>
      <c r="O383" t="b">
        <v>1</v>
      </c>
      <c r="P383" t="s">
        <v>8268</v>
      </c>
      <c r="Q383">
        <f t="shared" si="33"/>
        <v>1182.5</v>
      </c>
      <c r="R383">
        <f t="shared" si="36"/>
        <v>4.7111553784860556</v>
      </c>
      <c r="S383" t="str">
        <f t="shared" si="37"/>
        <v>film &amp; video</v>
      </c>
      <c r="T383" t="str">
        <f t="shared" si="34"/>
        <v>/documentary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6">
        <f t="shared" si="35"/>
        <v>41158.709490740745</v>
      </c>
      <c r="K384">
        <v>1345741300</v>
      </c>
      <c r="L384" s="18">
        <f t="shared" si="32"/>
        <v>41144.709490740745</v>
      </c>
      <c r="M384" t="b">
        <v>0</v>
      </c>
      <c r="N384">
        <v>22</v>
      </c>
      <c r="O384" t="b">
        <v>1</v>
      </c>
      <c r="P384" t="s">
        <v>8268</v>
      </c>
      <c r="Q384">
        <f t="shared" si="33"/>
        <v>935</v>
      </c>
      <c r="R384">
        <f t="shared" si="36"/>
        <v>42.5</v>
      </c>
      <c r="S384" t="str">
        <f t="shared" si="37"/>
        <v>film &amp; video</v>
      </c>
      <c r="T384" t="str">
        <f t="shared" si="34"/>
        <v>/documentary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6">
        <f t="shared" si="35"/>
        <v>41778.117581018516</v>
      </c>
      <c r="K385">
        <v>1398480559</v>
      </c>
      <c r="L385" s="18">
        <f t="shared" si="32"/>
        <v>41755.117581018516</v>
      </c>
      <c r="M385" t="b">
        <v>0</v>
      </c>
      <c r="N385">
        <v>48</v>
      </c>
      <c r="O385" t="b">
        <v>1</v>
      </c>
      <c r="P385" t="s">
        <v>8268</v>
      </c>
      <c r="Q385">
        <f t="shared" si="33"/>
        <v>1066</v>
      </c>
      <c r="R385">
        <f t="shared" si="36"/>
        <v>22.208333333333332</v>
      </c>
      <c r="S385" t="str">
        <f t="shared" si="37"/>
        <v>film &amp; video</v>
      </c>
      <c r="T385" t="str">
        <f t="shared" si="34"/>
        <v>/documentary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6">
        <f t="shared" si="35"/>
        <v>42010.781793981485</v>
      </c>
      <c r="K386">
        <v>1417977947</v>
      </c>
      <c r="L386" s="18">
        <f t="shared" ref="L386:L449" si="38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8268</v>
      </c>
      <c r="Q386">
        <f t="shared" ref="Q386:Q449" si="39">E386-D386</f>
        <v>2421</v>
      </c>
      <c r="R386">
        <f t="shared" si="36"/>
        <v>6.3211488250652739</v>
      </c>
      <c r="S386" t="str">
        <f t="shared" si="37"/>
        <v>film &amp; video</v>
      </c>
      <c r="T386" t="str">
        <f t="shared" ref="T386:T449" si="40">RIGHT(P386,12)</f>
        <v>/documentary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6">
        <f t="shared" ref="J387:J450" si="41">(((I387/60)/60)/24)+DATE(1970,1,1)</f>
        <v>41964.626168981486</v>
      </c>
      <c r="K387">
        <v>1413986501</v>
      </c>
      <c r="L387" s="18">
        <f t="shared" si="38"/>
        <v>41934.584502314814</v>
      </c>
      <c r="M387" t="b">
        <v>0</v>
      </c>
      <c r="N387">
        <v>237</v>
      </c>
      <c r="O387" t="b">
        <v>1</v>
      </c>
      <c r="P387" t="s">
        <v>8268</v>
      </c>
      <c r="Q387">
        <f t="shared" si="39"/>
        <v>1495.5</v>
      </c>
      <c r="R387">
        <f t="shared" ref="R387:R450" si="42">Q387/N387</f>
        <v>6.3101265822784809</v>
      </c>
      <c r="S387" t="str">
        <f t="shared" si="37"/>
        <v>film &amp; video</v>
      </c>
      <c r="T387" t="str">
        <f t="shared" si="40"/>
        <v>/documentary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6">
        <f t="shared" si="41"/>
        <v>42226.951284722221</v>
      </c>
      <c r="K388">
        <v>1437950991</v>
      </c>
      <c r="L388" s="18">
        <f t="shared" si="38"/>
        <v>42211.951284722221</v>
      </c>
      <c r="M388" t="b">
        <v>0</v>
      </c>
      <c r="N388">
        <v>13</v>
      </c>
      <c r="O388" t="b">
        <v>1</v>
      </c>
      <c r="P388" t="s">
        <v>8268</v>
      </c>
      <c r="Q388">
        <f t="shared" si="39"/>
        <v>1</v>
      </c>
      <c r="R388">
        <f t="shared" si="42"/>
        <v>7.6923076923076927E-2</v>
      </c>
      <c r="S388" t="str">
        <f t="shared" si="37"/>
        <v>film &amp; video</v>
      </c>
      <c r="T388" t="str">
        <f t="shared" si="40"/>
        <v>/documentary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6">
        <f t="shared" si="41"/>
        <v>42231.25</v>
      </c>
      <c r="K389">
        <v>1436976858</v>
      </c>
      <c r="L389" s="18">
        <f t="shared" si="38"/>
        <v>42200.67659722222</v>
      </c>
      <c r="M389" t="b">
        <v>0</v>
      </c>
      <c r="N389">
        <v>562</v>
      </c>
      <c r="O389" t="b">
        <v>1</v>
      </c>
      <c r="P389" t="s">
        <v>8268</v>
      </c>
      <c r="Q389">
        <f t="shared" si="39"/>
        <v>43316</v>
      </c>
      <c r="R389">
        <f t="shared" si="42"/>
        <v>77.07473309608541</v>
      </c>
      <c r="S389" t="str">
        <f t="shared" si="37"/>
        <v>film &amp; video</v>
      </c>
      <c r="T389" t="str">
        <f t="shared" si="40"/>
        <v>/documentary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6">
        <f t="shared" si="41"/>
        <v>42579.076157407413</v>
      </c>
      <c r="K390">
        <v>1467078580</v>
      </c>
      <c r="L390" s="18">
        <f t="shared" si="38"/>
        <v>42549.076157407413</v>
      </c>
      <c r="M390" t="b">
        <v>0</v>
      </c>
      <c r="N390">
        <v>71</v>
      </c>
      <c r="O390" t="b">
        <v>1</v>
      </c>
      <c r="P390" t="s">
        <v>8268</v>
      </c>
      <c r="Q390">
        <f t="shared" si="39"/>
        <v>1308</v>
      </c>
      <c r="R390">
        <f t="shared" si="42"/>
        <v>18.422535211267604</v>
      </c>
      <c r="S390" t="str">
        <f t="shared" si="37"/>
        <v>film &amp; video</v>
      </c>
      <c r="T390" t="str">
        <f t="shared" si="40"/>
        <v>/documentary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6">
        <f t="shared" si="41"/>
        <v>41705.957638888889</v>
      </c>
      <c r="K391">
        <v>1391477450</v>
      </c>
      <c r="L391" s="18">
        <f t="shared" si="38"/>
        <v>41674.063078703701</v>
      </c>
      <c r="M391" t="b">
        <v>0</v>
      </c>
      <c r="N391">
        <v>1510</v>
      </c>
      <c r="O391" t="b">
        <v>1</v>
      </c>
      <c r="P391" t="s">
        <v>8268</v>
      </c>
      <c r="Q391">
        <f t="shared" si="39"/>
        <v>55444.119999999995</v>
      </c>
      <c r="R391">
        <f t="shared" si="42"/>
        <v>36.717960264900661</v>
      </c>
      <c r="S391" t="str">
        <f t="shared" si="37"/>
        <v>film &amp; video</v>
      </c>
      <c r="T391" t="str">
        <f t="shared" si="40"/>
        <v>/documentary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6">
        <f t="shared" si="41"/>
        <v>42132.036712962959</v>
      </c>
      <c r="K392">
        <v>1429318372</v>
      </c>
      <c r="L392" s="18">
        <f t="shared" si="38"/>
        <v>42112.036712962959</v>
      </c>
      <c r="M392" t="b">
        <v>0</v>
      </c>
      <c r="N392">
        <v>14</v>
      </c>
      <c r="O392" t="b">
        <v>1</v>
      </c>
      <c r="P392" t="s">
        <v>8268</v>
      </c>
      <c r="Q392">
        <f t="shared" si="39"/>
        <v>0</v>
      </c>
      <c r="R392">
        <f t="shared" si="42"/>
        <v>0</v>
      </c>
      <c r="S392" t="str">
        <f t="shared" si="37"/>
        <v>film &amp; video</v>
      </c>
      <c r="T392" t="str">
        <f t="shared" si="40"/>
        <v>/documentary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6">
        <f t="shared" si="41"/>
        <v>40895.040972222225</v>
      </c>
      <c r="K393">
        <v>1321578051</v>
      </c>
      <c r="L393" s="18">
        <f t="shared" si="38"/>
        <v>40865.042256944449</v>
      </c>
      <c r="M393" t="b">
        <v>0</v>
      </c>
      <c r="N393">
        <v>193</v>
      </c>
      <c r="O393" t="b">
        <v>1</v>
      </c>
      <c r="P393" t="s">
        <v>8268</v>
      </c>
      <c r="Q393">
        <f t="shared" si="39"/>
        <v>122</v>
      </c>
      <c r="R393">
        <f t="shared" si="42"/>
        <v>0.63212435233160624</v>
      </c>
      <c r="S393" t="str">
        <f t="shared" si="37"/>
        <v>film &amp; video</v>
      </c>
      <c r="T393" t="str">
        <f t="shared" si="40"/>
        <v>/documentary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6">
        <f t="shared" si="41"/>
        <v>40794.125</v>
      </c>
      <c r="K394">
        <v>1312823571</v>
      </c>
      <c r="L394" s="18">
        <f t="shared" si="38"/>
        <v>40763.717256944445</v>
      </c>
      <c r="M394" t="b">
        <v>0</v>
      </c>
      <c r="N394">
        <v>206</v>
      </c>
      <c r="O394" t="b">
        <v>1</v>
      </c>
      <c r="P394" t="s">
        <v>8268</v>
      </c>
      <c r="Q394">
        <f t="shared" si="39"/>
        <v>167</v>
      </c>
      <c r="R394">
        <f t="shared" si="42"/>
        <v>0.81067961165048541</v>
      </c>
      <c r="S394" t="str">
        <f t="shared" si="37"/>
        <v>film &amp; video</v>
      </c>
      <c r="T394" t="str">
        <f t="shared" si="40"/>
        <v>/documentary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6">
        <f t="shared" si="41"/>
        <v>41557.708935185183</v>
      </c>
      <c r="K395">
        <v>1378746052</v>
      </c>
      <c r="L395" s="18">
        <f t="shared" si="38"/>
        <v>41526.708935185183</v>
      </c>
      <c r="M395" t="b">
        <v>0</v>
      </c>
      <c r="N395">
        <v>351</v>
      </c>
      <c r="O395" t="b">
        <v>1</v>
      </c>
      <c r="P395" t="s">
        <v>8268</v>
      </c>
      <c r="Q395">
        <f t="shared" si="39"/>
        <v>5223</v>
      </c>
      <c r="R395">
        <f t="shared" si="42"/>
        <v>14.880341880341881</v>
      </c>
      <c r="S395" t="str">
        <f t="shared" si="37"/>
        <v>film &amp; video</v>
      </c>
      <c r="T395" t="str">
        <f t="shared" si="40"/>
        <v>/documentary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6">
        <f t="shared" si="41"/>
        <v>42477.776412037041</v>
      </c>
      <c r="K396">
        <v>1455737882</v>
      </c>
      <c r="L396" s="18">
        <f t="shared" si="38"/>
        <v>42417.818078703705</v>
      </c>
      <c r="M396" t="b">
        <v>0</v>
      </c>
      <c r="N396">
        <v>50</v>
      </c>
      <c r="O396" t="b">
        <v>1</v>
      </c>
      <c r="P396" t="s">
        <v>8268</v>
      </c>
      <c r="Q396">
        <f t="shared" si="39"/>
        <v>559</v>
      </c>
      <c r="R396">
        <f t="shared" si="42"/>
        <v>11.18</v>
      </c>
      <c r="S396" t="str">
        <f t="shared" si="37"/>
        <v>film &amp; video</v>
      </c>
      <c r="T396" t="str">
        <f t="shared" si="40"/>
        <v>/documentary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6">
        <f t="shared" si="41"/>
        <v>41026.897222222222</v>
      </c>
      <c r="K397">
        <v>1332452960</v>
      </c>
      <c r="L397" s="18">
        <f t="shared" si="38"/>
        <v>40990.909259259257</v>
      </c>
      <c r="M397" t="b">
        <v>0</v>
      </c>
      <c r="N397">
        <v>184</v>
      </c>
      <c r="O397" t="b">
        <v>1</v>
      </c>
      <c r="P397" t="s">
        <v>8268</v>
      </c>
      <c r="Q397">
        <f t="shared" si="39"/>
        <v>804.45000000000073</v>
      </c>
      <c r="R397">
        <f t="shared" si="42"/>
        <v>4.3720108695652211</v>
      </c>
      <c r="S397" t="str">
        <f t="shared" si="37"/>
        <v>film &amp; video</v>
      </c>
      <c r="T397" t="str">
        <f t="shared" si="40"/>
        <v>/documentary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6">
        <f t="shared" si="41"/>
        <v>41097.564884259256</v>
      </c>
      <c r="K398">
        <v>1340372006</v>
      </c>
      <c r="L398" s="18">
        <f t="shared" si="38"/>
        <v>41082.564884259256</v>
      </c>
      <c r="M398" t="b">
        <v>0</v>
      </c>
      <c r="N398">
        <v>196</v>
      </c>
      <c r="O398" t="b">
        <v>1</v>
      </c>
      <c r="P398" t="s">
        <v>8268</v>
      </c>
      <c r="Q398">
        <f t="shared" si="39"/>
        <v>1000</v>
      </c>
      <c r="R398">
        <f t="shared" si="42"/>
        <v>5.1020408163265305</v>
      </c>
      <c r="S398" t="str">
        <f t="shared" si="37"/>
        <v>film &amp; video</v>
      </c>
      <c r="T398" t="str">
        <f t="shared" si="40"/>
        <v>/documentary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6">
        <f t="shared" si="41"/>
        <v>40422.155555555553</v>
      </c>
      <c r="K399">
        <v>1279651084</v>
      </c>
      <c r="L399" s="18">
        <f t="shared" si="38"/>
        <v>40379.776435185187</v>
      </c>
      <c r="M399" t="b">
        <v>0</v>
      </c>
      <c r="N399">
        <v>229</v>
      </c>
      <c r="O399" t="b">
        <v>1</v>
      </c>
      <c r="P399" t="s">
        <v>8268</v>
      </c>
      <c r="Q399">
        <f t="shared" si="39"/>
        <v>485.35000000000036</v>
      </c>
      <c r="R399">
        <f t="shared" si="42"/>
        <v>2.1194323144104819</v>
      </c>
      <c r="S399" t="str">
        <f t="shared" si="37"/>
        <v>film &amp; video</v>
      </c>
      <c r="T399" t="str">
        <f t="shared" si="40"/>
        <v>/documentary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6">
        <f t="shared" si="41"/>
        <v>42123.793124999997</v>
      </c>
      <c r="K400">
        <v>1426446126</v>
      </c>
      <c r="L400" s="18">
        <f t="shared" si="38"/>
        <v>42078.793124999997</v>
      </c>
      <c r="M400" t="b">
        <v>0</v>
      </c>
      <c r="N400">
        <v>67</v>
      </c>
      <c r="O400" t="b">
        <v>1</v>
      </c>
      <c r="P400" t="s">
        <v>8268</v>
      </c>
      <c r="Q400">
        <f t="shared" si="39"/>
        <v>1887</v>
      </c>
      <c r="R400">
        <f t="shared" si="42"/>
        <v>28.164179104477611</v>
      </c>
      <c r="S400" t="str">
        <f t="shared" si="37"/>
        <v>film &amp; video</v>
      </c>
      <c r="T400" t="str">
        <f t="shared" si="40"/>
        <v>/documentary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6">
        <f t="shared" si="41"/>
        <v>42718.5</v>
      </c>
      <c r="K401">
        <v>1479070867</v>
      </c>
      <c r="L401" s="18">
        <f t="shared" si="38"/>
        <v>42687.875775462962</v>
      </c>
      <c r="M401" t="b">
        <v>0</v>
      </c>
      <c r="N401">
        <v>95</v>
      </c>
      <c r="O401" t="b">
        <v>1</v>
      </c>
      <c r="P401" t="s">
        <v>8268</v>
      </c>
      <c r="Q401">
        <f t="shared" si="39"/>
        <v>1361</v>
      </c>
      <c r="R401">
        <f t="shared" si="42"/>
        <v>14.326315789473684</v>
      </c>
      <c r="S401" t="str">
        <f t="shared" si="37"/>
        <v>film &amp; video</v>
      </c>
      <c r="T401" t="str">
        <f t="shared" si="40"/>
        <v>/documentary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6">
        <f t="shared" si="41"/>
        <v>41776.145833333336</v>
      </c>
      <c r="K402">
        <v>1397661347</v>
      </c>
      <c r="L402" s="18">
        <f t="shared" si="38"/>
        <v>41745.635960648149</v>
      </c>
      <c r="M402" t="b">
        <v>0</v>
      </c>
      <c r="N402">
        <v>62</v>
      </c>
      <c r="O402" t="b">
        <v>1</v>
      </c>
      <c r="P402" t="s">
        <v>8268</v>
      </c>
      <c r="Q402">
        <f t="shared" si="39"/>
        <v>1230.25</v>
      </c>
      <c r="R402">
        <f t="shared" si="42"/>
        <v>19.842741935483872</v>
      </c>
      <c r="S402" t="str">
        <f t="shared" si="37"/>
        <v>film &amp; video</v>
      </c>
      <c r="T402" t="str">
        <f t="shared" si="40"/>
        <v>/documentary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6">
        <f t="shared" si="41"/>
        <v>40762.842245370368</v>
      </c>
      <c r="K403">
        <v>1310155970</v>
      </c>
      <c r="L403" s="18">
        <f t="shared" si="38"/>
        <v>40732.842245370368</v>
      </c>
      <c r="M403" t="b">
        <v>0</v>
      </c>
      <c r="N403">
        <v>73</v>
      </c>
      <c r="O403" t="b">
        <v>1</v>
      </c>
      <c r="P403" t="s">
        <v>8268</v>
      </c>
      <c r="Q403">
        <f t="shared" si="39"/>
        <v>1906</v>
      </c>
      <c r="R403">
        <f t="shared" si="42"/>
        <v>26.109589041095891</v>
      </c>
      <c r="S403" t="str">
        <f t="shared" si="37"/>
        <v>film &amp; video</v>
      </c>
      <c r="T403" t="str">
        <f t="shared" si="40"/>
        <v>/documentary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6">
        <f t="shared" si="41"/>
        <v>42313.58121527778</v>
      </c>
      <c r="K404">
        <v>1444913817</v>
      </c>
      <c r="L404" s="18">
        <f t="shared" si="38"/>
        <v>42292.539548611108</v>
      </c>
      <c r="M404" t="b">
        <v>0</v>
      </c>
      <c r="N404">
        <v>43</v>
      </c>
      <c r="O404" t="b">
        <v>1</v>
      </c>
      <c r="P404" t="s">
        <v>8268</v>
      </c>
      <c r="Q404">
        <f t="shared" si="39"/>
        <v>833</v>
      </c>
      <c r="R404">
        <f t="shared" si="42"/>
        <v>19.372093023255815</v>
      </c>
      <c r="S404" t="str">
        <f t="shared" si="37"/>
        <v>film &amp; video</v>
      </c>
      <c r="T404" t="str">
        <f t="shared" si="40"/>
        <v>/documentary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6">
        <f t="shared" si="41"/>
        <v>40765.297222222223</v>
      </c>
      <c r="K405">
        <v>1308900441</v>
      </c>
      <c r="L405" s="18">
        <f t="shared" si="38"/>
        <v>40718.310659722221</v>
      </c>
      <c r="M405" t="b">
        <v>0</v>
      </c>
      <c r="N405">
        <v>70</v>
      </c>
      <c r="O405" t="b">
        <v>1</v>
      </c>
      <c r="P405" t="s">
        <v>8268</v>
      </c>
      <c r="Q405">
        <f t="shared" si="39"/>
        <v>263</v>
      </c>
      <c r="R405">
        <f t="shared" si="42"/>
        <v>3.7571428571428571</v>
      </c>
      <c r="S405" t="str">
        <f t="shared" si="37"/>
        <v>film &amp; video</v>
      </c>
      <c r="T405" t="str">
        <f t="shared" si="40"/>
        <v>/documentary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6">
        <f t="shared" si="41"/>
        <v>41675.961111111108</v>
      </c>
      <c r="K406">
        <v>1389107062</v>
      </c>
      <c r="L406" s="18">
        <f t="shared" si="38"/>
        <v>41646.628032407411</v>
      </c>
      <c r="M406" t="b">
        <v>0</v>
      </c>
      <c r="N406">
        <v>271</v>
      </c>
      <c r="O406" t="b">
        <v>1</v>
      </c>
      <c r="P406" t="s">
        <v>8268</v>
      </c>
      <c r="Q406">
        <f t="shared" si="39"/>
        <v>1082</v>
      </c>
      <c r="R406">
        <f t="shared" si="42"/>
        <v>3.9926199261992621</v>
      </c>
      <c r="S406" t="str">
        <f t="shared" si="37"/>
        <v>film &amp; video</v>
      </c>
      <c r="T406" t="str">
        <f t="shared" si="40"/>
        <v>/documentary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6">
        <f t="shared" si="41"/>
        <v>41704.08494212963</v>
      </c>
      <c r="K407">
        <v>1391479339</v>
      </c>
      <c r="L407" s="18">
        <f t="shared" si="38"/>
        <v>41674.08494212963</v>
      </c>
      <c r="M407" t="b">
        <v>0</v>
      </c>
      <c r="N407">
        <v>55</v>
      </c>
      <c r="O407" t="b">
        <v>1</v>
      </c>
      <c r="P407" t="s">
        <v>8268</v>
      </c>
      <c r="Q407">
        <f t="shared" si="39"/>
        <v>216</v>
      </c>
      <c r="R407">
        <f t="shared" si="42"/>
        <v>3.9272727272727272</v>
      </c>
      <c r="S407" t="str">
        <f t="shared" si="37"/>
        <v>film &amp; video</v>
      </c>
      <c r="T407" t="str">
        <f t="shared" si="40"/>
        <v>/documentary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6">
        <f t="shared" si="41"/>
        <v>40672.249305555553</v>
      </c>
      <c r="K408">
        <v>1301975637</v>
      </c>
      <c r="L408" s="18">
        <f t="shared" si="38"/>
        <v>40638.162465277775</v>
      </c>
      <c r="M408" t="b">
        <v>0</v>
      </c>
      <c r="N408">
        <v>35</v>
      </c>
      <c r="O408" t="b">
        <v>1</v>
      </c>
      <c r="P408" t="s">
        <v>8268</v>
      </c>
      <c r="Q408">
        <f t="shared" si="39"/>
        <v>215.73000000000002</v>
      </c>
      <c r="R408">
        <f t="shared" si="42"/>
        <v>6.1637142857142866</v>
      </c>
      <c r="S408" t="str">
        <f t="shared" si="37"/>
        <v>film &amp; video</v>
      </c>
      <c r="T408" t="str">
        <f t="shared" si="40"/>
        <v>/documentary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6">
        <f t="shared" si="41"/>
        <v>40866.912615740745</v>
      </c>
      <c r="K409">
        <v>1316552050</v>
      </c>
      <c r="L409" s="18">
        <f t="shared" si="38"/>
        <v>40806.870949074073</v>
      </c>
      <c r="M409" t="b">
        <v>0</v>
      </c>
      <c r="N409">
        <v>22</v>
      </c>
      <c r="O409" t="b">
        <v>1</v>
      </c>
      <c r="P409" t="s">
        <v>8268</v>
      </c>
      <c r="Q409">
        <f t="shared" si="39"/>
        <v>31</v>
      </c>
      <c r="R409">
        <f t="shared" si="42"/>
        <v>1.4090909090909092</v>
      </c>
      <c r="S409" t="str">
        <f t="shared" si="37"/>
        <v>film &amp; video</v>
      </c>
      <c r="T409" t="str">
        <f t="shared" si="40"/>
        <v>/documentary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6">
        <f t="shared" si="41"/>
        <v>41583.777662037035</v>
      </c>
      <c r="K410">
        <v>1380217190</v>
      </c>
      <c r="L410" s="18">
        <f t="shared" si="38"/>
        <v>41543.735995370371</v>
      </c>
      <c r="M410" t="b">
        <v>0</v>
      </c>
      <c r="N410">
        <v>38</v>
      </c>
      <c r="O410" t="b">
        <v>1</v>
      </c>
      <c r="P410" t="s">
        <v>8268</v>
      </c>
      <c r="Q410">
        <f t="shared" si="39"/>
        <v>86.260000000000218</v>
      </c>
      <c r="R410">
        <f t="shared" si="42"/>
        <v>2.2700000000000058</v>
      </c>
      <c r="S410" t="str">
        <f t="shared" si="37"/>
        <v>film &amp; video</v>
      </c>
      <c r="T410" t="str">
        <f t="shared" si="40"/>
        <v>/documentary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6">
        <f t="shared" si="41"/>
        <v>42573.862777777773</v>
      </c>
      <c r="K411">
        <v>1466628144</v>
      </c>
      <c r="L411" s="18">
        <f t="shared" si="38"/>
        <v>42543.862777777773</v>
      </c>
      <c r="M411" t="b">
        <v>0</v>
      </c>
      <c r="N411">
        <v>15</v>
      </c>
      <c r="O411" t="b">
        <v>1</v>
      </c>
      <c r="P411" t="s">
        <v>8268</v>
      </c>
      <c r="Q411">
        <f t="shared" si="39"/>
        <v>184</v>
      </c>
      <c r="R411">
        <f t="shared" si="42"/>
        <v>12.266666666666667</v>
      </c>
      <c r="S411" t="str">
        <f t="shared" si="37"/>
        <v>film &amp; video</v>
      </c>
      <c r="T411" t="str">
        <f t="shared" si="40"/>
        <v>/documentary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6">
        <f t="shared" si="41"/>
        <v>42173.981446759266</v>
      </c>
      <c r="K412">
        <v>1429486397</v>
      </c>
      <c r="L412" s="18">
        <f t="shared" si="38"/>
        <v>42113.981446759266</v>
      </c>
      <c r="M412" t="b">
        <v>0</v>
      </c>
      <c r="N412">
        <v>7</v>
      </c>
      <c r="O412" t="b">
        <v>1</v>
      </c>
      <c r="P412" t="s">
        <v>8268</v>
      </c>
      <c r="Q412">
        <f t="shared" si="39"/>
        <v>283</v>
      </c>
      <c r="R412">
        <f t="shared" si="42"/>
        <v>40.428571428571431</v>
      </c>
      <c r="S412" t="str">
        <f t="shared" si="37"/>
        <v>film &amp; video</v>
      </c>
      <c r="T412" t="str">
        <f t="shared" si="40"/>
        <v>/documentary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6">
        <f t="shared" si="41"/>
        <v>41630.208333333336</v>
      </c>
      <c r="K413">
        <v>1384920804</v>
      </c>
      <c r="L413" s="18">
        <f t="shared" si="38"/>
        <v>41598.17597222222</v>
      </c>
      <c r="M413" t="b">
        <v>0</v>
      </c>
      <c r="N413">
        <v>241</v>
      </c>
      <c r="O413" t="b">
        <v>1</v>
      </c>
      <c r="P413" t="s">
        <v>8268</v>
      </c>
      <c r="Q413">
        <f t="shared" si="39"/>
        <v>315</v>
      </c>
      <c r="R413">
        <f t="shared" si="42"/>
        <v>1.3070539419087137</v>
      </c>
      <c r="S413" t="str">
        <f t="shared" si="37"/>
        <v>film &amp; video</v>
      </c>
      <c r="T413" t="str">
        <f t="shared" si="40"/>
        <v>/documentary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6">
        <f t="shared" si="41"/>
        <v>41115.742800925924</v>
      </c>
      <c r="K414">
        <v>1341856178</v>
      </c>
      <c r="L414" s="18">
        <f t="shared" si="38"/>
        <v>41099.742800925924</v>
      </c>
      <c r="M414" t="b">
        <v>0</v>
      </c>
      <c r="N414">
        <v>55</v>
      </c>
      <c r="O414" t="b">
        <v>1</v>
      </c>
      <c r="P414" t="s">
        <v>8268</v>
      </c>
      <c r="Q414">
        <f t="shared" si="39"/>
        <v>671</v>
      </c>
      <c r="R414">
        <f t="shared" si="42"/>
        <v>12.2</v>
      </c>
      <c r="S414" t="str">
        <f t="shared" si="37"/>
        <v>film &amp; video</v>
      </c>
      <c r="T414" t="str">
        <f t="shared" si="40"/>
        <v>/documentary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6">
        <f t="shared" si="41"/>
        <v>41109.877442129626</v>
      </c>
      <c r="K415">
        <v>1340139811</v>
      </c>
      <c r="L415" s="18">
        <f t="shared" si="38"/>
        <v>41079.877442129626</v>
      </c>
      <c r="M415" t="b">
        <v>0</v>
      </c>
      <c r="N415">
        <v>171</v>
      </c>
      <c r="O415" t="b">
        <v>1</v>
      </c>
      <c r="P415" t="s">
        <v>8268</v>
      </c>
      <c r="Q415">
        <f t="shared" si="39"/>
        <v>651</v>
      </c>
      <c r="R415">
        <f t="shared" si="42"/>
        <v>3.807017543859649</v>
      </c>
      <c r="S415" t="str">
        <f t="shared" si="37"/>
        <v>film &amp; video</v>
      </c>
      <c r="T415" t="str">
        <f t="shared" si="40"/>
        <v>/documentary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6">
        <f t="shared" si="41"/>
        <v>41559.063252314816</v>
      </c>
      <c r="K416">
        <v>1378949465</v>
      </c>
      <c r="L416" s="18">
        <f t="shared" si="38"/>
        <v>41529.063252314816</v>
      </c>
      <c r="M416" t="b">
        <v>0</v>
      </c>
      <c r="N416">
        <v>208</v>
      </c>
      <c r="O416" t="b">
        <v>1</v>
      </c>
      <c r="P416" t="s">
        <v>8268</v>
      </c>
      <c r="Q416">
        <f t="shared" si="39"/>
        <v>528</v>
      </c>
      <c r="R416">
        <f t="shared" si="42"/>
        <v>2.5384615384615383</v>
      </c>
      <c r="S416" t="str">
        <f t="shared" si="37"/>
        <v>film &amp; video</v>
      </c>
      <c r="T416" t="str">
        <f t="shared" si="40"/>
        <v>/documentary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6">
        <f t="shared" si="41"/>
        <v>41929.5</v>
      </c>
      <c r="K417">
        <v>1411417602</v>
      </c>
      <c r="L417" s="18">
        <f t="shared" si="38"/>
        <v>41904.851875</v>
      </c>
      <c r="M417" t="b">
        <v>0</v>
      </c>
      <c r="N417">
        <v>21</v>
      </c>
      <c r="O417" t="b">
        <v>1</v>
      </c>
      <c r="P417" t="s">
        <v>8268</v>
      </c>
      <c r="Q417">
        <f t="shared" si="39"/>
        <v>30.059999999999945</v>
      </c>
      <c r="R417">
        <f t="shared" si="42"/>
        <v>1.4314285714285688</v>
      </c>
      <c r="S417" t="str">
        <f t="shared" si="37"/>
        <v>film &amp; video</v>
      </c>
      <c r="T417" t="str">
        <f t="shared" si="40"/>
        <v>/documentary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6">
        <f t="shared" si="41"/>
        <v>41678.396192129629</v>
      </c>
      <c r="K418">
        <v>1389259831</v>
      </c>
      <c r="L418" s="18">
        <f t="shared" si="38"/>
        <v>41648.396192129629</v>
      </c>
      <c r="M418" t="b">
        <v>0</v>
      </c>
      <c r="N418">
        <v>25</v>
      </c>
      <c r="O418" t="b">
        <v>1</v>
      </c>
      <c r="P418" t="s">
        <v>8268</v>
      </c>
      <c r="Q418">
        <f t="shared" si="39"/>
        <v>202.17000000000007</v>
      </c>
      <c r="R418">
        <f t="shared" si="42"/>
        <v>8.0868000000000038</v>
      </c>
      <c r="S418" t="str">
        <f t="shared" si="37"/>
        <v>film &amp; video</v>
      </c>
      <c r="T418" t="str">
        <f t="shared" si="40"/>
        <v>/documentary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6">
        <f t="shared" si="41"/>
        <v>41372.189583333333</v>
      </c>
      <c r="K419">
        <v>1364426260</v>
      </c>
      <c r="L419" s="18">
        <f t="shared" si="38"/>
        <v>41360.970601851855</v>
      </c>
      <c r="M419" t="b">
        <v>0</v>
      </c>
      <c r="N419">
        <v>52</v>
      </c>
      <c r="O419" t="b">
        <v>1</v>
      </c>
      <c r="P419" t="s">
        <v>8268</v>
      </c>
      <c r="Q419">
        <f t="shared" si="39"/>
        <v>26</v>
      </c>
      <c r="R419">
        <f t="shared" si="42"/>
        <v>0.5</v>
      </c>
      <c r="S419" t="str">
        <f t="shared" si="37"/>
        <v>film &amp; video</v>
      </c>
      <c r="T419" t="str">
        <f t="shared" si="40"/>
        <v>/documentary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6">
        <f t="shared" si="41"/>
        <v>42208.282372685186</v>
      </c>
      <c r="K420">
        <v>1435041997</v>
      </c>
      <c r="L420" s="18">
        <f t="shared" si="38"/>
        <v>42178.282372685186</v>
      </c>
      <c r="M420" t="b">
        <v>0</v>
      </c>
      <c r="N420">
        <v>104</v>
      </c>
      <c r="O420" t="b">
        <v>1</v>
      </c>
      <c r="P420" t="s">
        <v>8268</v>
      </c>
      <c r="Q420">
        <f t="shared" si="39"/>
        <v>142</v>
      </c>
      <c r="R420">
        <f t="shared" si="42"/>
        <v>1.3653846153846154</v>
      </c>
      <c r="S420" t="str">
        <f t="shared" si="37"/>
        <v>film &amp; video</v>
      </c>
      <c r="T420" t="str">
        <f t="shared" si="40"/>
        <v>/documentary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6">
        <f t="shared" si="41"/>
        <v>41454.842442129629</v>
      </c>
      <c r="K421">
        <v>1367352787</v>
      </c>
      <c r="L421" s="18">
        <f t="shared" si="38"/>
        <v>41394.842442129629</v>
      </c>
      <c r="M421" t="b">
        <v>0</v>
      </c>
      <c r="N421">
        <v>73</v>
      </c>
      <c r="O421" t="b">
        <v>1</v>
      </c>
      <c r="P421" t="s">
        <v>8268</v>
      </c>
      <c r="Q421">
        <f t="shared" si="39"/>
        <v>35</v>
      </c>
      <c r="R421">
        <f t="shared" si="42"/>
        <v>0.47945205479452052</v>
      </c>
      <c r="S421" t="str">
        <f t="shared" si="37"/>
        <v>film &amp; video</v>
      </c>
      <c r="T421" t="str">
        <f t="shared" si="40"/>
        <v>/documentary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6">
        <f t="shared" si="41"/>
        <v>41712.194803240738</v>
      </c>
      <c r="K422">
        <v>1392183631</v>
      </c>
      <c r="L422" s="18">
        <f t="shared" si="38"/>
        <v>41682.23646990741</v>
      </c>
      <c r="M422" t="b">
        <v>0</v>
      </c>
      <c r="N422">
        <v>3</v>
      </c>
      <c r="O422" t="b">
        <v>0</v>
      </c>
      <c r="P422" t="s">
        <v>8269</v>
      </c>
      <c r="Q422">
        <f t="shared" si="39"/>
        <v>-3285.5</v>
      </c>
      <c r="R422">
        <f t="shared" si="42"/>
        <v>-1095.1666666666667</v>
      </c>
      <c r="S422" t="str">
        <f t="shared" si="37"/>
        <v>film &amp; video</v>
      </c>
      <c r="T422" t="str">
        <f t="shared" si="40"/>
        <v>eo/animation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6">
        <f t="shared" si="41"/>
        <v>42237.491388888884</v>
      </c>
      <c r="K423">
        <v>1434973656</v>
      </c>
      <c r="L423" s="18">
        <f t="shared" si="38"/>
        <v>42177.491388888884</v>
      </c>
      <c r="M423" t="b">
        <v>0</v>
      </c>
      <c r="N423">
        <v>6</v>
      </c>
      <c r="O423" t="b">
        <v>0</v>
      </c>
      <c r="P423" t="s">
        <v>8269</v>
      </c>
      <c r="Q423">
        <f t="shared" si="39"/>
        <v>-14699</v>
      </c>
      <c r="R423">
        <f t="shared" si="42"/>
        <v>-2449.8333333333335</v>
      </c>
      <c r="S423" t="str">
        <f t="shared" si="37"/>
        <v>film &amp; video</v>
      </c>
      <c r="T423" t="str">
        <f t="shared" si="40"/>
        <v>eo/animation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6">
        <f t="shared" si="41"/>
        <v>41893.260381944441</v>
      </c>
      <c r="K424">
        <v>1407824097</v>
      </c>
      <c r="L424" s="18">
        <f t="shared" si="38"/>
        <v>41863.260381944441</v>
      </c>
      <c r="M424" t="b">
        <v>0</v>
      </c>
      <c r="N424">
        <v>12</v>
      </c>
      <c r="O424" t="b">
        <v>0</v>
      </c>
      <c r="P424" t="s">
        <v>8269</v>
      </c>
      <c r="Q424">
        <f t="shared" si="39"/>
        <v>-39570</v>
      </c>
      <c r="R424">
        <f t="shared" si="42"/>
        <v>-3297.5</v>
      </c>
      <c r="S424" t="str">
        <f t="shared" si="37"/>
        <v>film &amp; video</v>
      </c>
      <c r="T424" t="str">
        <f t="shared" si="40"/>
        <v>eo/animation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6">
        <f t="shared" si="41"/>
        <v>41430.92627314815</v>
      </c>
      <c r="K425">
        <v>1367878430</v>
      </c>
      <c r="L425" s="18">
        <f t="shared" si="38"/>
        <v>41400.92627314815</v>
      </c>
      <c r="M425" t="b">
        <v>0</v>
      </c>
      <c r="N425">
        <v>13</v>
      </c>
      <c r="O425" t="b">
        <v>0</v>
      </c>
      <c r="P425" t="s">
        <v>8269</v>
      </c>
      <c r="Q425">
        <f t="shared" si="39"/>
        <v>-19847</v>
      </c>
      <c r="R425">
        <f t="shared" si="42"/>
        <v>-1526.6923076923076</v>
      </c>
      <c r="S425" t="str">
        <f t="shared" si="37"/>
        <v>film &amp; video</v>
      </c>
      <c r="T425" t="str">
        <f t="shared" si="40"/>
        <v>eo/animation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6">
        <f t="shared" si="41"/>
        <v>40994.334479166668</v>
      </c>
      <c r="K426">
        <v>1327568499</v>
      </c>
      <c r="L426" s="18">
        <f t="shared" si="38"/>
        <v>40934.376145833332</v>
      </c>
      <c r="M426" t="b">
        <v>0</v>
      </c>
      <c r="N426">
        <v>5</v>
      </c>
      <c r="O426" t="b">
        <v>0</v>
      </c>
      <c r="P426" t="s">
        <v>8269</v>
      </c>
      <c r="Q426">
        <f t="shared" si="39"/>
        <v>-2796.1</v>
      </c>
      <c r="R426">
        <f t="shared" si="42"/>
        <v>-559.22</v>
      </c>
      <c r="S426" t="str">
        <f t="shared" si="37"/>
        <v>film &amp; video</v>
      </c>
      <c r="T426" t="str">
        <f t="shared" si="40"/>
        <v>eo/animation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6">
        <f t="shared" si="41"/>
        <v>42335.902824074074</v>
      </c>
      <c r="K427">
        <v>1443472804</v>
      </c>
      <c r="L427" s="18">
        <f t="shared" si="38"/>
        <v>42275.861157407402</v>
      </c>
      <c r="M427" t="b">
        <v>0</v>
      </c>
      <c r="N427">
        <v>2</v>
      </c>
      <c r="O427" t="b">
        <v>0</v>
      </c>
      <c r="P427" t="s">
        <v>8269</v>
      </c>
      <c r="Q427">
        <f t="shared" si="39"/>
        <v>-49994</v>
      </c>
      <c r="R427">
        <f t="shared" si="42"/>
        <v>-24997</v>
      </c>
      <c r="S427" t="str">
        <f t="shared" si="37"/>
        <v>film &amp; video</v>
      </c>
      <c r="T427" t="str">
        <f t="shared" si="40"/>
        <v>eo/animation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6">
        <f t="shared" si="41"/>
        <v>42430.711967592593</v>
      </c>
      <c r="K428">
        <v>1454259914</v>
      </c>
      <c r="L428" s="18">
        <f t="shared" si="38"/>
        <v>42400.711967592593</v>
      </c>
      <c r="M428" t="b">
        <v>0</v>
      </c>
      <c r="N428">
        <v>8</v>
      </c>
      <c r="O428" t="b">
        <v>0</v>
      </c>
      <c r="P428" t="s">
        <v>8269</v>
      </c>
      <c r="Q428">
        <f t="shared" si="39"/>
        <v>-9867</v>
      </c>
      <c r="R428">
        <f t="shared" si="42"/>
        <v>-1233.375</v>
      </c>
      <c r="S428" t="str">
        <f t="shared" si="37"/>
        <v>film &amp; video</v>
      </c>
      <c r="T428" t="str">
        <f t="shared" si="40"/>
        <v>eo/animation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6">
        <f t="shared" si="41"/>
        <v>42299.790972222225</v>
      </c>
      <c r="K429">
        <v>1444340940</v>
      </c>
      <c r="L429" s="18">
        <f t="shared" si="38"/>
        <v>42285.909027777772</v>
      </c>
      <c r="M429" t="b">
        <v>0</v>
      </c>
      <c r="N429">
        <v>0</v>
      </c>
      <c r="O429" t="b">
        <v>0</v>
      </c>
      <c r="P429" t="s">
        <v>8269</v>
      </c>
      <c r="Q429">
        <f t="shared" si="39"/>
        <v>-6500</v>
      </c>
      <c r="R429" t="e">
        <f t="shared" si="42"/>
        <v>#DIV/0!</v>
      </c>
      <c r="S429" t="str">
        <f t="shared" si="37"/>
        <v>film &amp; video</v>
      </c>
      <c r="T429" t="str">
        <f t="shared" si="40"/>
        <v>eo/animation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6">
        <f t="shared" si="41"/>
        <v>41806.916666666664</v>
      </c>
      <c r="K430">
        <v>1400523845</v>
      </c>
      <c r="L430" s="18">
        <f t="shared" si="38"/>
        <v>41778.766724537039</v>
      </c>
      <c r="M430" t="b">
        <v>0</v>
      </c>
      <c r="N430">
        <v>13</v>
      </c>
      <c r="O430" t="b">
        <v>0</v>
      </c>
      <c r="P430" t="s">
        <v>8269</v>
      </c>
      <c r="Q430">
        <f t="shared" si="39"/>
        <v>-11324</v>
      </c>
      <c r="R430">
        <f t="shared" si="42"/>
        <v>-871.07692307692309</v>
      </c>
      <c r="S430" t="str">
        <f t="shared" si="37"/>
        <v>film &amp; video</v>
      </c>
      <c r="T430" t="str">
        <f t="shared" si="40"/>
        <v>eo/animation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6">
        <f t="shared" si="41"/>
        <v>40144.207638888889</v>
      </c>
      <c r="K431">
        <v>1252964282</v>
      </c>
      <c r="L431" s="18">
        <f t="shared" si="38"/>
        <v>40070.901412037041</v>
      </c>
      <c r="M431" t="b">
        <v>0</v>
      </c>
      <c r="N431">
        <v>0</v>
      </c>
      <c r="O431" t="b">
        <v>0</v>
      </c>
      <c r="P431" t="s">
        <v>8269</v>
      </c>
      <c r="Q431">
        <f t="shared" si="39"/>
        <v>-5000</v>
      </c>
      <c r="R431" t="e">
        <f t="shared" si="42"/>
        <v>#DIV/0!</v>
      </c>
      <c r="S431" t="str">
        <f t="shared" si="37"/>
        <v>film &amp; video</v>
      </c>
      <c r="T431" t="str">
        <f t="shared" si="40"/>
        <v>eo/animation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6">
        <f t="shared" si="41"/>
        <v>41528.107256944444</v>
      </c>
      <c r="K432">
        <v>1377570867</v>
      </c>
      <c r="L432" s="18">
        <f t="shared" si="38"/>
        <v>41513.107256944444</v>
      </c>
      <c r="M432" t="b">
        <v>0</v>
      </c>
      <c r="N432">
        <v>5</v>
      </c>
      <c r="O432" t="b">
        <v>0</v>
      </c>
      <c r="P432" t="s">
        <v>8269</v>
      </c>
      <c r="Q432">
        <f t="shared" si="39"/>
        <v>-976</v>
      </c>
      <c r="R432">
        <f t="shared" si="42"/>
        <v>-195.2</v>
      </c>
      <c r="S432" t="str">
        <f t="shared" si="37"/>
        <v>film &amp; video</v>
      </c>
      <c r="T432" t="str">
        <f t="shared" si="40"/>
        <v>eo/animation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6">
        <f t="shared" si="41"/>
        <v>42556.871331018512</v>
      </c>
      <c r="K433">
        <v>1465160083</v>
      </c>
      <c r="L433" s="18">
        <f t="shared" si="38"/>
        <v>42526.871331018512</v>
      </c>
      <c r="M433" t="b">
        <v>0</v>
      </c>
      <c r="N433">
        <v>8</v>
      </c>
      <c r="O433" t="b">
        <v>0</v>
      </c>
      <c r="P433" t="s">
        <v>8269</v>
      </c>
      <c r="Q433">
        <f t="shared" si="39"/>
        <v>-2585</v>
      </c>
      <c r="R433">
        <f t="shared" si="42"/>
        <v>-323.125</v>
      </c>
      <c r="S433" t="str">
        <f t="shared" si="37"/>
        <v>film &amp; video</v>
      </c>
      <c r="T433" t="str">
        <f t="shared" si="40"/>
        <v>eo/animation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6">
        <f t="shared" si="41"/>
        <v>42298.726631944446</v>
      </c>
      <c r="K434">
        <v>1440264381</v>
      </c>
      <c r="L434" s="18">
        <f t="shared" si="38"/>
        <v>42238.726631944446</v>
      </c>
      <c r="M434" t="b">
        <v>0</v>
      </c>
      <c r="N434">
        <v>8</v>
      </c>
      <c r="O434" t="b">
        <v>0</v>
      </c>
      <c r="P434" t="s">
        <v>8269</v>
      </c>
      <c r="Q434">
        <f t="shared" si="39"/>
        <v>-5430</v>
      </c>
      <c r="R434">
        <f t="shared" si="42"/>
        <v>-678.75</v>
      </c>
      <c r="S434" t="str">
        <f t="shared" si="37"/>
        <v>film &amp; video</v>
      </c>
      <c r="T434" t="str">
        <f t="shared" si="40"/>
        <v>eo/animation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6">
        <f t="shared" si="41"/>
        <v>42288.629884259266</v>
      </c>
      <c r="K435">
        <v>1439392022</v>
      </c>
      <c r="L435" s="18">
        <f t="shared" si="38"/>
        <v>42228.629884259266</v>
      </c>
      <c r="M435" t="b">
        <v>0</v>
      </c>
      <c r="N435">
        <v>0</v>
      </c>
      <c r="O435" t="b">
        <v>0</v>
      </c>
      <c r="P435" t="s">
        <v>8269</v>
      </c>
      <c r="Q435">
        <f t="shared" si="39"/>
        <v>-3000</v>
      </c>
      <c r="R435" t="e">
        <f t="shared" si="42"/>
        <v>#DIV/0!</v>
      </c>
      <c r="S435" t="str">
        <f t="shared" ref="S435:S498" si="43">S434</f>
        <v>film &amp; video</v>
      </c>
      <c r="T435" t="str">
        <f t="shared" si="40"/>
        <v>eo/animation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6">
        <f t="shared" si="41"/>
        <v>41609.876180555555</v>
      </c>
      <c r="K436">
        <v>1383076902</v>
      </c>
      <c r="L436" s="18">
        <f t="shared" si="38"/>
        <v>41576.834513888891</v>
      </c>
      <c r="M436" t="b">
        <v>0</v>
      </c>
      <c r="N436">
        <v>2</v>
      </c>
      <c r="O436" t="b">
        <v>0</v>
      </c>
      <c r="P436" t="s">
        <v>8269</v>
      </c>
      <c r="Q436">
        <f t="shared" si="39"/>
        <v>-2375</v>
      </c>
      <c r="R436">
        <f t="shared" si="42"/>
        <v>-1187.5</v>
      </c>
      <c r="S436" t="str">
        <f t="shared" si="43"/>
        <v>film &amp; video</v>
      </c>
      <c r="T436" t="str">
        <f t="shared" si="40"/>
        <v>eo/animation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6">
        <f t="shared" si="41"/>
        <v>41530.747453703705</v>
      </c>
      <c r="K437">
        <v>1376502980</v>
      </c>
      <c r="L437" s="18">
        <f t="shared" si="38"/>
        <v>41500.747453703705</v>
      </c>
      <c r="M437" t="b">
        <v>0</v>
      </c>
      <c r="N437">
        <v>3</v>
      </c>
      <c r="O437" t="b">
        <v>0</v>
      </c>
      <c r="P437" t="s">
        <v>8269</v>
      </c>
      <c r="Q437">
        <f t="shared" si="39"/>
        <v>-109997</v>
      </c>
      <c r="R437">
        <f t="shared" si="42"/>
        <v>-36665.666666666664</v>
      </c>
      <c r="S437" t="str">
        <f t="shared" si="43"/>
        <v>film &amp; video</v>
      </c>
      <c r="T437" t="str">
        <f t="shared" si="40"/>
        <v>eo/animation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6">
        <f t="shared" si="41"/>
        <v>41486.36241898148</v>
      </c>
      <c r="K438">
        <v>1372668113</v>
      </c>
      <c r="L438" s="18">
        <f t="shared" si="38"/>
        <v>41456.36241898148</v>
      </c>
      <c r="M438" t="b">
        <v>0</v>
      </c>
      <c r="N438">
        <v>0</v>
      </c>
      <c r="O438" t="b">
        <v>0</v>
      </c>
      <c r="P438" t="s">
        <v>8269</v>
      </c>
      <c r="Q438">
        <f t="shared" si="39"/>
        <v>-1000</v>
      </c>
      <c r="R438" t="e">
        <f t="shared" si="42"/>
        <v>#DIV/0!</v>
      </c>
      <c r="S438" t="str">
        <f t="shared" si="43"/>
        <v>film &amp; video</v>
      </c>
      <c r="T438" t="str">
        <f t="shared" si="40"/>
        <v>eo/animation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6">
        <f t="shared" si="41"/>
        <v>42651.31858796296</v>
      </c>
      <c r="K439">
        <v>1470728326</v>
      </c>
      <c r="L439" s="18">
        <f t="shared" si="38"/>
        <v>42591.31858796296</v>
      </c>
      <c r="M439" t="b">
        <v>0</v>
      </c>
      <c r="N439">
        <v>0</v>
      </c>
      <c r="O439" t="b">
        <v>0</v>
      </c>
      <c r="P439" t="s">
        <v>8269</v>
      </c>
      <c r="Q439">
        <f t="shared" si="39"/>
        <v>-7000</v>
      </c>
      <c r="R439" t="e">
        <f t="shared" si="42"/>
        <v>#DIV/0!</v>
      </c>
      <c r="S439" t="str">
        <f t="shared" si="43"/>
        <v>film &amp; video</v>
      </c>
      <c r="T439" t="str">
        <f t="shared" si="40"/>
        <v>eo/animation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6">
        <f t="shared" si="41"/>
        <v>42326.302754629629</v>
      </c>
      <c r="K440">
        <v>1445235358</v>
      </c>
      <c r="L440" s="18">
        <f t="shared" si="38"/>
        <v>42296.261087962965</v>
      </c>
      <c r="M440" t="b">
        <v>0</v>
      </c>
      <c r="N440">
        <v>11</v>
      </c>
      <c r="O440" t="b">
        <v>0</v>
      </c>
      <c r="P440" t="s">
        <v>8269</v>
      </c>
      <c r="Q440">
        <f t="shared" si="39"/>
        <v>-18124</v>
      </c>
      <c r="R440">
        <f t="shared" si="42"/>
        <v>-1647.6363636363637</v>
      </c>
      <c r="S440" t="str">
        <f t="shared" si="43"/>
        <v>film &amp; video</v>
      </c>
      <c r="T440" t="str">
        <f t="shared" si="40"/>
        <v>eo/animation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6">
        <f t="shared" si="41"/>
        <v>41929.761782407404</v>
      </c>
      <c r="K441">
        <v>1412705818</v>
      </c>
      <c r="L441" s="18">
        <f t="shared" si="38"/>
        <v>41919.761782407404</v>
      </c>
      <c r="M441" t="b">
        <v>0</v>
      </c>
      <c r="N441">
        <v>0</v>
      </c>
      <c r="O441" t="b">
        <v>0</v>
      </c>
      <c r="P441" t="s">
        <v>8269</v>
      </c>
      <c r="Q441">
        <f t="shared" si="39"/>
        <v>-450</v>
      </c>
      <c r="R441" t="e">
        <f t="shared" si="42"/>
        <v>#DIV/0!</v>
      </c>
      <c r="S441" t="str">
        <f t="shared" si="43"/>
        <v>film &amp; video</v>
      </c>
      <c r="T441" t="str">
        <f t="shared" si="40"/>
        <v>eo/animation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6">
        <f t="shared" si="41"/>
        <v>42453.943900462968</v>
      </c>
      <c r="K442">
        <v>1456270753</v>
      </c>
      <c r="L442" s="18">
        <f t="shared" si="38"/>
        <v>42423.985567129625</v>
      </c>
      <c r="M442" t="b">
        <v>0</v>
      </c>
      <c r="N442">
        <v>1</v>
      </c>
      <c r="O442" t="b">
        <v>0</v>
      </c>
      <c r="P442" t="s">
        <v>8269</v>
      </c>
      <c r="Q442">
        <f t="shared" si="39"/>
        <v>-4995</v>
      </c>
      <c r="R442">
        <f t="shared" si="42"/>
        <v>-4995</v>
      </c>
      <c r="S442" t="str">
        <f t="shared" si="43"/>
        <v>film &amp; video</v>
      </c>
      <c r="T442" t="str">
        <f t="shared" si="40"/>
        <v>eo/animation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6">
        <f t="shared" si="41"/>
        <v>41580.793935185182</v>
      </c>
      <c r="K443">
        <v>1380826996</v>
      </c>
      <c r="L443" s="18">
        <f t="shared" si="38"/>
        <v>41550.793935185182</v>
      </c>
      <c r="M443" t="b">
        <v>0</v>
      </c>
      <c r="N443">
        <v>0</v>
      </c>
      <c r="O443" t="b">
        <v>0</v>
      </c>
      <c r="P443" t="s">
        <v>8269</v>
      </c>
      <c r="Q443">
        <f t="shared" si="39"/>
        <v>-400</v>
      </c>
      <c r="R443" t="e">
        <f t="shared" si="42"/>
        <v>#DIV/0!</v>
      </c>
      <c r="S443" t="str">
        <f t="shared" si="43"/>
        <v>film &amp; video</v>
      </c>
      <c r="T443" t="str">
        <f t="shared" si="40"/>
        <v>eo/animation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6">
        <f t="shared" si="41"/>
        <v>42054.888692129629</v>
      </c>
      <c r="K444">
        <v>1421788783</v>
      </c>
      <c r="L444" s="18">
        <f t="shared" si="38"/>
        <v>42024.888692129629</v>
      </c>
      <c r="M444" t="b">
        <v>0</v>
      </c>
      <c r="N444">
        <v>17</v>
      </c>
      <c r="O444" t="b">
        <v>0</v>
      </c>
      <c r="P444" t="s">
        <v>8269</v>
      </c>
      <c r="Q444">
        <f t="shared" si="39"/>
        <v>-10309</v>
      </c>
      <c r="R444">
        <f t="shared" si="42"/>
        <v>-606.41176470588232</v>
      </c>
      <c r="S444" t="str">
        <f t="shared" si="43"/>
        <v>film &amp; video</v>
      </c>
      <c r="T444" t="str">
        <f t="shared" si="40"/>
        <v>eo/animation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6">
        <f t="shared" si="41"/>
        <v>41680.015057870369</v>
      </c>
      <c r="K445">
        <v>1389399701</v>
      </c>
      <c r="L445" s="18">
        <f t="shared" si="38"/>
        <v>41650.015057870369</v>
      </c>
      <c r="M445" t="b">
        <v>0</v>
      </c>
      <c r="N445">
        <v>2</v>
      </c>
      <c r="O445" t="b">
        <v>0</v>
      </c>
      <c r="P445" t="s">
        <v>8269</v>
      </c>
      <c r="Q445">
        <f t="shared" si="39"/>
        <v>-9990</v>
      </c>
      <c r="R445">
        <f t="shared" si="42"/>
        <v>-4995</v>
      </c>
      <c r="S445" t="str">
        <f t="shared" si="43"/>
        <v>film &amp; video</v>
      </c>
      <c r="T445" t="str">
        <f t="shared" si="40"/>
        <v>eo/animation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6">
        <f t="shared" si="41"/>
        <v>40954.906956018516</v>
      </c>
      <c r="K446">
        <v>1324158361</v>
      </c>
      <c r="L446" s="18">
        <f t="shared" si="38"/>
        <v>40894.906956018516</v>
      </c>
      <c r="M446" t="b">
        <v>0</v>
      </c>
      <c r="N446">
        <v>1</v>
      </c>
      <c r="O446" t="b">
        <v>0</v>
      </c>
      <c r="P446" t="s">
        <v>8269</v>
      </c>
      <c r="Q446">
        <f t="shared" si="39"/>
        <v>-950</v>
      </c>
      <c r="R446">
        <f t="shared" si="42"/>
        <v>-950</v>
      </c>
      <c r="S446" t="str">
        <f t="shared" si="43"/>
        <v>film &amp; video</v>
      </c>
      <c r="T446" t="str">
        <f t="shared" si="40"/>
        <v>eo/animation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6">
        <f t="shared" si="41"/>
        <v>42145.335358796292</v>
      </c>
      <c r="K447">
        <v>1430899375</v>
      </c>
      <c r="L447" s="18">
        <f t="shared" si="38"/>
        <v>42130.335358796292</v>
      </c>
      <c r="M447" t="b">
        <v>0</v>
      </c>
      <c r="N447">
        <v>2</v>
      </c>
      <c r="O447" t="b">
        <v>0</v>
      </c>
      <c r="P447" t="s">
        <v>8269</v>
      </c>
      <c r="Q447">
        <f t="shared" si="39"/>
        <v>-59998</v>
      </c>
      <c r="R447">
        <f t="shared" si="42"/>
        <v>-29999</v>
      </c>
      <c r="S447" t="str">
        <f t="shared" si="43"/>
        <v>film &amp; video</v>
      </c>
      <c r="T447" t="str">
        <f t="shared" si="40"/>
        <v>eo/animation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6">
        <f t="shared" si="41"/>
        <v>42067.083564814813</v>
      </c>
      <c r="K448">
        <v>1422842420</v>
      </c>
      <c r="L448" s="18">
        <f t="shared" si="38"/>
        <v>42037.083564814813</v>
      </c>
      <c r="M448" t="b">
        <v>0</v>
      </c>
      <c r="N448">
        <v>16</v>
      </c>
      <c r="O448" t="b">
        <v>0</v>
      </c>
      <c r="P448" t="s">
        <v>8269</v>
      </c>
      <c r="Q448">
        <f t="shared" si="39"/>
        <v>-9734</v>
      </c>
      <c r="R448">
        <f t="shared" si="42"/>
        <v>-608.375</v>
      </c>
      <c r="S448" t="str">
        <f t="shared" si="43"/>
        <v>film &amp; video</v>
      </c>
      <c r="T448" t="str">
        <f t="shared" si="40"/>
        <v>eo/animation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6">
        <f t="shared" si="41"/>
        <v>41356.513460648144</v>
      </c>
      <c r="K449">
        <v>1361884763</v>
      </c>
      <c r="L449" s="18">
        <f t="shared" si="38"/>
        <v>41331.555127314816</v>
      </c>
      <c r="M449" t="b">
        <v>0</v>
      </c>
      <c r="N449">
        <v>1</v>
      </c>
      <c r="O449" t="b">
        <v>0</v>
      </c>
      <c r="P449" t="s">
        <v>8269</v>
      </c>
      <c r="Q449">
        <f t="shared" si="39"/>
        <v>-29995</v>
      </c>
      <c r="R449">
        <f t="shared" si="42"/>
        <v>-29995</v>
      </c>
      <c r="S449" t="str">
        <f t="shared" si="43"/>
        <v>film &amp; video</v>
      </c>
      <c r="T449" t="str">
        <f t="shared" si="40"/>
        <v>eo/animation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6">
        <f t="shared" si="41"/>
        <v>41773.758043981477</v>
      </c>
      <c r="K450">
        <v>1398363095</v>
      </c>
      <c r="L450" s="18">
        <f t="shared" ref="L450:L513" si="44">(((K450/60)/60)/24)+DATE(1970,1,1)</f>
        <v>41753.758043981477</v>
      </c>
      <c r="M450" t="b">
        <v>0</v>
      </c>
      <c r="N450">
        <v>4</v>
      </c>
      <c r="O450" t="b">
        <v>0</v>
      </c>
      <c r="P450" t="s">
        <v>8269</v>
      </c>
      <c r="Q450">
        <f t="shared" ref="Q450:Q513" si="45">E450-D450</f>
        <v>-2417.9899999999998</v>
      </c>
      <c r="R450">
        <f t="shared" si="42"/>
        <v>-604.49749999999995</v>
      </c>
      <c r="S450" t="str">
        <f t="shared" si="43"/>
        <v>film &amp; video</v>
      </c>
      <c r="T450" t="str">
        <f t="shared" ref="T450:T513" si="46">RIGHT(P450,12)</f>
        <v>eo/animation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6">
        <f t="shared" ref="J451:J514" si="47">(((I451/60)/60)/24)+DATE(1970,1,1)</f>
        <v>41564.568113425928</v>
      </c>
      <c r="K451">
        <v>1379425085</v>
      </c>
      <c r="L451" s="18">
        <f t="shared" si="44"/>
        <v>41534.568113425928</v>
      </c>
      <c r="M451" t="b">
        <v>0</v>
      </c>
      <c r="N451">
        <v>5</v>
      </c>
      <c r="O451" t="b">
        <v>0</v>
      </c>
      <c r="P451" t="s">
        <v>8269</v>
      </c>
      <c r="Q451">
        <f t="shared" si="45"/>
        <v>-1955</v>
      </c>
      <c r="R451">
        <f t="shared" ref="R451:R514" si="48">Q451/N451</f>
        <v>-391</v>
      </c>
      <c r="S451" t="str">
        <f t="shared" si="43"/>
        <v>film &amp; video</v>
      </c>
      <c r="T451" t="str">
        <f t="shared" si="46"/>
        <v>eo/animation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6">
        <f t="shared" si="47"/>
        <v>41684.946759259255</v>
      </c>
      <c r="K452">
        <v>1389825800</v>
      </c>
      <c r="L452" s="18">
        <f t="shared" si="44"/>
        <v>41654.946759259255</v>
      </c>
      <c r="M452" t="b">
        <v>0</v>
      </c>
      <c r="N452">
        <v>7</v>
      </c>
      <c r="O452" t="b">
        <v>0</v>
      </c>
      <c r="P452" t="s">
        <v>8269</v>
      </c>
      <c r="Q452">
        <f t="shared" si="45"/>
        <v>-49604</v>
      </c>
      <c r="R452">
        <f t="shared" si="48"/>
        <v>-7086.2857142857147</v>
      </c>
      <c r="S452" t="str">
        <f t="shared" si="43"/>
        <v>film &amp; video</v>
      </c>
      <c r="T452" t="str">
        <f t="shared" si="46"/>
        <v>eo/animation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6">
        <f t="shared" si="47"/>
        <v>41664.715173611112</v>
      </c>
      <c r="K453">
        <v>1388077791</v>
      </c>
      <c r="L453" s="18">
        <f t="shared" si="44"/>
        <v>41634.715173611112</v>
      </c>
      <c r="M453" t="b">
        <v>0</v>
      </c>
      <c r="N453">
        <v>0</v>
      </c>
      <c r="O453" t="b">
        <v>0</v>
      </c>
      <c r="P453" t="s">
        <v>8269</v>
      </c>
      <c r="Q453">
        <f t="shared" si="45"/>
        <v>-20000</v>
      </c>
      <c r="R453" t="e">
        <f t="shared" si="48"/>
        <v>#DIV/0!</v>
      </c>
      <c r="S453" t="str">
        <f t="shared" si="43"/>
        <v>film &amp; video</v>
      </c>
      <c r="T453" t="str">
        <f t="shared" si="46"/>
        <v>eo/animation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6">
        <f t="shared" si="47"/>
        <v>42137.703877314809</v>
      </c>
      <c r="K454">
        <v>1428944015</v>
      </c>
      <c r="L454" s="18">
        <f t="shared" si="44"/>
        <v>42107.703877314809</v>
      </c>
      <c r="M454" t="b">
        <v>0</v>
      </c>
      <c r="N454">
        <v>12</v>
      </c>
      <c r="O454" t="b">
        <v>0</v>
      </c>
      <c r="P454" t="s">
        <v>8269</v>
      </c>
      <c r="Q454">
        <f t="shared" si="45"/>
        <v>-270</v>
      </c>
      <c r="R454">
        <f t="shared" si="48"/>
        <v>-22.5</v>
      </c>
      <c r="S454" t="str">
        <f t="shared" si="43"/>
        <v>film &amp; video</v>
      </c>
      <c r="T454" t="str">
        <f t="shared" si="46"/>
        <v>eo/animation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6">
        <f t="shared" si="47"/>
        <v>42054.824988425928</v>
      </c>
      <c r="K455">
        <v>1422992879</v>
      </c>
      <c r="L455" s="18">
        <f t="shared" si="44"/>
        <v>42038.824988425928</v>
      </c>
      <c r="M455" t="b">
        <v>0</v>
      </c>
      <c r="N455">
        <v>2</v>
      </c>
      <c r="O455" t="b">
        <v>0</v>
      </c>
      <c r="P455" t="s">
        <v>8269</v>
      </c>
      <c r="Q455">
        <f t="shared" si="45"/>
        <v>-94849</v>
      </c>
      <c r="R455">
        <f t="shared" si="48"/>
        <v>-47424.5</v>
      </c>
      <c r="S455" t="str">
        <f t="shared" si="43"/>
        <v>film &amp; video</v>
      </c>
      <c r="T455" t="str">
        <f t="shared" si="46"/>
        <v>eo/animation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6">
        <f t="shared" si="47"/>
        <v>41969.551388888889</v>
      </c>
      <c r="K456">
        <v>1414343571</v>
      </c>
      <c r="L456" s="18">
        <f t="shared" si="44"/>
        <v>41938.717256944445</v>
      </c>
      <c r="M456" t="b">
        <v>0</v>
      </c>
      <c r="N456">
        <v>5</v>
      </c>
      <c r="O456" t="b">
        <v>0</v>
      </c>
      <c r="P456" t="s">
        <v>8269</v>
      </c>
      <c r="Q456">
        <f t="shared" si="45"/>
        <v>-9918</v>
      </c>
      <c r="R456">
        <f t="shared" si="48"/>
        <v>-1983.6</v>
      </c>
      <c r="S456" t="str">
        <f t="shared" si="43"/>
        <v>film &amp; video</v>
      </c>
      <c r="T456" t="str">
        <f t="shared" si="46"/>
        <v>eo/animation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6">
        <f t="shared" si="47"/>
        <v>41016.021527777775</v>
      </c>
      <c r="K457">
        <v>1330733022</v>
      </c>
      <c r="L457" s="18">
        <f t="shared" si="44"/>
        <v>40971.002569444441</v>
      </c>
      <c r="M457" t="b">
        <v>0</v>
      </c>
      <c r="N457">
        <v>2</v>
      </c>
      <c r="O457" t="b">
        <v>0</v>
      </c>
      <c r="P457" t="s">
        <v>8269</v>
      </c>
      <c r="Q457">
        <f t="shared" si="45"/>
        <v>-64955</v>
      </c>
      <c r="R457">
        <f t="shared" si="48"/>
        <v>-32477.5</v>
      </c>
      <c r="S457" t="str">
        <f t="shared" si="43"/>
        <v>film &amp; video</v>
      </c>
      <c r="T457" t="str">
        <f t="shared" si="46"/>
        <v>eo/animation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6">
        <f t="shared" si="47"/>
        <v>41569.165972222225</v>
      </c>
      <c r="K458">
        <v>1380559201</v>
      </c>
      <c r="L458" s="18">
        <f t="shared" si="44"/>
        <v>41547.694456018515</v>
      </c>
      <c r="M458" t="b">
        <v>0</v>
      </c>
      <c r="N458">
        <v>3</v>
      </c>
      <c r="O458" t="b">
        <v>0</v>
      </c>
      <c r="P458" t="s">
        <v>8269</v>
      </c>
      <c r="Q458">
        <f t="shared" si="45"/>
        <v>-8827</v>
      </c>
      <c r="R458">
        <f t="shared" si="48"/>
        <v>-2942.3333333333335</v>
      </c>
      <c r="S458" t="str">
        <f t="shared" si="43"/>
        <v>film &amp; video</v>
      </c>
      <c r="T458" t="str">
        <f t="shared" si="46"/>
        <v>eo/animation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6">
        <f t="shared" si="47"/>
        <v>41867.767500000002</v>
      </c>
      <c r="K459">
        <v>1405621512</v>
      </c>
      <c r="L459" s="18">
        <f t="shared" si="44"/>
        <v>41837.767500000002</v>
      </c>
      <c r="M459" t="b">
        <v>0</v>
      </c>
      <c r="N459">
        <v>0</v>
      </c>
      <c r="O459" t="b">
        <v>0</v>
      </c>
      <c r="P459" t="s">
        <v>8269</v>
      </c>
      <c r="Q459">
        <f t="shared" si="45"/>
        <v>-20000</v>
      </c>
      <c r="R459" t="e">
        <f t="shared" si="48"/>
        <v>#DIV/0!</v>
      </c>
      <c r="S459" t="str">
        <f t="shared" si="43"/>
        <v>film &amp; video</v>
      </c>
      <c r="T459" t="str">
        <f t="shared" si="46"/>
        <v>eo/animation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6">
        <f t="shared" si="47"/>
        <v>41408.69976851852</v>
      </c>
      <c r="K460">
        <v>1365958060</v>
      </c>
      <c r="L460" s="18">
        <f t="shared" si="44"/>
        <v>41378.69976851852</v>
      </c>
      <c r="M460" t="b">
        <v>0</v>
      </c>
      <c r="N460">
        <v>49</v>
      </c>
      <c r="O460" t="b">
        <v>0</v>
      </c>
      <c r="P460" t="s">
        <v>8269</v>
      </c>
      <c r="Q460">
        <f t="shared" si="45"/>
        <v>-9179</v>
      </c>
      <c r="R460">
        <f t="shared" si="48"/>
        <v>-187.32653061224491</v>
      </c>
      <c r="S460" t="str">
        <f t="shared" si="43"/>
        <v>film &amp; video</v>
      </c>
      <c r="T460" t="str">
        <f t="shared" si="46"/>
        <v>eo/animation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6">
        <f t="shared" si="47"/>
        <v>40860.682025462964</v>
      </c>
      <c r="K461">
        <v>1316013727</v>
      </c>
      <c r="L461" s="18">
        <f t="shared" si="44"/>
        <v>40800.6403587963</v>
      </c>
      <c r="M461" t="b">
        <v>0</v>
      </c>
      <c r="N461">
        <v>1</v>
      </c>
      <c r="O461" t="b">
        <v>0</v>
      </c>
      <c r="P461" t="s">
        <v>8269</v>
      </c>
      <c r="Q461">
        <f t="shared" si="45"/>
        <v>-38975</v>
      </c>
      <c r="R461">
        <f t="shared" si="48"/>
        <v>-38975</v>
      </c>
      <c r="S461" t="str">
        <f t="shared" si="43"/>
        <v>film &amp; video</v>
      </c>
      <c r="T461" t="str">
        <f t="shared" si="46"/>
        <v>eo/animation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6">
        <f t="shared" si="47"/>
        <v>41791.166666666664</v>
      </c>
      <c r="K462">
        <v>1398862875</v>
      </c>
      <c r="L462" s="18">
        <f t="shared" si="44"/>
        <v>41759.542534722219</v>
      </c>
      <c r="M462" t="b">
        <v>0</v>
      </c>
      <c r="N462">
        <v>2</v>
      </c>
      <c r="O462" t="b">
        <v>0</v>
      </c>
      <c r="P462" t="s">
        <v>8269</v>
      </c>
      <c r="Q462">
        <f t="shared" si="45"/>
        <v>-8475</v>
      </c>
      <c r="R462">
        <f t="shared" si="48"/>
        <v>-4237.5</v>
      </c>
      <c r="S462" t="str">
        <f t="shared" si="43"/>
        <v>film &amp; video</v>
      </c>
      <c r="T462" t="str">
        <f t="shared" si="46"/>
        <v>eo/animation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6">
        <f t="shared" si="47"/>
        <v>41427.84684027778</v>
      </c>
      <c r="K463">
        <v>1368476367</v>
      </c>
      <c r="L463" s="18">
        <f t="shared" si="44"/>
        <v>41407.84684027778</v>
      </c>
      <c r="M463" t="b">
        <v>0</v>
      </c>
      <c r="N463">
        <v>0</v>
      </c>
      <c r="O463" t="b">
        <v>0</v>
      </c>
      <c r="P463" t="s">
        <v>8269</v>
      </c>
      <c r="Q463">
        <f t="shared" si="45"/>
        <v>-550</v>
      </c>
      <c r="R463" t="e">
        <f t="shared" si="48"/>
        <v>#DIV/0!</v>
      </c>
      <c r="S463" t="str">
        <f t="shared" si="43"/>
        <v>film &amp; video</v>
      </c>
      <c r="T463" t="str">
        <f t="shared" si="46"/>
        <v>eo/animation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6">
        <f t="shared" si="47"/>
        <v>40765.126631944448</v>
      </c>
      <c r="K464">
        <v>1307761341</v>
      </c>
      <c r="L464" s="18">
        <f t="shared" si="44"/>
        <v>40705.126631944448</v>
      </c>
      <c r="M464" t="b">
        <v>0</v>
      </c>
      <c r="N464">
        <v>0</v>
      </c>
      <c r="O464" t="b">
        <v>0</v>
      </c>
      <c r="P464" t="s">
        <v>8269</v>
      </c>
      <c r="Q464">
        <f t="shared" si="45"/>
        <v>-100000</v>
      </c>
      <c r="R464" t="e">
        <f t="shared" si="48"/>
        <v>#DIV/0!</v>
      </c>
      <c r="S464" t="str">
        <f t="shared" si="43"/>
        <v>film &amp; video</v>
      </c>
      <c r="T464" t="str">
        <f t="shared" si="46"/>
        <v>eo/animation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6">
        <f t="shared" si="47"/>
        <v>40810.710104166668</v>
      </c>
      <c r="K465">
        <v>1311699753</v>
      </c>
      <c r="L465" s="18">
        <f t="shared" si="44"/>
        <v>40750.710104166668</v>
      </c>
      <c r="M465" t="b">
        <v>0</v>
      </c>
      <c r="N465">
        <v>11</v>
      </c>
      <c r="O465" t="b">
        <v>0</v>
      </c>
      <c r="P465" t="s">
        <v>8269</v>
      </c>
      <c r="Q465">
        <f t="shared" si="45"/>
        <v>-53750</v>
      </c>
      <c r="R465">
        <f t="shared" si="48"/>
        <v>-4886.363636363636</v>
      </c>
      <c r="S465" t="str">
        <f t="shared" si="43"/>
        <v>film &amp; video</v>
      </c>
      <c r="T465" t="str">
        <f t="shared" si="46"/>
        <v>eo/animation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6">
        <f t="shared" si="47"/>
        <v>42508.848784722228</v>
      </c>
      <c r="K466">
        <v>1461874935</v>
      </c>
      <c r="L466" s="18">
        <f t="shared" si="44"/>
        <v>42488.848784722228</v>
      </c>
      <c r="M466" t="b">
        <v>0</v>
      </c>
      <c r="N466">
        <v>1</v>
      </c>
      <c r="O466" t="b">
        <v>0</v>
      </c>
      <c r="P466" t="s">
        <v>8269</v>
      </c>
      <c r="Q466">
        <f t="shared" si="45"/>
        <v>-1009</v>
      </c>
      <c r="R466">
        <f t="shared" si="48"/>
        <v>-1009</v>
      </c>
      <c r="S466" t="str">
        <f t="shared" si="43"/>
        <v>film &amp; video</v>
      </c>
      <c r="T466" t="str">
        <f t="shared" si="46"/>
        <v>eo/animation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6">
        <f t="shared" si="47"/>
        <v>41817.120069444441</v>
      </c>
      <c r="K467">
        <v>1402455174</v>
      </c>
      <c r="L467" s="18">
        <f t="shared" si="44"/>
        <v>41801.120069444441</v>
      </c>
      <c r="M467" t="b">
        <v>0</v>
      </c>
      <c r="N467">
        <v>8</v>
      </c>
      <c r="O467" t="b">
        <v>0</v>
      </c>
      <c r="P467" t="s">
        <v>8269</v>
      </c>
      <c r="Q467">
        <f t="shared" si="45"/>
        <v>-374</v>
      </c>
      <c r="R467">
        <f t="shared" si="48"/>
        <v>-46.75</v>
      </c>
      <c r="S467" t="str">
        <f t="shared" si="43"/>
        <v>film &amp; video</v>
      </c>
      <c r="T467" t="str">
        <f t="shared" si="46"/>
        <v>eo/animation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6">
        <f t="shared" si="47"/>
        <v>41159.942870370374</v>
      </c>
      <c r="K468">
        <v>1344465464</v>
      </c>
      <c r="L468" s="18">
        <f t="shared" si="44"/>
        <v>41129.942870370374</v>
      </c>
      <c r="M468" t="b">
        <v>0</v>
      </c>
      <c r="N468">
        <v>5</v>
      </c>
      <c r="O468" t="b">
        <v>0</v>
      </c>
      <c r="P468" t="s">
        <v>8269</v>
      </c>
      <c r="Q468">
        <f t="shared" si="45"/>
        <v>-9924</v>
      </c>
      <c r="R468">
        <f t="shared" si="48"/>
        <v>-1984.8</v>
      </c>
      <c r="S468" t="str">
        <f t="shared" si="43"/>
        <v>film &amp; video</v>
      </c>
      <c r="T468" t="str">
        <f t="shared" si="46"/>
        <v>eo/animation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6">
        <f t="shared" si="47"/>
        <v>41180.679791666669</v>
      </c>
      <c r="K469">
        <v>1344961134</v>
      </c>
      <c r="L469" s="18">
        <f t="shared" si="44"/>
        <v>41135.679791666669</v>
      </c>
      <c r="M469" t="b">
        <v>0</v>
      </c>
      <c r="N469">
        <v>39</v>
      </c>
      <c r="O469" t="b">
        <v>0</v>
      </c>
      <c r="P469" t="s">
        <v>8269</v>
      </c>
      <c r="Q469">
        <f t="shared" si="45"/>
        <v>-15685</v>
      </c>
      <c r="R469">
        <f t="shared" si="48"/>
        <v>-402.17948717948718</v>
      </c>
      <c r="S469" t="str">
        <f t="shared" si="43"/>
        <v>film &amp; video</v>
      </c>
      <c r="T469" t="str">
        <f t="shared" si="46"/>
        <v>eo/animation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6">
        <f t="shared" si="47"/>
        <v>41101.160474537035</v>
      </c>
      <c r="K470">
        <v>1336795283</v>
      </c>
      <c r="L470" s="18">
        <f t="shared" si="44"/>
        <v>41041.167627314811</v>
      </c>
      <c r="M470" t="b">
        <v>0</v>
      </c>
      <c r="N470">
        <v>0</v>
      </c>
      <c r="O470" t="b">
        <v>0</v>
      </c>
      <c r="P470" t="s">
        <v>8269</v>
      </c>
      <c r="Q470">
        <f t="shared" si="45"/>
        <v>-7500</v>
      </c>
      <c r="R470" t="e">
        <f t="shared" si="48"/>
        <v>#DIV/0!</v>
      </c>
      <c r="S470" t="str">
        <f t="shared" si="43"/>
        <v>film &amp; video</v>
      </c>
      <c r="T470" t="str">
        <f t="shared" si="46"/>
        <v>eo/animation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6">
        <f t="shared" si="47"/>
        <v>41887.989861111113</v>
      </c>
      <c r="K471">
        <v>1404776724</v>
      </c>
      <c r="L471" s="18">
        <f t="shared" si="44"/>
        <v>41827.989861111113</v>
      </c>
      <c r="M471" t="b">
        <v>0</v>
      </c>
      <c r="N471">
        <v>0</v>
      </c>
      <c r="O471" t="b">
        <v>0</v>
      </c>
      <c r="P471" t="s">
        <v>8269</v>
      </c>
      <c r="Q471">
        <f t="shared" si="45"/>
        <v>-6000</v>
      </c>
      <c r="R471" t="e">
        <f t="shared" si="48"/>
        <v>#DIV/0!</v>
      </c>
      <c r="S471" t="str">
        <f t="shared" si="43"/>
        <v>film &amp; video</v>
      </c>
      <c r="T471" t="str">
        <f t="shared" si="46"/>
        <v>eo/animation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6">
        <f t="shared" si="47"/>
        <v>41655.166666666664</v>
      </c>
      <c r="K472">
        <v>1385524889</v>
      </c>
      <c r="L472" s="18">
        <f t="shared" si="44"/>
        <v>41605.167696759258</v>
      </c>
      <c r="M472" t="b">
        <v>0</v>
      </c>
      <c r="N472">
        <v>2</v>
      </c>
      <c r="O472" t="b">
        <v>0</v>
      </c>
      <c r="P472" t="s">
        <v>8269</v>
      </c>
      <c r="Q472">
        <f t="shared" si="45"/>
        <v>-4949</v>
      </c>
      <c r="R472">
        <f t="shared" si="48"/>
        <v>-2474.5</v>
      </c>
      <c r="S472" t="str">
        <f t="shared" si="43"/>
        <v>film &amp; video</v>
      </c>
      <c r="T472" t="str">
        <f t="shared" si="46"/>
        <v>eo/animation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6">
        <f t="shared" si="47"/>
        <v>41748.680312500001</v>
      </c>
      <c r="K473">
        <v>1394039979</v>
      </c>
      <c r="L473" s="18">
        <f t="shared" si="44"/>
        <v>41703.721979166665</v>
      </c>
      <c r="M473" t="b">
        <v>0</v>
      </c>
      <c r="N473">
        <v>170</v>
      </c>
      <c r="O473" t="b">
        <v>0</v>
      </c>
      <c r="P473" t="s">
        <v>8269</v>
      </c>
      <c r="Q473">
        <f t="shared" si="45"/>
        <v>-48459</v>
      </c>
      <c r="R473">
        <f t="shared" si="48"/>
        <v>-285.0529411764706</v>
      </c>
      <c r="S473" t="str">
        <f t="shared" si="43"/>
        <v>film &amp; video</v>
      </c>
      <c r="T473" t="str">
        <f t="shared" si="46"/>
        <v>eo/animation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6">
        <f t="shared" si="47"/>
        <v>41874.922662037039</v>
      </c>
      <c r="K474">
        <v>1406239718</v>
      </c>
      <c r="L474" s="18">
        <f t="shared" si="44"/>
        <v>41844.922662037039</v>
      </c>
      <c r="M474" t="b">
        <v>0</v>
      </c>
      <c r="N474">
        <v>5</v>
      </c>
      <c r="O474" t="b">
        <v>0</v>
      </c>
      <c r="P474" t="s">
        <v>8269</v>
      </c>
      <c r="Q474">
        <f t="shared" si="45"/>
        <v>-659</v>
      </c>
      <c r="R474">
        <f t="shared" si="48"/>
        <v>-131.80000000000001</v>
      </c>
      <c r="S474" t="str">
        <f t="shared" si="43"/>
        <v>film &amp; video</v>
      </c>
      <c r="T474" t="str">
        <f t="shared" si="46"/>
        <v>eo/animation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6">
        <f t="shared" si="47"/>
        <v>41899.698136574072</v>
      </c>
      <c r="K475">
        <v>1408380319</v>
      </c>
      <c r="L475" s="18">
        <f t="shared" si="44"/>
        <v>41869.698136574072</v>
      </c>
      <c r="M475" t="b">
        <v>0</v>
      </c>
      <c r="N475">
        <v>14</v>
      </c>
      <c r="O475" t="b">
        <v>0</v>
      </c>
      <c r="P475" t="s">
        <v>8269</v>
      </c>
      <c r="Q475">
        <f t="shared" si="45"/>
        <v>-29139</v>
      </c>
      <c r="R475">
        <f t="shared" si="48"/>
        <v>-2081.3571428571427</v>
      </c>
      <c r="S475" t="str">
        <f t="shared" si="43"/>
        <v>film &amp; video</v>
      </c>
      <c r="T475" t="str">
        <f t="shared" si="46"/>
        <v>eo/animation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6">
        <f t="shared" si="47"/>
        <v>42783.329039351855</v>
      </c>
      <c r="K476">
        <v>1484726029</v>
      </c>
      <c r="L476" s="18">
        <f t="shared" si="44"/>
        <v>42753.329039351855</v>
      </c>
      <c r="M476" t="b">
        <v>0</v>
      </c>
      <c r="N476">
        <v>1</v>
      </c>
      <c r="O476" t="b">
        <v>0</v>
      </c>
      <c r="P476" t="s">
        <v>8269</v>
      </c>
      <c r="Q476">
        <f t="shared" si="45"/>
        <v>-3299</v>
      </c>
      <c r="R476">
        <f t="shared" si="48"/>
        <v>-3299</v>
      </c>
      <c r="S476" t="str">
        <f t="shared" si="43"/>
        <v>film &amp; video</v>
      </c>
      <c r="T476" t="str">
        <f t="shared" si="46"/>
        <v>eo/animation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6">
        <f t="shared" si="47"/>
        <v>42130.086145833338</v>
      </c>
      <c r="K477">
        <v>1428285843</v>
      </c>
      <c r="L477" s="18">
        <f t="shared" si="44"/>
        <v>42100.086145833338</v>
      </c>
      <c r="M477" t="b">
        <v>0</v>
      </c>
      <c r="N477">
        <v>0</v>
      </c>
      <c r="O477" t="b">
        <v>0</v>
      </c>
      <c r="P477" t="s">
        <v>8269</v>
      </c>
      <c r="Q477">
        <f t="shared" si="45"/>
        <v>-2000</v>
      </c>
      <c r="R477" t="e">
        <f t="shared" si="48"/>
        <v>#DIV/0!</v>
      </c>
      <c r="S477" t="str">
        <f t="shared" si="43"/>
        <v>film &amp; video</v>
      </c>
      <c r="T477" t="str">
        <f t="shared" si="46"/>
        <v>eo/animation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6">
        <f t="shared" si="47"/>
        <v>41793.165972222225</v>
      </c>
      <c r="K478">
        <v>1398727441</v>
      </c>
      <c r="L478" s="18">
        <f t="shared" si="44"/>
        <v>41757.975011574075</v>
      </c>
      <c r="M478" t="b">
        <v>0</v>
      </c>
      <c r="N478">
        <v>124</v>
      </c>
      <c r="O478" t="b">
        <v>0</v>
      </c>
      <c r="P478" t="s">
        <v>8269</v>
      </c>
      <c r="Q478">
        <f t="shared" si="45"/>
        <v>-215093.41</v>
      </c>
      <c r="R478">
        <f t="shared" si="48"/>
        <v>-1734.6242741935484</v>
      </c>
      <c r="S478" t="str">
        <f t="shared" si="43"/>
        <v>film &amp; video</v>
      </c>
      <c r="T478" t="str">
        <f t="shared" si="46"/>
        <v>eo/animation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6">
        <f t="shared" si="47"/>
        <v>41047.83488425926</v>
      </c>
      <c r="K479">
        <v>1332187334</v>
      </c>
      <c r="L479" s="18">
        <f t="shared" si="44"/>
        <v>40987.83488425926</v>
      </c>
      <c r="M479" t="b">
        <v>0</v>
      </c>
      <c r="N479">
        <v>0</v>
      </c>
      <c r="O479" t="b">
        <v>0</v>
      </c>
      <c r="P479" t="s">
        <v>8269</v>
      </c>
      <c r="Q479">
        <f t="shared" si="45"/>
        <v>-1500</v>
      </c>
      <c r="R479" t="e">
        <f t="shared" si="48"/>
        <v>#DIV/0!</v>
      </c>
      <c r="S479" t="str">
        <f t="shared" si="43"/>
        <v>film &amp; video</v>
      </c>
      <c r="T479" t="str">
        <f t="shared" si="46"/>
        <v>eo/animation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6">
        <f t="shared" si="47"/>
        <v>42095.869317129633</v>
      </c>
      <c r="K480">
        <v>1425333109</v>
      </c>
      <c r="L480" s="18">
        <f t="shared" si="44"/>
        <v>42065.910983796297</v>
      </c>
      <c r="M480" t="b">
        <v>0</v>
      </c>
      <c r="N480">
        <v>0</v>
      </c>
      <c r="O480" t="b">
        <v>0</v>
      </c>
      <c r="P480" t="s">
        <v>8269</v>
      </c>
      <c r="Q480">
        <f t="shared" si="45"/>
        <v>-10000</v>
      </c>
      <c r="R480" t="e">
        <f t="shared" si="48"/>
        <v>#DIV/0!</v>
      </c>
      <c r="S480" t="str">
        <f t="shared" si="43"/>
        <v>film &amp; video</v>
      </c>
      <c r="T480" t="str">
        <f t="shared" si="46"/>
        <v>eo/animation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6">
        <f t="shared" si="47"/>
        <v>41964.449479166666</v>
      </c>
      <c r="K481">
        <v>1411379235</v>
      </c>
      <c r="L481" s="18">
        <f t="shared" si="44"/>
        <v>41904.407812500001</v>
      </c>
      <c r="M481" t="b">
        <v>0</v>
      </c>
      <c r="N481">
        <v>55</v>
      </c>
      <c r="O481" t="b">
        <v>0</v>
      </c>
      <c r="P481" t="s">
        <v>8269</v>
      </c>
      <c r="Q481">
        <f t="shared" si="45"/>
        <v>-10116</v>
      </c>
      <c r="R481">
        <f t="shared" si="48"/>
        <v>-183.92727272727274</v>
      </c>
      <c r="S481" t="str">
        <f t="shared" si="43"/>
        <v>film &amp; video</v>
      </c>
      <c r="T481" t="str">
        <f t="shared" si="46"/>
        <v>eo/animation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6">
        <f t="shared" si="47"/>
        <v>41495.500173611108</v>
      </c>
      <c r="K482">
        <v>1373457615</v>
      </c>
      <c r="L482" s="18">
        <f t="shared" si="44"/>
        <v>41465.500173611108</v>
      </c>
      <c r="M482" t="b">
        <v>0</v>
      </c>
      <c r="N482">
        <v>140</v>
      </c>
      <c r="O482" t="b">
        <v>0</v>
      </c>
      <c r="P482" t="s">
        <v>8269</v>
      </c>
      <c r="Q482">
        <f t="shared" si="45"/>
        <v>-32236</v>
      </c>
      <c r="R482">
        <f t="shared" si="48"/>
        <v>-230.25714285714287</v>
      </c>
      <c r="S482" t="str">
        <f t="shared" si="43"/>
        <v>film &amp; video</v>
      </c>
      <c r="T482" t="str">
        <f t="shared" si="46"/>
        <v>eo/animation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6">
        <f t="shared" si="47"/>
        <v>41192.672326388885</v>
      </c>
      <c r="K483">
        <v>1347293289</v>
      </c>
      <c r="L483" s="18">
        <f t="shared" si="44"/>
        <v>41162.672326388885</v>
      </c>
      <c r="M483" t="b">
        <v>0</v>
      </c>
      <c r="N483">
        <v>21</v>
      </c>
      <c r="O483" t="b">
        <v>0</v>
      </c>
      <c r="P483" t="s">
        <v>8269</v>
      </c>
      <c r="Q483">
        <f t="shared" si="45"/>
        <v>-28170</v>
      </c>
      <c r="R483">
        <f t="shared" si="48"/>
        <v>-1341.4285714285713</v>
      </c>
      <c r="S483" t="str">
        <f t="shared" si="43"/>
        <v>film &amp; video</v>
      </c>
      <c r="T483" t="str">
        <f t="shared" si="46"/>
        <v>eo/animation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6">
        <f t="shared" si="47"/>
        <v>42474.606944444444</v>
      </c>
      <c r="K484">
        <v>1458336690</v>
      </c>
      <c r="L484" s="18">
        <f t="shared" si="44"/>
        <v>42447.896875000006</v>
      </c>
      <c r="M484" t="b">
        <v>0</v>
      </c>
      <c r="N484">
        <v>1</v>
      </c>
      <c r="O484" t="b">
        <v>0</v>
      </c>
      <c r="P484" t="s">
        <v>8269</v>
      </c>
      <c r="Q484">
        <f t="shared" si="45"/>
        <v>-9990</v>
      </c>
      <c r="R484">
        <f t="shared" si="48"/>
        <v>-9990</v>
      </c>
      <c r="S484" t="str">
        <f t="shared" si="43"/>
        <v>film &amp; video</v>
      </c>
      <c r="T484" t="str">
        <f t="shared" si="46"/>
        <v>eo/animation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6">
        <f t="shared" si="47"/>
        <v>41303.197592592594</v>
      </c>
      <c r="K485">
        <v>1354250672</v>
      </c>
      <c r="L485" s="18">
        <f t="shared" si="44"/>
        <v>41243.197592592594</v>
      </c>
      <c r="M485" t="b">
        <v>0</v>
      </c>
      <c r="N485">
        <v>147</v>
      </c>
      <c r="O485" t="b">
        <v>0</v>
      </c>
      <c r="P485" t="s">
        <v>8269</v>
      </c>
      <c r="Q485">
        <f t="shared" si="45"/>
        <v>-7470</v>
      </c>
      <c r="R485">
        <f t="shared" si="48"/>
        <v>-50.816326530612244</v>
      </c>
      <c r="S485" t="str">
        <f t="shared" si="43"/>
        <v>film &amp; video</v>
      </c>
      <c r="T485" t="str">
        <f t="shared" si="46"/>
        <v>eo/animation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6">
        <f t="shared" si="47"/>
        <v>42313.981157407412</v>
      </c>
      <c r="K486">
        <v>1443220372</v>
      </c>
      <c r="L486" s="18">
        <f t="shared" si="44"/>
        <v>42272.93949074074</v>
      </c>
      <c r="M486" t="b">
        <v>0</v>
      </c>
      <c r="N486">
        <v>11</v>
      </c>
      <c r="O486" t="b">
        <v>0</v>
      </c>
      <c r="P486" t="s">
        <v>8269</v>
      </c>
      <c r="Q486">
        <f t="shared" si="45"/>
        <v>-79851</v>
      </c>
      <c r="R486">
        <f t="shared" si="48"/>
        <v>-7259.181818181818</v>
      </c>
      <c r="S486" t="str">
        <f t="shared" si="43"/>
        <v>film &amp; video</v>
      </c>
      <c r="T486" t="str">
        <f t="shared" si="46"/>
        <v>eo/animation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6">
        <f t="shared" si="47"/>
        <v>41411.50577546296</v>
      </c>
      <c r="K487">
        <v>1366200499</v>
      </c>
      <c r="L487" s="18">
        <f t="shared" si="44"/>
        <v>41381.50577546296</v>
      </c>
      <c r="M487" t="b">
        <v>0</v>
      </c>
      <c r="N487">
        <v>125</v>
      </c>
      <c r="O487" t="b">
        <v>0</v>
      </c>
      <c r="P487" t="s">
        <v>8269</v>
      </c>
      <c r="Q487">
        <f t="shared" si="45"/>
        <v>-29640.989999999998</v>
      </c>
      <c r="R487">
        <f t="shared" si="48"/>
        <v>-237.12791999999999</v>
      </c>
      <c r="S487" t="str">
        <f t="shared" si="43"/>
        <v>film &amp; video</v>
      </c>
      <c r="T487" t="str">
        <f t="shared" si="46"/>
        <v>eo/animation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6">
        <f t="shared" si="47"/>
        <v>41791.94258101852</v>
      </c>
      <c r="K488">
        <v>1399070239</v>
      </c>
      <c r="L488" s="18">
        <f t="shared" si="44"/>
        <v>41761.94258101852</v>
      </c>
      <c r="M488" t="b">
        <v>0</v>
      </c>
      <c r="N488">
        <v>1</v>
      </c>
      <c r="O488" t="b">
        <v>0</v>
      </c>
      <c r="P488" t="s">
        <v>8269</v>
      </c>
      <c r="Q488">
        <f t="shared" si="45"/>
        <v>-549950</v>
      </c>
      <c r="R488">
        <f t="shared" si="48"/>
        <v>-549950</v>
      </c>
      <c r="S488" t="str">
        <f t="shared" si="43"/>
        <v>film &amp; video</v>
      </c>
      <c r="T488" t="str">
        <f t="shared" si="46"/>
        <v>eo/animation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6">
        <f t="shared" si="47"/>
        <v>42729.636504629627</v>
      </c>
      <c r="K489">
        <v>1477491394</v>
      </c>
      <c r="L489" s="18">
        <f t="shared" si="44"/>
        <v>42669.594837962963</v>
      </c>
      <c r="M489" t="b">
        <v>0</v>
      </c>
      <c r="N489">
        <v>0</v>
      </c>
      <c r="O489" t="b">
        <v>0</v>
      </c>
      <c r="P489" t="s">
        <v>8269</v>
      </c>
      <c r="Q489">
        <f t="shared" si="45"/>
        <v>-50000</v>
      </c>
      <c r="R489" t="e">
        <f t="shared" si="48"/>
        <v>#DIV/0!</v>
      </c>
      <c r="S489" t="str">
        <f t="shared" si="43"/>
        <v>film &amp; video</v>
      </c>
      <c r="T489" t="str">
        <f t="shared" si="46"/>
        <v>eo/animation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6">
        <f t="shared" si="47"/>
        <v>42744.054398148146</v>
      </c>
      <c r="K490">
        <v>1481332700</v>
      </c>
      <c r="L490" s="18">
        <f t="shared" si="44"/>
        <v>42714.054398148146</v>
      </c>
      <c r="M490" t="b">
        <v>0</v>
      </c>
      <c r="N490">
        <v>0</v>
      </c>
      <c r="O490" t="b">
        <v>0</v>
      </c>
      <c r="P490" t="s">
        <v>8269</v>
      </c>
      <c r="Q490">
        <f t="shared" si="45"/>
        <v>-12000</v>
      </c>
      <c r="R490" t="e">
        <f t="shared" si="48"/>
        <v>#DIV/0!</v>
      </c>
      <c r="S490" t="str">
        <f t="shared" si="43"/>
        <v>film &amp; video</v>
      </c>
      <c r="T490" t="str">
        <f t="shared" si="46"/>
        <v>eo/animation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6">
        <f t="shared" si="47"/>
        <v>40913.481249999997</v>
      </c>
      <c r="K491">
        <v>1323084816</v>
      </c>
      <c r="L491" s="18">
        <f t="shared" si="44"/>
        <v>40882.481666666667</v>
      </c>
      <c r="M491" t="b">
        <v>0</v>
      </c>
      <c r="N491">
        <v>3</v>
      </c>
      <c r="O491" t="b">
        <v>0</v>
      </c>
      <c r="P491" t="s">
        <v>8269</v>
      </c>
      <c r="Q491">
        <f t="shared" si="45"/>
        <v>-74782</v>
      </c>
      <c r="R491">
        <f t="shared" si="48"/>
        <v>-24927.333333333332</v>
      </c>
      <c r="S491" t="str">
        <f t="shared" si="43"/>
        <v>film &amp; video</v>
      </c>
      <c r="T491" t="str">
        <f t="shared" si="46"/>
        <v>eo/animation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6">
        <f t="shared" si="47"/>
        <v>41143.968576388892</v>
      </c>
      <c r="K492">
        <v>1343085285</v>
      </c>
      <c r="L492" s="18">
        <f t="shared" si="44"/>
        <v>41113.968576388892</v>
      </c>
      <c r="M492" t="b">
        <v>0</v>
      </c>
      <c r="N492">
        <v>0</v>
      </c>
      <c r="O492" t="b">
        <v>0</v>
      </c>
      <c r="P492" t="s">
        <v>8269</v>
      </c>
      <c r="Q492">
        <f t="shared" si="45"/>
        <v>-1000</v>
      </c>
      <c r="R492" t="e">
        <f t="shared" si="48"/>
        <v>#DIV/0!</v>
      </c>
      <c r="S492" t="str">
        <f t="shared" si="43"/>
        <v>film &amp; video</v>
      </c>
      <c r="T492" t="str">
        <f t="shared" si="46"/>
        <v>eo/animation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6">
        <f t="shared" si="47"/>
        <v>42396.982627314821</v>
      </c>
      <c r="K493">
        <v>1451345699</v>
      </c>
      <c r="L493" s="18">
        <f t="shared" si="44"/>
        <v>42366.982627314821</v>
      </c>
      <c r="M493" t="b">
        <v>0</v>
      </c>
      <c r="N493">
        <v>0</v>
      </c>
      <c r="O493" t="b">
        <v>0</v>
      </c>
      <c r="P493" t="s">
        <v>8269</v>
      </c>
      <c r="Q493">
        <f t="shared" si="45"/>
        <v>-10000</v>
      </c>
      <c r="R493" t="e">
        <f t="shared" si="48"/>
        <v>#DIV/0!</v>
      </c>
      <c r="S493" t="str">
        <f t="shared" si="43"/>
        <v>film &amp; video</v>
      </c>
      <c r="T493" t="str">
        <f t="shared" si="46"/>
        <v>eo/animation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6">
        <f t="shared" si="47"/>
        <v>42656.03506944445</v>
      </c>
      <c r="K494">
        <v>1471135830</v>
      </c>
      <c r="L494" s="18">
        <f t="shared" si="44"/>
        <v>42596.03506944445</v>
      </c>
      <c r="M494" t="b">
        <v>0</v>
      </c>
      <c r="N494">
        <v>0</v>
      </c>
      <c r="O494" t="b">
        <v>0</v>
      </c>
      <c r="P494" t="s">
        <v>8269</v>
      </c>
      <c r="Q494">
        <f t="shared" si="45"/>
        <v>-10000000</v>
      </c>
      <c r="R494" t="e">
        <f t="shared" si="48"/>
        <v>#DIV/0!</v>
      </c>
      <c r="S494" t="str">
        <f t="shared" si="43"/>
        <v>film &amp; video</v>
      </c>
      <c r="T494" t="str">
        <f t="shared" si="46"/>
        <v>eo/animation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6">
        <f t="shared" si="47"/>
        <v>42144.726134259254</v>
      </c>
      <c r="K495">
        <v>1429550738</v>
      </c>
      <c r="L495" s="18">
        <f t="shared" si="44"/>
        <v>42114.726134259254</v>
      </c>
      <c r="M495" t="b">
        <v>0</v>
      </c>
      <c r="N495">
        <v>0</v>
      </c>
      <c r="O495" t="b">
        <v>0</v>
      </c>
      <c r="P495" t="s">
        <v>8269</v>
      </c>
      <c r="Q495">
        <f t="shared" si="45"/>
        <v>-30000</v>
      </c>
      <c r="R495" t="e">
        <f t="shared" si="48"/>
        <v>#DIV/0!</v>
      </c>
      <c r="S495" t="str">
        <f t="shared" si="43"/>
        <v>film &amp; video</v>
      </c>
      <c r="T495" t="str">
        <f t="shared" si="46"/>
        <v>eo/animation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6">
        <f t="shared" si="47"/>
        <v>41823.125</v>
      </c>
      <c r="K496">
        <v>1402343765</v>
      </c>
      <c r="L496" s="18">
        <f t="shared" si="44"/>
        <v>41799.830613425926</v>
      </c>
      <c r="M496" t="b">
        <v>0</v>
      </c>
      <c r="N496">
        <v>3</v>
      </c>
      <c r="O496" t="b">
        <v>0</v>
      </c>
      <c r="P496" t="s">
        <v>8269</v>
      </c>
      <c r="Q496">
        <f t="shared" si="45"/>
        <v>-19969</v>
      </c>
      <c r="R496">
        <f t="shared" si="48"/>
        <v>-6656.333333333333</v>
      </c>
      <c r="S496" t="str">
        <f t="shared" si="43"/>
        <v>film &amp; video</v>
      </c>
      <c r="T496" t="str">
        <f t="shared" si="46"/>
        <v>eo/animation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6">
        <f t="shared" si="47"/>
        <v>42201.827604166669</v>
      </c>
      <c r="K497">
        <v>1434484305</v>
      </c>
      <c r="L497" s="18">
        <f t="shared" si="44"/>
        <v>42171.827604166669</v>
      </c>
      <c r="M497" t="b">
        <v>0</v>
      </c>
      <c r="N497">
        <v>0</v>
      </c>
      <c r="O497" t="b">
        <v>0</v>
      </c>
      <c r="P497" t="s">
        <v>8269</v>
      </c>
      <c r="Q497">
        <f t="shared" si="45"/>
        <v>-7000</v>
      </c>
      <c r="R497" t="e">
        <f t="shared" si="48"/>
        <v>#DIV/0!</v>
      </c>
      <c r="S497" t="str">
        <f t="shared" si="43"/>
        <v>film &amp; video</v>
      </c>
      <c r="T497" t="str">
        <f t="shared" si="46"/>
        <v>eo/animation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6">
        <f t="shared" si="47"/>
        <v>41680.93141203704</v>
      </c>
      <c r="K498">
        <v>1386886874</v>
      </c>
      <c r="L498" s="18">
        <f t="shared" si="44"/>
        <v>41620.93141203704</v>
      </c>
      <c r="M498" t="b">
        <v>0</v>
      </c>
      <c r="N498">
        <v>1</v>
      </c>
      <c r="O498" t="b">
        <v>0</v>
      </c>
      <c r="P498" t="s">
        <v>8269</v>
      </c>
      <c r="Q498">
        <f t="shared" si="45"/>
        <v>-59999</v>
      </c>
      <c r="R498">
        <f t="shared" si="48"/>
        <v>-59999</v>
      </c>
      <c r="S498" t="str">
        <f t="shared" si="43"/>
        <v>film &amp; video</v>
      </c>
      <c r="T498" t="str">
        <f t="shared" si="46"/>
        <v>eo/animation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6">
        <f t="shared" si="47"/>
        <v>41998.208333333328</v>
      </c>
      <c r="K499">
        <v>1414889665</v>
      </c>
      <c r="L499" s="18">
        <f t="shared" si="44"/>
        <v>41945.037789351853</v>
      </c>
      <c r="M499" t="b">
        <v>0</v>
      </c>
      <c r="N499">
        <v>3</v>
      </c>
      <c r="O499" t="b">
        <v>0</v>
      </c>
      <c r="P499" t="s">
        <v>8269</v>
      </c>
      <c r="Q499">
        <f t="shared" si="45"/>
        <v>-4450</v>
      </c>
      <c r="R499">
        <f t="shared" si="48"/>
        <v>-1483.3333333333333</v>
      </c>
      <c r="S499" t="str">
        <f t="shared" ref="S499:S521" si="49">S498</f>
        <v>film &amp; video</v>
      </c>
      <c r="T499" t="str">
        <f t="shared" si="46"/>
        <v>eo/animation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6">
        <f t="shared" si="47"/>
        <v>40900.762141203704</v>
      </c>
      <c r="K500">
        <v>1321035449</v>
      </c>
      <c r="L500" s="18">
        <f t="shared" si="44"/>
        <v>40858.762141203704</v>
      </c>
      <c r="M500" t="b">
        <v>0</v>
      </c>
      <c r="N500">
        <v>22</v>
      </c>
      <c r="O500" t="b">
        <v>0</v>
      </c>
      <c r="P500" t="s">
        <v>8269</v>
      </c>
      <c r="Q500">
        <f t="shared" si="45"/>
        <v>-62114</v>
      </c>
      <c r="R500">
        <f t="shared" si="48"/>
        <v>-2823.3636363636365</v>
      </c>
      <c r="S500" t="str">
        <f t="shared" si="49"/>
        <v>film &amp; video</v>
      </c>
      <c r="T500" t="str">
        <f t="shared" si="46"/>
        <v>eo/animation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6">
        <f t="shared" si="47"/>
        <v>40098.874305555553</v>
      </c>
      <c r="K501">
        <v>1250630968</v>
      </c>
      <c r="L501" s="18">
        <f t="shared" si="44"/>
        <v>40043.895462962959</v>
      </c>
      <c r="M501" t="b">
        <v>0</v>
      </c>
      <c r="N501">
        <v>26</v>
      </c>
      <c r="O501" t="b">
        <v>0</v>
      </c>
      <c r="P501" t="s">
        <v>8269</v>
      </c>
      <c r="Q501">
        <f t="shared" si="45"/>
        <v>-18090</v>
      </c>
      <c r="R501">
        <f t="shared" si="48"/>
        <v>-695.76923076923072</v>
      </c>
      <c r="S501" t="str">
        <f t="shared" si="49"/>
        <v>film &amp; video</v>
      </c>
      <c r="T501" t="str">
        <f t="shared" si="46"/>
        <v>eo/animation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6">
        <f t="shared" si="47"/>
        <v>40306.927777777775</v>
      </c>
      <c r="K502">
        <v>1268255751</v>
      </c>
      <c r="L502" s="18">
        <f t="shared" si="44"/>
        <v>40247.886006944449</v>
      </c>
      <c r="M502" t="b">
        <v>0</v>
      </c>
      <c r="N502">
        <v>4</v>
      </c>
      <c r="O502" t="b">
        <v>0</v>
      </c>
      <c r="P502" t="s">
        <v>8269</v>
      </c>
      <c r="Q502">
        <f t="shared" si="45"/>
        <v>-6285</v>
      </c>
      <c r="R502">
        <f t="shared" si="48"/>
        <v>-1571.25</v>
      </c>
      <c r="S502" t="str">
        <f t="shared" si="49"/>
        <v>film &amp; video</v>
      </c>
      <c r="T502" t="str">
        <f t="shared" si="46"/>
        <v>eo/animation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6">
        <f t="shared" si="47"/>
        <v>40733.234386574077</v>
      </c>
      <c r="K503">
        <v>1307597851</v>
      </c>
      <c r="L503" s="18">
        <f t="shared" si="44"/>
        <v>40703.234386574077</v>
      </c>
      <c r="M503" t="b">
        <v>0</v>
      </c>
      <c r="N503">
        <v>0</v>
      </c>
      <c r="O503" t="b">
        <v>0</v>
      </c>
      <c r="P503" t="s">
        <v>8269</v>
      </c>
      <c r="Q503">
        <f t="shared" si="45"/>
        <v>-10000</v>
      </c>
      <c r="R503" t="e">
        <f t="shared" si="48"/>
        <v>#DIV/0!</v>
      </c>
      <c r="S503" t="str">
        <f t="shared" si="49"/>
        <v>film &amp; video</v>
      </c>
      <c r="T503" t="str">
        <f t="shared" si="46"/>
        <v>eo/animation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6">
        <f t="shared" si="47"/>
        <v>40986.511863425927</v>
      </c>
      <c r="K504">
        <v>1329484625</v>
      </c>
      <c r="L504" s="18">
        <f t="shared" si="44"/>
        <v>40956.553530092591</v>
      </c>
      <c r="M504" t="b">
        <v>0</v>
      </c>
      <c r="N504">
        <v>4</v>
      </c>
      <c r="O504" t="b">
        <v>0</v>
      </c>
      <c r="P504" t="s">
        <v>8269</v>
      </c>
      <c r="Q504">
        <f t="shared" si="45"/>
        <v>-19770</v>
      </c>
      <c r="R504">
        <f t="shared" si="48"/>
        <v>-4942.5</v>
      </c>
      <c r="S504" t="str">
        <f t="shared" si="49"/>
        <v>film &amp; video</v>
      </c>
      <c r="T504" t="str">
        <f t="shared" si="46"/>
        <v>eo/animation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6">
        <f t="shared" si="47"/>
        <v>42021.526655092588</v>
      </c>
      <c r="K505">
        <v>1418906303</v>
      </c>
      <c r="L505" s="18">
        <f t="shared" si="44"/>
        <v>41991.526655092588</v>
      </c>
      <c r="M505" t="b">
        <v>0</v>
      </c>
      <c r="N505">
        <v>9</v>
      </c>
      <c r="O505" t="b">
        <v>0</v>
      </c>
      <c r="P505" t="s">
        <v>8269</v>
      </c>
      <c r="Q505">
        <f t="shared" si="45"/>
        <v>-6386</v>
      </c>
      <c r="R505">
        <f t="shared" si="48"/>
        <v>-709.55555555555554</v>
      </c>
      <c r="S505" t="str">
        <f t="shared" si="49"/>
        <v>film &amp; video</v>
      </c>
      <c r="T505" t="str">
        <f t="shared" si="46"/>
        <v>eo/animation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6">
        <f t="shared" si="47"/>
        <v>41009.941979166666</v>
      </c>
      <c r="K506">
        <v>1328916987</v>
      </c>
      <c r="L506" s="18">
        <f t="shared" si="44"/>
        <v>40949.98364583333</v>
      </c>
      <c r="M506" t="b">
        <v>0</v>
      </c>
      <c r="N506">
        <v>5</v>
      </c>
      <c r="O506" t="b">
        <v>0</v>
      </c>
      <c r="P506" t="s">
        <v>8269</v>
      </c>
      <c r="Q506">
        <f t="shared" si="45"/>
        <v>-24165</v>
      </c>
      <c r="R506">
        <f t="shared" si="48"/>
        <v>-4833</v>
      </c>
      <c r="S506" t="str">
        <f t="shared" si="49"/>
        <v>film &amp; video</v>
      </c>
      <c r="T506" t="str">
        <f t="shared" si="46"/>
        <v>eo/animation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6">
        <f t="shared" si="47"/>
        <v>42363.098217592589</v>
      </c>
      <c r="K507">
        <v>1447122086</v>
      </c>
      <c r="L507" s="18">
        <f t="shared" si="44"/>
        <v>42318.098217592589</v>
      </c>
      <c r="M507" t="b">
        <v>0</v>
      </c>
      <c r="N507">
        <v>14</v>
      </c>
      <c r="O507" t="b">
        <v>0</v>
      </c>
      <c r="P507" t="s">
        <v>8269</v>
      </c>
      <c r="Q507">
        <f t="shared" si="45"/>
        <v>-11948</v>
      </c>
      <c r="R507">
        <f t="shared" si="48"/>
        <v>-853.42857142857144</v>
      </c>
      <c r="S507" t="str">
        <f t="shared" si="49"/>
        <v>film &amp; video</v>
      </c>
      <c r="T507" t="str">
        <f t="shared" si="46"/>
        <v>eo/animation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6">
        <f t="shared" si="47"/>
        <v>41496.552314814813</v>
      </c>
      <c r="K508">
        <v>1373548520</v>
      </c>
      <c r="L508" s="18">
        <f t="shared" si="44"/>
        <v>41466.552314814813</v>
      </c>
      <c r="M508" t="b">
        <v>0</v>
      </c>
      <c r="N508">
        <v>1</v>
      </c>
      <c r="O508" t="b">
        <v>0</v>
      </c>
      <c r="P508" t="s">
        <v>8269</v>
      </c>
      <c r="Q508">
        <f t="shared" si="45"/>
        <v>-199750</v>
      </c>
      <c r="R508">
        <f t="shared" si="48"/>
        <v>-199750</v>
      </c>
      <c r="S508" t="str">
        <f t="shared" si="49"/>
        <v>film &amp; video</v>
      </c>
      <c r="T508" t="str">
        <f t="shared" si="46"/>
        <v>eo/animation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6">
        <f t="shared" si="47"/>
        <v>41201.958993055552</v>
      </c>
      <c r="K509">
        <v>1346799657</v>
      </c>
      <c r="L509" s="18">
        <f t="shared" si="44"/>
        <v>41156.958993055552</v>
      </c>
      <c r="M509" t="b">
        <v>0</v>
      </c>
      <c r="N509">
        <v>10</v>
      </c>
      <c r="O509" t="b">
        <v>0</v>
      </c>
      <c r="P509" t="s">
        <v>8269</v>
      </c>
      <c r="Q509">
        <f t="shared" si="45"/>
        <v>-19360</v>
      </c>
      <c r="R509">
        <f t="shared" si="48"/>
        <v>-1936</v>
      </c>
      <c r="S509" t="str">
        <f t="shared" si="49"/>
        <v>film &amp; video</v>
      </c>
      <c r="T509" t="str">
        <f t="shared" si="46"/>
        <v>eo/animation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6">
        <f t="shared" si="47"/>
        <v>41054.593055555553</v>
      </c>
      <c r="K510">
        <v>1332808501</v>
      </c>
      <c r="L510" s="18">
        <f t="shared" si="44"/>
        <v>40995.024317129632</v>
      </c>
      <c r="M510" t="b">
        <v>0</v>
      </c>
      <c r="N510">
        <v>3</v>
      </c>
      <c r="O510" t="b">
        <v>0</v>
      </c>
      <c r="P510" t="s">
        <v>8269</v>
      </c>
      <c r="Q510">
        <f t="shared" si="45"/>
        <v>-49600</v>
      </c>
      <c r="R510">
        <f t="shared" si="48"/>
        <v>-16533.333333333332</v>
      </c>
      <c r="S510" t="str">
        <f t="shared" si="49"/>
        <v>film &amp; video</v>
      </c>
      <c r="T510" t="str">
        <f t="shared" si="46"/>
        <v>eo/animation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6">
        <f t="shared" si="47"/>
        <v>42183.631597222222</v>
      </c>
      <c r="K511">
        <v>1432912170</v>
      </c>
      <c r="L511" s="18">
        <f t="shared" si="44"/>
        <v>42153.631597222222</v>
      </c>
      <c r="M511" t="b">
        <v>0</v>
      </c>
      <c r="N511">
        <v>1</v>
      </c>
      <c r="O511" t="b">
        <v>0</v>
      </c>
      <c r="P511" t="s">
        <v>8269</v>
      </c>
      <c r="Q511">
        <f t="shared" si="45"/>
        <v>-4990</v>
      </c>
      <c r="R511">
        <f t="shared" si="48"/>
        <v>-4990</v>
      </c>
      <c r="S511" t="str">
        <f t="shared" si="49"/>
        <v>film &amp; video</v>
      </c>
      <c r="T511" t="str">
        <f t="shared" si="46"/>
        <v>eo/animation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6">
        <f t="shared" si="47"/>
        <v>42430.176377314812</v>
      </c>
      <c r="K512">
        <v>1454213639</v>
      </c>
      <c r="L512" s="18">
        <f t="shared" si="44"/>
        <v>42400.176377314812</v>
      </c>
      <c r="M512" t="b">
        <v>0</v>
      </c>
      <c r="N512">
        <v>0</v>
      </c>
      <c r="O512" t="b">
        <v>0</v>
      </c>
      <c r="P512" t="s">
        <v>8269</v>
      </c>
      <c r="Q512">
        <f t="shared" si="45"/>
        <v>-14000</v>
      </c>
      <c r="R512" t="e">
        <f t="shared" si="48"/>
        <v>#DIV/0!</v>
      </c>
      <c r="S512" t="str">
        <f t="shared" si="49"/>
        <v>film &amp; video</v>
      </c>
      <c r="T512" t="str">
        <f t="shared" si="46"/>
        <v>eo/animation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6">
        <f t="shared" si="47"/>
        <v>41370.261365740742</v>
      </c>
      <c r="K513">
        <v>1362640582</v>
      </c>
      <c r="L513" s="18">
        <f t="shared" si="44"/>
        <v>41340.303032407406</v>
      </c>
      <c r="M513" t="b">
        <v>0</v>
      </c>
      <c r="N513">
        <v>5</v>
      </c>
      <c r="O513" t="b">
        <v>0</v>
      </c>
      <c r="P513" t="s">
        <v>8269</v>
      </c>
      <c r="Q513">
        <f t="shared" si="45"/>
        <v>-4850</v>
      </c>
      <c r="R513">
        <f t="shared" si="48"/>
        <v>-970</v>
      </c>
      <c r="S513" t="str">
        <f t="shared" si="49"/>
        <v>film &amp; video</v>
      </c>
      <c r="T513" t="str">
        <f t="shared" si="46"/>
        <v>eo/animation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6">
        <f t="shared" si="47"/>
        <v>42694.783877314811</v>
      </c>
      <c r="K514">
        <v>1475776127</v>
      </c>
      <c r="L514" s="18">
        <f t="shared" ref="L514:L577" si="50">(((K514/60)/60)/24)+DATE(1970,1,1)</f>
        <v>42649.742210648154</v>
      </c>
      <c r="M514" t="b">
        <v>0</v>
      </c>
      <c r="N514">
        <v>2</v>
      </c>
      <c r="O514" t="b">
        <v>0</v>
      </c>
      <c r="P514" t="s">
        <v>8269</v>
      </c>
      <c r="Q514">
        <f t="shared" ref="Q514:Q577" si="51">E514-D514</f>
        <v>-7989</v>
      </c>
      <c r="R514">
        <f t="shared" si="48"/>
        <v>-3994.5</v>
      </c>
      <c r="S514" t="str">
        <f t="shared" si="49"/>
        <v>film &amp; video</v>
      </c>
      <c r="T514" t="str">
        <f t="shared" ref="T514:T577" si="52">RIGHT(P514,12)</f>
        <v>eo/animation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6">
        <f t="shared" ref="J515:J578" si="53">(((I515/60)/60)/24)+DATE(1970,1,1)</f>
        <v>42597.291666666672</v>
      </c>
      <c r="K515">
        <v>1467387705</v>
      </c>
      <c r="L515" s="18">
        <f t="shared" si="50"/>
        <v>42552.653993055559</v>
      </c>
      <c r="M515" t="b">
        <v>0</v>
      </c>
      <c r="N515">
        <v>68</v>
      </c>
      <c r="O515" t="b">
        <v>0</v>
      </c>
      <c r="P515" t="s">
        <v>8269</v>
      </c>
      <c r="Q515">
        <f t="shared" si="51"/>
        <v>-43038</v>
      </c>
      <c r="R515">
        <f t="shared" ref="R515:R578" si="54">Q515/N515</f>
        <v>-632.91176470588232</v>
      </c>
      <c r="S515" t="str">
        <f t="shared" si="49"/>
        <v>film &amp; video</v>
      </c>
      <c r="T515" t="str">
        <f t="shared" si="52"/>
        <v>eo/animation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6">
        <f t="shared" si="53"/>
        <v>41860.613969907405</v>
      </c>
      <c r="K516">
        <v>1405003447</v>
      </c>
      <c r="L516" s="18">
        <f t="shared" si="50"/>
        <v>41830.613969907405</v>
      </c>
      <c r="M516" t="b">
        <v>0</v>
      </c>
      <c r="N516">
        <v>3</v>
      </c>
      <c r="O516" t="b">
        <v>0</v>
      </c>
      <c r="P516" t="s">
        <v>8269</v>
      </c>
      <c r="Q516">
        <f t="shared" si="51"/>
        <v>-1450</v>
      </c>
      <c r="R516">
        <f t="shared" si="54"/>
        <v>-483.33333333333331</v>
      </c>
      <c r="S516" t="str">
        <f t="shared" si="49"/>
        <v>film &amp; video</v>
      </c>
      <c r="T516" t="str">
        <f t="shared" si="52"/>
        <v>eo/animation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6">
        <f t="shared" si="53"/>
        <v>42367.490752314814</v>
      </c>
      <c r="K517">
        <v>1447933601</v>
      </c>
      <c r="L517" s="18">
        <f t="shared" si="50"/>
        <v>42327.490752314814</v>
      </c>
      <c r="M517" t="b">
        <v>0</v>
      </c>
      <c r="N517">
        <v>34</v>
      </c>
      <c r="O517" t="b">
        <v>0</v>
      </c>
      <c r="P517" t="s">
        <v>8269</v>
      </c>
      <c r="Q517">
        <f t="shared" si="51"/>
        <v>-72349</v>
      </c>
      <c r="R517">
        <f t="shared" si="54"/>
        <v>-2127.9117647058824</v>
      </c>
      <c r="S517" t="str">
        <f t="shared" si="49"/>
        <v>film &amp; video</v>
      </c>
      <c r="T517" t="str">
        <f t="shared" si="52"/>
        <v>eo/animation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6">
        <f t="shared" si="53"/>
        <v>42151.778703703705</v>
      </c>
      <c r="K518">
        <v>1427568080</v>
      </c>
      <c r="L518" s="18">
        <f t="shared" si="50"/>
        <v>42091.778703703705</v>
      </c>
      <c r="M518" t="b">
        <v>0</v>
      </c>
      <c r="N518">
        <v>0</v>
      </c>
      <c r="O518" t="b">
        <v>0</v>
      </c>
      <c r="P518" t="s">
        <v>8269</v>
      </c>
      <c r="Q518">
        <f t="shared" si="51"/>
        <v>-5000</v>
      </c>
      <c r="R518" t="e">
        <f t="shared" si="54"/>
        <v>#DIV/0!</v>
      </c>
      <c r="S518" t="str">
        <f t="shared" si="49"/>
        <v>film &amp; video</v>
      </c>
      <c r="T518" t="str">
        <f t="shared" si="52"/>
        <v>eo/animation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6">
        <f t="shared" si="53"/>
        <v>42768.615289351852</v>
      </c>
      <c r="K519">
        <v>1483454761</v>
      </c>
      <c r="L519" s="18">
        <f t="shared" si="50"/>
        <v>42738.615289351852</v>
      </c>
      <c r="M519" t="b">
        <v>0</v>
      </c>
      <c r="N519">
        <v>3</v>
      </c>
      <c r="O519" t="b">
        <v>0</v>
      </c>
      <c r="P519" t="s">
        <v>8269</v>
      </c>
      <c r="Q519">
        <f t="shared" si="51"/>
        <v>-14795</v>
      </c>
      <c r="R519">
        <f t="shared" si="54"/>
        <v>-4931.666666666667</v>
      </c>
      <c r="S519" t="str">
        <f t="shared" si="49"/>
        <v>film &amp; video</v>
      </c>
      <c r="T519" t="str">
        <f t="shared" si="52"/>
        <v>eo/animation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6">
        <f t="shared" si="53"/>
        <v>42253.615277777775</v>
      </c>
      <c r="K520">
        <v>1438958824</v>
      </c>
      <c r="L520" s="18">
        <f t="shared" si="50"/>
        <v>42223.616018518514</v>
      </c>
      <c r="M520" t="b">
        <v>0</v>
      </c>
      <c r="N520">
        <v>0</v>
      </c>
      <c r="O520" t="b">
        <v>0</v>
      </c>
      <c r="P520" t="s">
        <v>8269</v>
      </c>
      <c r="Q520">
        <f t="shared" si="51"/>
        <v>-7175</v>
      </c>
      <c r="R520" t="e">
        <f t="shared" si="54"/>
        <v>#DIV/0!</v>
      </c>
      <c r="S520" t="str">
        <f>S519</f>
        <v>film &amp; video</v>
      </c>
      <c r="T520" t="str">
        <f t="shared" si="52"/>
        <v>eo/animation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6">
        <f t="shared" si="53"/>
        <v>41248.391446759262</v>
      </c>
      <c r="K521">
        <v>1352107421</v>
      </c>
      <c r="L521" s="18">
        <f t="shared" si="50"/>
        <v>41218.391446759262</v>
      </c>
      <c r="M521" t="b">
        <v>0</v>
      </c>
      <c r="N521">
        <v>70</v>
      </c>
      <c r="O521" t="b">
        <v>0</v>
      </c>
      <c r="P521" t="s">
        <v>8269</v>
      </c>
      <c r="Q521">
        <f t="shared" si="51"/>
        <v>-9255</v>
      </c>
      <c r="R521">
        <f t="shared" si="54"/>
        <v>-132.21428571428572</v>
      </c>
      <c r="S521" t="str">
        <f t="shared" si="49"/>
        <v>film &amp; video</v>
      </c>
      <c r="T521" t="str">
        <f t="shared" si="52"/>
        <v>eo/animation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6">
        <f t="shared" si="53"/>
        <v>42348.702094907407</v>
      </c>
      <c r="K522">
        <v>1447174261</v>
      </c>
      <c r="L522" s="18">
        <f t="shared" si="50"/>
        <v>42318.702094907407</v>
      </c>
      <c r="M522" t="b">
        <v>0</v>
      </c>
      <c r="N522">
        <v>34</v>
      </c>
      <c r="O522" t="b">
        <v>1</v>
      </c>
      <c r="P522" t="s">
        <v>8270</v>
      </c>
      <c r="Q522">
        <f t="shared" si="51"/>
        <v>105</v>
      </c>
      <c r="R522">
        <f t="shared" si="54"/>
        <v>3.0882352941176472</v>
      </c>
      <c r="S522" t="str">
        <f>LEFT(P522, LEN(P522)-6)</f>
        <v>theater</v>
      </c>
      <c r="T522" t="str">
        <f t="shared" si="52"/>
        <v>heater/plays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6">
        <f t="shared" si="53"/>
        <v>42675.207638888889</v>
      </c>
      <c r="K523">
        <v>1475460819</v>
      </c>
      <c r="L523" s="18">
        <f t="shared" si="50"/>
        <v>42646.092812499999</v>
      </c>
      <c r="M523" t="b">
        <v>0</v>
      </c>
      <c r="N523">
        <v>56</v>
      </c>
      <c r="O523" t="b">
        <v>1</v>
      </c>
      <c r="P523" t="s">
        <v>8270</v>
      </c>
      <c r="Q523">
        <f t="shared" si="51"/>
        <v>232</v>
      </c>
      <c r="R523">
        <f t="shared" si="54"/>
        <v>4.1428571428571432</v>
      </c>
      <c r="S523" t="str">
        <f t="shared" ref="S523:S541" si="55">LEFT(P523, LEN(P523)-6)</f>
        <v>theater</v>
      </c>
      <c r="T523" t="str">
        <f t="shared" si="52"/>
        <v>heater/plays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6">
        <f t="shared" si="53"/>
        <v>42449.999131944445</v>
      </c>
      <c r="K524">
        <v>1456793925</v>
      </c>
      <c r="L524" s="18">
        <f t="shared" si="50"/>
        <v>42430.040798611109</v>
      </c>
      <c r="M524" t="b">
        <v>0</v>
      </c>
      <c r="N524">
        <v>31</v>
      </c>
      <c r="O524" t="b">
        <v>1</v>
      </c>
      <c r="P524" t="s">
        <v>8270</v>
      </c>
      <c r="Q524">
        <f t="shared" si="51"/>
        <v>440</v>
      </c>
      <c r="R524">
        <f t="shared" si="54"/>
        <v>14.193548387096774</v>
      </c>
      <c r="S524" t="str">
        <f t="shared" si="55"/>
        <v>theater</v>
      </c>
      <c r="T524" t="str">
        <f t="shared" si="52"/>
        <v>heater/plays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6">
        <f t="shared" si="53"/>
        <v>42268.13282407407</v>
      </c>
      <c r="K525">
        <v>1440213076</v>
      </c>
      <c r="L525" s="18">
        <f t="shared" si="50"/>
        <v>42238.13282407407</v>
      </c>
      <c r="M525" t="b">
        <v>0</v>
      </c>
      <c r="N525">
        <v>84</v>
      </c>
      <c r="O525" t="b">
        <v>1</v>
      </c>
      <c r="P525" t="s">
        <v>8270</v>
      </c>
      <c r="Q525">
        <f t="shared" si="51"/>
        <v>1030</v>
      </c>
      <c r="R525">
        <f t="shared" si="54"/>
        <v>12.261904761904763</v>
      </c>
      <c r="S525" t="str">
        <f t="shared" si="55"/>
        <v>theater</v>
      </c>
      <c r="T525" t="str">
        <f t="shared" si="52"/>
        <v>heater/plays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6">
        <f t="shared" si="53"/>
        <v>42522.717233796298</v>
      </c>
      <c r="K526">
        <v>1462209169</v>
      </c>
      <c r="L526" s="18">
        <f t="shared" si="50"/>
        <v>42492.717233796298</v>
      </c>
      <c r="M526" t="b">
        <v>0</v>
      </c>
      <c r="N526">
        <v>130</v>
      </c>
      <c r="O526" t="b">
        <v>1</v>
      </c>
      <c r="P526" t="s">
        <v>8270</v>
      </c>
      <c r="Q526">
        <f t="shared" si="51"/>
        <v>303.55000000000018</v>
      </c>
      <c r="R526">
        <f t="shared" si="54"/>
        <v>2.3350000000000013</v>
      </c>
      <c r="S526" t="str">
        <f t="shared" si="55"/>
        <v>theater</v>
      </c>
      <c r="T526" t="str">
        <f t="shared" si="52"/>
        <v>heater/plays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6">
        <f t="shared" si="53"/>
        <v>41895.400937500002</v>
      </c>
      <c r="K527">
        <v>1406713041</v>
      </c>
      <c r="L527" s="18">
        <f t="shared" si="50"/>
        <v>41850.400937500002</v>
      </c>
      <c r="M527" t="b">
        <v>0</v>
      </c>
      <c r="N527">
        <v>12</v>
      </c>
      <c r="O527" t="b">
        <v>1</v>
      </c>
      <c r="P527" t="s">
        <v>8270</v>
      </c>
      <c r="Q527">
        <f t="shared" si="51"/>
        <v>0</v>
      </c>
      <c r="R527">
        <f t="shared" si="54"/>
        <v>0</v>
      </c>
      <c r="S527" t="str">
        <f t="shared" si="55"/>
        <v>theater</v>
      </c>
      <c r="T527" t="str">
        <f t="shared" si="52"/>
        <v>heater/plays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6">
        <f t="shared" si="53"/>
        <v>42223.708333333328</v>
      </c>
      <c r="K528">
        <v>1436278344</v>
      </c>
      <c r="L528" s="18">
        <f t="shared" si="50"/>
        <v>42192.591944444444</v>
      </c>
      <c r="M528" t="b">
        <v>0</v>
      </c>
      <c r="N528">
        <v>23</v>
      </c>
      <c r="O528" t="b">
        <v>1</v>
      </c>
      <c r="P528" t="s">
        <v>8270</v>
      </c>
      <c r="Q528">
        <f t="shared" si="51"/>
        <v>210</v>
      </c>
      <c r="R528">
        <f t="shared" si="54"/>
        <v>9.1304347826086953</v>
      </c>
      <c r="S528" t="str">
        <f t="shared" si="55"/>
        <v>theater</v>
      </c>
      <c r="T528" t="str">
        <f t="shared" si="52"/>
        <v>heater/plays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6">
        <f t="shared" si="53"/>
        <v>42783.670138888891</v>
      </c>
      <c r="K529">
        <v>1484715366</v>
      </c>
      <c r="L529" s="18">
        <f t="shared" si="50"/>
        <v>42753.205625000002</v>
      </c>
      <c r="M529" t="b">
        <v>0</v>
      </c>
      <c r="N529">
        <v>158</v>
      </c>
      <c r="O529" t="b">
        <v>1</v>
      </c>
      <c r="P529" t="s">
        <v>8270</v>
      </c>
      <c r="Q529">
        <f t="shared" si="51"/>
        <v>85</v>
      </c>
      <c r="R529">
        <f t="shared" si="54"/>
        <v>0.53797468354430378</v>
      </c>
      <c r="S529" t="str">
        <f t="shared" si="55"/>
        <v>theater</v>
      </c>
      <c r="T529" t="str">
        <f t="shared" si="52"/>
        <v>heater/plays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6">
        <f t="shared" si="53"/>
        <v>42176.888888888891</v>
      </c>
      <c r="K530">
        <v>1433109907</v>
      </c>
      <c r="L530" s="18">
        <f t="shared" si="50"/>
        <v>42155.920219907406</v>
      </c>
      <c r="M530" t="b">
        <v>0</v>
      </c>
      <c r="N530">
        <v>30</v>
      </c>
      <c r="O530" t="b">
        <v>1</v>
      </c>
      <c r="P530" t="s">
        <v>8270</v>
      </c>
      <c r="Q530">
        <f t="shared" si="51"/>
        <v>180</v>
      </c>
      <c r="R530">
        <f t="shared" si="54"/>
        <v>6</v>
      </c>
      <c r="S530" t="str">
        <f t="shared" si="55"/>
        <v>theater</v>
      </c>
      <c r="T530" t="str">
        <f t="shared" si="52"/>
        <v>heater/plays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6">
        <f t="shared" si="53"/>
        <v>42746.208333333328</v>
      </c>
      <c r="K531">
        <v>1482281094</v>
      </c>
      <c r="L531" s="18">
        <f t="shared" si="50"/>
        <v>42725.031180555554</v>
      </c>
      <c r="M531" t="b">
        <v>0</v>
      </c>
      <c r="N531">
        <v>18</v>
      </c>
      <c r="O531" t="b">
        <v>1</v>
      </c>
      <c r="P531" t="s">
        <v>8270</v>
      </c>
      <c r="Q531">
        <f t="shared" si="51"/>
        <v>365</v>
      </c>
      <c r="R531">
        <f t="shared" si="54"/>
        <v>20.277777777777779</v>
      </c>
      <c r="S531" t="str">
        <f t="shared" si="55"/>
        <v>theater</v>
      </c>
      <c r="T531" t="str">
        <f t="shared" si="52"/>
        <v>heater/plays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6">
        <f t="shared" si="53"/>
        <v>42179.083333333328</v>
      </c>
      <c r="K532">
        <v>1433254268</v>
      </c>
      <c r="L532" s="18">
        <f t="shared" si="50"/>
        <v>42157.591064814813</v>
      </c>
      <c r="M532" t="b">
        <v>0</v>
      </c>
      <c r="N532">
        <v>29</v>
      </c>
      <c r="O532" t="b">
        <v>1</v>
      </c>
      <c r="P532" t="s">
        <v>8270</v>
      </c>
      <c r="Q532">
        <f t="shared" si="51"/>
        <v>265</v>
      </c>
      <c r="R532">
        <f t="shared" si="54"/>
        <v>9.137931034482758</v>
      </c>
      <c r="S532" t="str">
        <f t="shared" si="55"/>
        <v>theater</v>
      </c>
      <c r="T532" t="str">
        <f t="shared" si="52"/>
        <v>heater/plays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6">
        <f t="shared" si="53"/>
        <v>42721.290972222225</v>
      </c>
      <c r="K533">
        <v>1478050429</v>
      </c>
      <c r="L533" s="18">
        <f t="shared" si="50"/>
        <v>42676.065150462964</v>
      </c>
      <c r="M533" t="b">
        <v>0</v>
      </c>
      <c r="N533">
        <v>31</v>
      </c>
      <c r="O533" t="b">
        <v>1</v>
      </c>
      <c r="P533" t="s">
        <v>8270</v>
      </c>
      <c r="Q533">
        <f t="shared" si="51"/>
        <v>0</v>
      </c>
      <c r="R533">
        <f t="shared" si="54"/>
        <v>0</v>
      </c>
      <c r="S533" t="str">
        <f t="shared" si="55"/>
        <v>theater</v>
      </c>
      <c r="T533" t="str">
        <f t="shared" si="52"/>
        <v>heater/plays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6">
        <f t="shared" si="53"/>
        <v>42503.007037037038</v>
      </c>
      <c r="K534">
        <v>1460506208</v>
      </c>
      <c r="L534" s="18">
        <f t="shared" si="50"/>
        <v>42473.007037037038</v>
      </c>
      <c r="M534" t="b">
        <v>0</v>
      </c>
      <c r="N534">
        <v>173</v>
      </c>
      <c r="O534" t="b">
        <v>1</v>
      </c>
      <c r="P534" t="s">
        <v>8270</v>
      </c>
      <c r="Q534">
        <f t="shared" si="51"/>
        <v>2325</v>
      </c>
      <c r="R534">
        <f t="shared" si="54"/>
        <v>13.439306358381502</v>
      </c>
      <c r="S534" t="str">
        <f t="shared" si="55"/>
        <v>theater</v>
      </c>
      <c r="T534" t="str">
        <f t="shared" si="52"/>
        <v>heater/plays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6">
        <f t="shared" si="53"/>
        <v>42506.43478009259</v>
      </c>
      <c r="K535">
        <v>1461320765</v>
      </c>
      <c r="L535" s="18">
        <f t="shared" si="50"/>
        <v>42482.43478009259</v>
      </c>
      <c r="M535" t="b">
        <v>0</v>
      </c>
      <c r="N535">
        <v>17</v>
      </c>
      <c r="O535" t="b">
        <v>1</v>
      </c>
      <c r="P535" t="s">
        <v>8270</v>
      </c>
      <c r="Q535">
        <f t="shared" si="51"/>
        <v>4</v>
      </c>
      <c r="R535">
        <f t="shared" si="54"/>
        <v>0.23529411764705882</v>
      </c>
      <c r="S535" t="str">
        <f t="shared" si="55"/>
        <v>theater</v>
      </c>
      <c r="T535" t="str">
        <f t="shared" si="52"/>
        <v>heater/plays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6">
        <f t="shared" si="53"/>
        <v>42309.958333333328</v>
      </c>
      <c r="K536">
        <v>1443036470</v>
      </c>
      <c r="L536" s="18">
        <f t="shared" si="50"/>
        <v>42270.810995370368</v>
      </c>
      <c r="M536" t="b">
        <v>0</v>
      </c>
      <c r="N536">
        <v>48</v>
      </c>
      <c r="O536" t="b">
        <v>1</v>
      </c>
      <c r="P536" t="s">
        <v>8270</v>
      </c>
      <c r="Q536">
        <f t="shared" si="51"/>
        <v>700</v>
      </c>
      <c r="R536">
        <f t="shared" si="54"/>
        <v>14.583333333333334</v>
      </c>
      <c r="S536" t="str">
        <f t="shared" si="55"/>
        <v>theater</v>
      </c>
      <c r="T536" t="str">
        <f t="shared" si="52"/>
        <v>heater/plays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6">
        <f t="shared" si="53"/>
        <v>42741.545196759253</v>
      </c>
      <c r="K537">
        <v>1481115905</v>
      </c>
      <c r="L537" s="18">
        <f t="shared" si="50"/>
        <v>42711.545196759253</v>
      </c>
      <c r="M537" t="b">
        <v>0</v>
      </c>
      <c r="N537">
        <v>59</v>
      </c>
      <c r="O537" t="b">
        <v>1</v>
      </c>
      <c r="P537" t="s">
        <v>8270</v>
      </c>
      <c r="Q537">
        <f t="shared" si="51"/>
        <v>50</v>
      </c>
      <c r="R537">
        <f t="shared" si="54"/>
        <v>0.84745762711864403</v>
      </c>
      <c r="S537" t="str">
        <f t="shared" si="55"/>
        <v>theater</v>
      </c>
      <c r="T537" t="str">
        <f t="shared" si="52"/>
        <v>heater/plays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6">
        <f t="shared" si="53"/>
        <v>42219.75</v>
      </c>
      <c r="K538">
        <v>1435133807</v>
      </c>
      <c r="L538" s="18">
        <f t="shared" si="50"/>
        <v>42179.344988425932</v>
      </c>
      <c r="M538" t="b">
        <v>0</v>
      </c>
      <c r="N538">
        <v>39</v>
      </c>
      <c r="O538" t="b">
        <v>1</v>
      </c>
      <c r="P538" t="s">
        <v>8270</v>
      </c>
      <c r="Q538">
        <f t="shared" si="51"/>
        <v>602.5</v>
      </c>
      <c r="R538">
        <f t="shared" si="54"/>
        <v>15.448717948717949</v>
      </c>
      <c r="S538" t="str">
        <f t="shared" si="55"/>
        <v>theater</v>
      </c>
      <c r="T538" t="str">
        <f t="shared" si="52"/>
        <v>heater/plays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6">
        <f t="shared" si="53"/>
        <v>42312.810081018513</v>
      </c>
      <c r="K539">
        <v>1444069591</v>
      </c>
      <c r="L539" s="18">
        <f t="shared" si="50"/>
        <v>42282.768414351856</v>
      </c>
      <c r="M539" t="b">
        <v>0</v>
      </c>
      <c r="N539">
        <v>59</v>
      </c>
      <c r="O539" t="b">
        <v>1</v>
      </c>
      <c r="P539" t="s">
        <v>8270</v>
      </c>
      <c r="Q539">
        <f t="shared" si="51"/>
        <v>410</v>
      </c>
      <c r="R539">
        <f t="shared" si="54"/>
        <v>6.9491525423728815</v>
      </c>
      <c r="S539" t="str">
        <f t="shared" si="55"/>
        <v>theater</v>
      </c>
      <c r="T539" t="str">
        <f t="shared" si="52"/>
        <v>heater/plays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6">
        <f t="shared" si="53"/>
        <v>42503.794710648144</v>
      </c>
      <c r="K540">
        <v>1460574263</v>
      </c>
      <c r="L540" s="18">
        <f t="shared" si="50"/>
        <v>42473.794710648144</v>
      </c>
      <c r="M540" t="b">
        <v>0</v>
      </c>
      <c r="N540">
        <v>60</v>
      </c>
      <c r="O540" t="b">
        <v>1</v>
      </c>
      <c r="P540" t="s">
        <v>8270</v>
      </c>
      <c r="Q540">
        <f t="shared" si="51"/>
        <v>10121</v>
      </c>
      <c r="R540">
        <f t="shared" si="54"/>
        <v>168.68333333333334</v>
      </c>
      <c r="S540" t="str">
        <f t="shared" si="55"/>
        <v>theater</v>
      </c>
      <c r="T540" t="str">
        <f t="shared" si="52"/>
        <v>heater/plays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6">
        <f t="shared" si="53"/>
        <v>42556.049849537041</v>
      </c>
      <c r="K541">
        <v>1465866707</v>
      </c>
      <c r="L541" s="18">
        <f t="shared" si="50"/>
        <v>42535.049849537041</v>
      </c>
      <c r="M541" t="b">
        <v>0</v>
      </c>
      <c r="N541">
        <v>20</v>
      </c>
      <c r="O541" t="b">
        <v>1</v>
      </c>
      <c r="P541" t="s">
        <v>8270</v>
      </c>
      <c r="Q541">
        <f t="shared" si="51"/>
        <v>3.2200000000000273</v>
      </c>
      <c r="R541">
        <f t="shared" si="54"/>
        <v>0.16100000000000136</v>
      </c>
      <c r="S541" t="str">
        <f t="shared" si="55"/>
        <v>theater</v>
      </c>
      <c r="T541" t="str">
        <f t="shared" si="52"/>
        <v>heater/plays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6">
        <f t="shared" si="53"/>
        <v>42039.817199074074</v>
      </c>
      <c r="K542">
        <v>1420486606</v>
      </c>
      <c r="L542" s="18">
        <f t="shared" si="50"/>
        <v>42009.817199074074</v>
      </c>
      <c r="M542" t="b">
        <v>0</v>
      </c>
      <c r="N542">
        <v>1</v>
      </c>
      <c r="O542" t="b">
        <v>0</v>
      </c>
      <c r="P542" t="s">
        <v>8271</v>
      </c>
      <c r="Q542">
        <f t="shared" si="51"/>
        <v>-14999</v>
      </c>
      <c r="R542">
        <f t="shared" si="54"/>
        <v>-14999</v>
      </c>
      <c r="S542" t="str">
        <f>LEFT(P542, LEN(P542)-4)</f>
        <v>technology</v>
      </c>
      <c r="T542" t="str">
        <f t="shared" si="52"/>
        <v>chnology/web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6">
        <f t="shared" si="53"/>
        <v>42306.046689814815</v>
      </c>
      <c r="K543">
        <v>1443488834</v>
      </c>
      <c r="L543" s="18">
        <f t="shared" si="50"/>
        <v>42276.046689814815</v>
      </c>
      <c r="M543" t="b">
        <v>0</v>
      </c>
      <c r="N543">
        <v>1</v>
      </c>
      <c r="O543" t="b">
        <v>0</v>
      </c>
      <c r="P543" t="s">
        <v>8271</v>
      </c>
      <c r="Q543">
        <f t="shared" si="51"/>
        <v>-4475</v>
      </c>
      <c r="R543">
        <f t="shared" si="54"/>
        <v>-4475</v>
      </c>
      <c r="S543" t="str">
        <f t="shared" ref="S543:S606" si="56">LEFT(P543, LEN(P543)-4)</f>
        <v>technology</v>
      </c>
      <c r="T543" t="str">
        <f t="shared" si="52"/>
        <v>chnology/web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6">
        <f t="shared" si="53"/>
        <v>42493.695787037039</v>
      </c>
      <c r="K544">
        <v>1457113316</v>
      </c>
      <c r="L544" s="18">
        <f t="shared" si="50"/>
        <v>42433.737453703703</v>
      </c>
      <c r="M544" t="b">
        <v>0</v>
      </c>
      <c r="N544">
        <v>1</v>
      </c>
      <c r="O544" t="b">
        <v>0</v>
      </c>
      <c r="P544" t="s">
        <v>8271</v>
      </c>
      <c r="Q544">
        <f t="shared" si="51"/>
        <v>-249999</v>
      </c>
      <c r="R544">
        <f t="shared" si="54"/>
        <v>-249999</v>
      </c>
      <c r="S544" t="str">
        <f t="shared" si="56"/>
        <v>technology</v>
      </c>
      <c r="T544" t="str">
        <f t="shared" si="52"/>
        <v>chnology/web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6">
        <f t="shared" si="53"/>
        <v>41944.092152777775</v>
      </c>
      <c r="K545">
        <v>1412215962</v>
      </c>
      <c r="L545" s="18">
        <f t="shared" si="50"/>
        <v>41914.092152777775</v>
      </c>
      <c r="M545" t="b">
        <v>0</v>
      </c>
      <c r="N545">
        <v>2</v>
      </c>
      <c r="O545" t="b">
        <v>0</v>
      </c>
      <c r="P545" t="s">
        <v>8271</v>
      </c>
      <c r="Q545">
        <f t="shared" si="51"/>
        <v>-21930</v>
      </c>
      <c r="R545">
        <f t="shared" si="54"/>
        <v>-10965</v>
      </c>
      <c r="S545" t="str">
        <f t="shared" si="56"/>
        <v>technology</v>
      </c>
      <c r="T545" t="str">
        <f t="shared" si="52"/>
        <v>chnology/web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6">
        <f t="shared" si="53"/>
        <v>42555.656944444447</v>
      </c>
      <c r="K546">
        <v>1465055160</v>
      </c>
      <c r="L546" s="18">
        <f t="shared" si="50"/>
        <v>42525.656944444447</v>
      </c>
      <c r="M546" t="b">
        <v>0</v>
      </c>
      <c r="N546">
        <v>2</v>
      </c>
      <c r="O546" t="b">
        <v>0</v>
      </c>
      <c r="P546" t="s">
        <v>8271</v>
      </c>
      <c r="Q546">
        <f t="shared" si="51"/>
        <v>-494</v>
      </c>
      <c r="R546">
        <f t="shared" si="54"/>
        <v>-247</v>
      </c>
      <c r="S546" t="str">
        <f t="shared" si="56"/>
        <v>technology</v>
      </c>
      <c r="T546" t="str">
        <f t="shared" si="52"/>
        <v>chnology/web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6">
        <f t="shared" si="53"/>
        <v>42323.634131944447</v>
      </c>
      <c r="K547">
        <v>1444140789</v>
      </c>
      <c r="L547" s="18">
        <f t="shared" si="50"/>
        <v>42283.592465277776</v>
      </c>
      <c r="M547" t="b">
        <v>0</v>
      </c>
      <c r="N547">
        <v>34</v>
      </c>
      <c r="O547" t="b">
        <v>0</v>
      </c>
      <c r="P547" t="s">
        <v>8271</v>
      </c>
      <c r="Q547">
        <f t="shared" si="51"/>
        <v>-36308</v>
      </c>
      <c r="R547">
        <f t="shared" si="54"/>
        <v>-1067.8823529411766</v>
      </c>
      <c r="S547" t="str">
        <f t="shared" si="56"/>
        <v>technology</v>
      </c>
      <c r="T547" t="str">
        <f t="shared" si="52"/>
        <v>chnology/web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6">
        <f t="shared" si="53"/>
        <v>42294.667997685188</v>
      </c>
      <c r="K548">
        <v>1441209715</v>
      </c>
      <c r="L548" s="18">
        <f t="shared" si="50"/>
        <v>42249.667997685188</v>
      </c>
      <c r="M548" t="b">
        <v>0</v>
      </c>
      <c r="N548">
        <v>2</v>
      </c>
      <c r="O548" t="b">
        <v>0</v>
      </c>
      <c r="P548" t="s">
        <v>8271</v>
      </c>
      <c r="Q548">
        <f t="shared" si="51"/>
        <v>-59948</v>
      </c>
      <c r="R548">
        <f t="shared" si="54"/>
        <v>-29974</v>
      </c>
      <c r="S548" t="str">
        <f t="shared" si="56"/>
        <v>technology</v>
      </c>
      <c r="T548" t="str">
        <f t="shared" si="52"/>
        <v>chnology/web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6">
        <f t="shared" si="53"/>
        <v>42410.696342592593</v>
      </c>
      <c r="K549">
        <v>1452530564</v>
      </c>
      <c r="L549" s="18">
        <f t="shared" si="50"/>
        <v>42380.696342592593</v>
      </c>
      <c r="M549" t="b">
        <v>0</v>
      </c>
      <c r="N549">
        <v>0</v>
      </c>
      <c r="O549" t="b">
        <v>0</v>
      </c>
      <c r="P549" t="s">
        <v>8271</v>
      </c>
      <c r="Q549">
        <f t="shared" si="51"/>
        <v>-7500</v>
      </c>
      <c r="R549" t="e">
        <f t="shared" si="54"/>
        <v>#DIV/0!</v>
      </c>
      <c r="S549" t="str">
        <f t="shared" si="56"/>
        <v>technology</v>
      </c>
      <c r="T549" t="str">
        <f t="shared" si="52"/>
        <v>chnology/web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6">
        <f t="shared" si="53"/>
        <v>42306.903333333335</v>
      </c>
      <c r="K550">
        <v>1443562848</v>
      </c>
      <c r="L550" s="18">
        <f t="shared" si="50"/>
        <v>42276.903333333335</v>
      </c>
      <c r="M550" t="b">
        <v>0</v>
      </c>
      <c r="N550">
        <v>1</v>
      </c>
      <c r="O550" t="b">
        <v>0</v>
      </c>
      <c r="P550" t="s">
        <v>8271</v>
      </c>
      <c r="Q550">
        <f t="shared" si="51"/>
        <v>-9991</v>
      </c>
      <c r="R550">
        <f t="shared" si="54"/>
        <v>-9991</v>
      </c>
      <c r="S550" t="str">
        <f t="shared" si="56"/>
        <v>technology</v>
      </c>
      <c r="T550" t="str">
        <f t="shared" si="52"/>
        <v>chnology/web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6">
        <f t="shared" si="53"/>
        <v>42193.636828703704</v>
      </c>
      <c r="K551">
        <v>1433776622</v>
      </c>
      <c r="L551" s="18">
        <f t="shared" si="50"/>
        <v>42163.636828703704</v>
      </c>
      <c r="M551" t="b">
        <v>0</v>
      </c>
      <c r="N551">
        <v>8</v>
      </c>
      <c r="O551" t="b">
        <v>0</v>
      </c>
      <c r="P551" t="s">
        <v>8271</v>
      </c>
      <c r="Q551">
        <f t="shared" si="51"/>
        <v>-2432</v>
      </c>
      <c r="R551">
        <f t="shared" si="54"/>
        <v>-304</v>
      </c>
      <c r="S551" t="str">
        <f t="shared" si="56"/>
        <v>technology</v>
      </c>
      <c r="T551" t="str">
        <f t="shared" si="52"/>
        <v>chnology/web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6">
        <f t="shared" si="53"/>
        <v>42766.208333333328</v>
      </c>
      <c r="K552">
        <v>1484756245</v>
      </c>
      <c r="L552" s="18">
        <f t="shared" si="50"/>
        <v>42753.678761574076</v>
      </c>
      <c r="M552" t="b">
        <v>0</v>
      </c>
      <c r="N552">
        <v>4</v>
      </c>
      <c r="O552" t="b">
        <v>0</v>
      </c>
      <c r="P552" t="s">
        <v>8271</v>
      </c>
      <c r="Q552">
        <f t="shared" si="51"/>
        <v>-4965</v>
      </c>
      <c r="R552">
        <f t="shared" si="54"/>
        <v>-1241.25</v>
      </c>
      <c r="S552" t="str">
        <f t="shared" si="56"/>
        <v>technology</v>
      </c>
      <c r="T552" t="str">
        <f t="shared" si="52"/>
        <v>chnology/web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6">
        <f t="shared" si="53"/>
        <v>42217.745138888888</v>
      </c>
      <c r="K553">
        <v>1434609424</v>
      </c>
      <c r="L553" s="18">
        <f t="shared" si="50"/>
        <v>42173.275740740741</v>
      </c>
      <c r="M553" t="b">
        <v>0</v>
      </c>
      <c r="N553">
        <v>28</v>
      </c>
      <c r="O553" t="b">
        <v>0</v>
      </c>
      <c r="P553" t="s">
        <v>8271</v>
      </c>
      <c r="Q553">
        <f t="shared" si="51"/>
        <v>-71219</v>
      </c>
      <c r="R553">
        <f t="shared" si="54"/>
        <v>-2543.5357142857142</v>
      </c>
      <c r="S553" t="str">
        <f t="shared" si="56"/>
        <v>technology</v>
      </c>
      <c r="T553" t="str">
        <f t="shared" si="52"/>
        <v>chnology/web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6">
        <f t="shared" si="53"/>
        <v>42378.616851851853</v>
      </c>
      <c r="K554">
        <v>1447166896</v>
      </c>
      <c r="L554" s="18">
        <f t="shared" si="50"/>
        <v>42318.616851851853</v>
      </c>
      <c r="M554" t="b">
        <v>0</v>
      </c>
      <c r="N554">
        <v>0</v>
      </c>
      <c r="O554" t="b">
        <v>0</v>
      </c>
      <c r="P554" t="s">
        <v>8271</v>
      </c>
      <c r="Q554">
        <f t="shared" si="51"/>
        <v>-45000</v>
      </c>
      <c r="R554" t="e">
        <f t="shared" si="54"/>
        <v>#DIV/0!</v>
      </c>
      <c r="S554" t="str">
        <f t="shared" si="56"/>
        <v>technology</v>
      </c>
      <c r="T554" t="str">
        <f t="shared" si="52"/>
        <v>chnology/web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6">
        <f t="shared" si="53"/>
        <v>41957.761469907404</v>
      </c>
      <c r="K555">
        <v>1413393391</v>
      </c>
      <c r="L555" s="18">
        <f t="shared" si="50"/>
        <v>41927.71980324074</v>
      </c>
      <c r="M555" t="b">
        <v>0</v>
      </c>
      <c r="N555">
        <v>6</v>
      </c>
      <c r="O555" t="b">
        <v>0</v>
      </c>
      <c r="P555" t="s">
        <v>8271</v>
      </c>
      <c r="Q555">
        <f t="shared" si="51"/>
        <v>-24877</v>
      </c>
      <c r="R555">
        <f t="shared" si="54"/>
        <v>-4146.166666666667</v>
      </c>
      <c r="S555" t="str">
        <f t="shared" si="56"/>
        <v>technology</v>
      </c>
      <c r="T555" t="str">
        <f t="shared" si="52"/>
        <v>chnology/web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6">
        <f t="shared" si="53"/>
        <v>41931.684861111113</v>
      </c>
      <c r="K556">
        <v>1411143972</v>
      </c>
      <c r="L556" s="18">
        <f t="shared" si="50"/>
        <v>41901.684861111113</v>
      </c>
      <c r="M556" t="b">
        <v>0</v>
      </c>
      <c r="N556">
        <v>22</v>
      </c>
      <c r="O556" t="b">
        <v>0</v>
      </c>
      <c r="P556" t="s">
        <v>8271</v>
      </c>
      <c r="Q556">
        <f t="shared" si="51"/>
        <v>-2454</v>
      </c>
      <c r="R556">
        <f t="shared" si="54"/>
        <v>-111.54545454545455</v>
      </c>
      <c r="S556" t="str">
        <f t="shared" si="56"/>
        <v>technology</v>
      </c>
      <c r="T556" t="str">
        <f t="shared" si="52"/>
        <v>chnology/web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6">
        <f t="shared" si="53"/>
        <v>42533.353506944448</v>
      </c>
      <c r="K557">
        <v>1463128143</v>
      </c>
      <c r="L557" s="18">
        <f t="shared" si="50"/>
        <v>42503.353506944448</v>
      </c>
      <c r="M557" t="b">
        <v>0</v>
      </c>
      <c r="N557">
        <v>0</v>
      </c>
      <c r="O557" t="b">
        <v>0</v>
      </c>
      <c r="P557" t="s">
        <v>8271</v>
      </c>
      <c r="Q557">
        <f t="shared" si="51"/>
        <v>-7500</v>
      </c>
      <c r="R557" t="e">
        <f t="shared" si="54"/>
        <v>#DIV/0!</v>
      </c>
      <c r="S557" t="str">
        <f t="shared" si="56"/>
        <v>technology</v>
      </c>
      <c r="T557" t="str">
        <f t="shared" si="52"/>
        <v>chnology/web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6">
        <f t="shared" si="53"/>
        <v>42375.860150462962</v>
      </c>
      <c r="K558">
        <v>1449520717</v>
      </c>
      <c r="L558" s="18">
        <f t="shared" si="50"/>
        <v>42345.860150462962</v>
      </c>
      <c r="M558" t="b">
        <v>0</v>
      </c>
      <c r="N558">
        <v>1</v>
      </c>
      <c r="O558" t="b">
        <v>0</v>
      </c>
      <c r="P558" t="s">
        <v>8271</v>
      </c>
      <c r="Q558">
        <f t="shared" si="51"/>
        <v>-7800</v>
      </c>
      <c r="R558">
        <f t="shared" si="54"/>
        <v>-7800</v>
      </c>
      <c r="S558" t="str">
        <f t="shared" si="56"/>
        <v>technology</v>
      </c>
      <c r="T558" t="str">
        <f t="shared" si="52"/>
        <v>chnology/web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6">
        <f t="shared" si="53"/>
        <v>42706.983831018515</v>
      </c>
      <c r="K559">
        <v>1478126203</v>
      </c>
      <c r="L559" s="18">
        <f t="shared" si="50"/>
        <v>42676.942164351851</v>
      </c>
      <c r="M559" t="b">
        <v>0</v>
      </c>
      <c r="N559">
        <v>20</v>
      </c>
      <c r="O559" t="b">
        <v>0</v>
      </c>
      <c r="P559" t="s">
        <v>8271</v>
      </c>
      <c r="Q559">
        <f t="shared" si="51"/>
        <v>-148634</v>
      </c>
      <c r="R559">
        <f t="shared" si="54"/>
        <v>-7431.7</v>
      </c>
      <c r="S559" t="str">
        <f t="shared" si="56"/>
        <v>technology</v>
      </c>
      <c r="T559" t="str">
        <f t="shared" si="52"/>
        <v>chnology/web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6">
        <f t="shared" si="53"/>
        <v>42087.841493055559</v>
      </c>
      <c r="K560">
        <v>1424639505</v>
      </c>
      <c r="L560" s="18">
        <f t="shared" si="50"/>
        <v>42057.883159722223</v>
      </c>
      <c r="M560" t="b">
        <v>0</v>
      </c>
      <c r="N560">
        <v>0</v>
      </c>
      <c r="O560" t="b">
        <v>0</v>
      </c>
      <c r="P560" t="s">
        <v>8271</v>
      </c>
      <c r="Q560">
        <f t="shared" si="51"/>
        <v>-750</v>
      </c>
      <c r="R560" t="e">
        <f t="shared" si="54"/>
        <v>#DIV/0!</v>
      </c>
      <c r="S560" t="str">
        <f t="shared" si="56"/>
        <v>technology</v>
      </c>
      <c r="T560" t="str">
        <f t="shared" si="52"/>
        <v>chnology/web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6">
        <f t="shared" si="53"/>
        <v>42351.283101851848</v>
      </c>
      <c r="K561">
        <v>1447397260</v>
      </c>
      <c r="L561" s="18">
        <f t="shared" si="50"/>
        <v>42321.283101851848</v>
      </c>
      <c r="M561" t="b">
        <v>0</v>
      </c>
      <c r="N561">
        <v>1</v>
      </c>
      <c r="O561" t="b">
        <v>0</v>
      </c>
      <c r="P561" t="s">
        <v>8271</v>
      </c>
      <c r="Q561">
        <f t="shared" si="51"/>
        <v>-239950</v>
      </c>
      <c r="R561">
        <f t="shared" si="54"/>
        <v>-239950</v>
      </c>
      <c r="S561" t="str">
        <f t="shared" si="56"/>
        <v>technology</v>
      </c>
      <c r="T561" t="str">
        <f t="shared" si="52"/>
        <v>chnology/web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6">
        <f t="shared" si="53"/>
        <v>41990.771354166667</v>
      </c>
      <c r="K562">
        <v>1416249045</v>
      </c>
      <c r="L562" s="18">
        <f t="shared" si="50"/>
        <v>41960.771354166667</v>
      </c>
      <c r="M562" t="b">
        <v>0</v>
      </c>
      <c r="N562">
        <v>3</v>
      </c>
      <c r="O562" t="b">
        <v>0</v>
      </c>
      <c r="P562" t="s">
        <v>8271</v>
      </c>
      <c r="Q562">
        <f t="shared" si="51"/>
        <v>-99988</v>
      </c>
      <c r="R562">
        <f t="shared" si="54"/>
        <v>-33329.333333333336</v>
      </c>
      <c r="S562" t="str">
        <f t="shared" si="56"/>
        <v>technology</v>
      </c>
      <c r="T562" t="str">
        <f t="shared" si="52"/>
        <v>chnology/web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6">
        <f t="shared" si="53"/>
        <v>42303.658715277779</v>
      </c>
      <c r="K563">
        <v>1442850513</v>
      </c>
      <c r="L563" s="18">
        <f t="shared" si="50"/>
        <v>42268.658715277779</v>
      </c>
      <c r="M563" t="b">
        <v>0</v>
      </c>
      <c r="N563">
        <v>2</v>
      </c>
      <c r="O563" t="b">
        <v>0</v>
      </c>
      <c r="P563" t="s">
        <v>8271</v>
      </c>
      <c r="Q563">
        <f t="shared" si="51"/>
        <v>-14945</v>
      </c>
      <c r="R563">
        <f t="shared" si="54"/>
        <v>-7472.5</v>
      </c>
      <c r="S563" t="str">
        <f t="shared" si="56"/>
        <v>technology</v>
      </c>
      <c r="T563" t="str">
        <f t="shared" si="52"/>
        <v>chnology/web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6">
        <f t="shared" si="53"/>
        <v>42722.389062500006</v>
      </c>
      <c r="K564">
        <v>1479460815</v>
      </c>
      <c r="L564" s="18">
        <f t="shared" si="50"/>
        <v>42692.389062500006</v>
      </c>
      <c r="M564" t="b">
        <v>0</v>
      </c>
      <c r="N564">
        <v>0</v>
      </c>
      <c r="O564" t="b">
        <v>0</v>
      </c>
      <c r="P564" t="s">
        <v>8271</v>
      </c>
      <c r="Q564">
        <f t="shared" si="51"/>
        <v>-50000</v>
      </c>
      <c r="R564" t="e">
        <f t="shared" si="54"/>
        <v>#DIV/0!</v>
      </c>
      <c r="S564" t="str">
        <f t="shared" si="56"/>
        <v>technology</v>
      </c>
      <c r="T564" t="str">
        <f t="shared" si="52"/>
        <v>chnology/web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6">
        <f t="shared" si="53"/>
        <v>42052.069988425923</v>
      </c>
      <c r="K565">
        <v>1421545247</v>
      </c>
      <c r="L565" s="18">
        <f t="shared" si="50"/>
        <v>42022.069988425923</v>
      </c>
      <c r="M565" t="b">
        <v>0</v>
      </c>
      <c r="N565">
        <v>2</v>
      </c>
      <c r="O565" t="b">
        <v>0</v>
      </c>
      <c r="P565" t="s">
        <v>8271</v>
      </c>
      <c r="Q565">
        <f t="shared" si="51"/>
        <v>-74932</v>
      </c>
      <c r="R565">
        <f t="shared" si="54"/>
        <v>-37466</v>
      </c>
      <c r="S565" t="str">
        <f t="shared" si="56"/>
        <v>technology</v>
      </c>
      <c r="T565" t="str">
        <f t="shared" si="52"/>
        <v>chnology/web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6">
        <f t="shared" si="53"/>
        <v>42441.942997685182</v>
      </c>
      <c r="K566">
        <v>1455230275</v>
      </c>
      <c r="L566" s="18">
        <f t="shared" si="50"/>
        <v>42411.942997685182</v>
      </c>
      <c r="M566" t="b">
        <v>0</v>
      </c>
      <c r="N566">
        <v>1</v>
      </c>
      <c r="O566" t="b">
        <v>0</v>
      </c>
      <c r="P566" t="s">
        <v>8271</v>
      </c>
      <c r="Q566">
        <f t="shared" si="51"/>
        <v>-17999</v>
      </c>
      <c r="R566">
        <f t="shared" si="54"/>
        <v>-17999</v>
      </c>
      <c r="S566" t="str">
        <f t="shared" si="56"/>
        <v>technology</v>
      </c>
      <c r="T566" t="str">
        <f t="shared" si="52"/>
        <v>chnology/web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6">
        <f t="shared" si="53"/>
        <v>42195.785289351858</v>
      </c>
      <c r="K567">
        <v>1433962249</v>
      </c>
      <c r="L567" s="18">
        <f t="shared" si="50"/>
        <v>42165.785289351858</v>
      </c>
      <c r="M567" t="b">
        <v>0</v>
      </c>
      <c r="N567">
        <v>0</v>
      </c>
      <c r="O567" t="b">
        <v>0</v>
      </c>
      <c r="P567" t="s">
        <v>8271</v>
      </c>
      <c r="Q567">
        <f t="shared" si="51"/>
        <v>-25000</v>
      </c>
      <c r="R567" t="e">
        <f t="shared" si="54"/>
        <v>#DIV/0!</v>
      </c>
      <c r="S567" t="str">
        <f t="shared" si="56"/>
        <v>technology</v>
      </c>
      <c r="T567" t="str">
        <f t="shared" si="52"/>
        <v>chnology/web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6">
        <f t="shared" si="53"/>
        <v>42565.68440972222</v>
      </c>
      <c r="K568">
        <v>1465921533</v>
      </c>
      <c r="L568" s="18">
        <f t="shared" si="50"/>
        <v>42535.68440972222</v>
      </c>
      <c r="M568" t="b">
        <v>0</v>
      </c>
      <c r="N568">
        <v>1</v>
      </c>
      <c r="O568" t="b">
        <v>0</v>
      </c>
      <c r="P568" t="s">
        <v>8271</v>
      </c>
      <c r="Q568">
        <f t="shared" si="51"/>
        <v>-4999</v>
      </c>
      <c r="R568">
        <f t="shared" si="54"/>
        <v>-4999</v>
      </c>
      <c r="S568" t="str">
        <f t="shared" si="56"/>
        <v>technology</v>
      </c>
      <c r="T568" t="str">
        <f t="shared" si="52"/>
        <v>chnology/web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6">
        <f t="shared" si="53"/>
        <v>42005.842523148152</v>
      </c>
      <c r="K569">
        <v>1417551194</v>
      </c>
      <c r="L569" s="18">
        <f t="shared" si="50"/>
        <v>41975.842523148152</v>
      </c>
      <c r="M569" t="b">
        <v>0</v>
      </c>
      <c r="N569">
        <v>0</v>
      </c>
      <c r="O569" t="b">
        <v>0</v>
      </c>
      <c r="P569" t="s">
        <v>8271</v>
      </c>
      <c r="Q569">
        <f t="shared" si="51"/>
        <v>-10000</v>
      </c>
      <c r="R569" t="e">
        <f t="shared" si="54"/>
        <v>#DIV/0!</v>
      </c>
      <c r="S569" t="str">
        <f t="shared" si="56"/>
        <v>technology</v>
      </c>
      <c r="T569" t="str">
        <f t="shared" si="52"/>
        <v>chnology/web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6">
        <f t="shared" si="53"/>
        <v>42385.458333333328</v>
      </c>
      <c r="K570">
        <v>1449785223</v>
      </c>
      <c r="L570" s="18">
        <f t="shared" si="50"/>
        <v>42348.9215625</v>
      </c>
      <c r="M570" t="b">
        <v>0</v>
      </c>
      <c r="N570">
        <v>5</v>
      </c>
      <c r="O570" t="b">
        <v>0</v>
      </c>
      <c r="P570" t="s">
        <v>8271</v>
      </c>
      <c r="Q570">
        <f t="shared" si="51"/>
        <v>-24255</v>
      </c>
      <c r="R570">
        <f t="shared" si="54"/>
        <v>-4851</v>
      </c>
      <c r="S570" t="str">
        <f t="shared" si="56"/>
        <v>technology</v>
      </c>
      <c r="T570" t="str">
        <f t="shared" si="52"/>
        <v>chnology/web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6">
        <f t="shared" si="53"/>
        <v>42370.847361111111</v>
      </c>
      <c r="K571">
        <v>1449087612</v>
      </c>
      <c r="L571" s="18">
        <f t="shared" si="50"/>
        <v>42340.847361111111</v>
      </c>
      <c r="M571" t="b">
        <v>0</v>
      </c>
      <c r="N571">
        <v>1</v>
      </c>
      <c r="O571" t="b">
        <v>0</v>
      </c>
      <c r="P571" t="s">
        <v>8271</v>
      </c>
      <c r="Q571">
        <f t="shared" si="51"/>
        <v>-2480</v>
      </c>
      <c r="R571">
        <f t="shared" si="54"/>
        <v>-2480</v>
      </c>
      <c r="S571" t="str">
        <f t="shared" si="56"/>
        <v>technology</v>
      </c>
      <c r="T571" t="str">
        <f t="shared" si="52"/>
        <v>chnology/web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6">
        <f t="shared" si="53"/>
        <v>42418.798252314817</v>
      </c>
      <c r="K572">
        <v>1453230569</v>
      </c>
      <c r="L572" s="18">
        <f t="shared" si="50"/>
        <v>42388.798252314817</v>
      </c>
      <c r="M572" t="b">
        <v>0</v>
      </c>
      <c r="N572">
        <v>1</v>
      </c>
      <c r="O572" t="b">
        <v>0</v>
      </c>
      <c r="P572" t="s">
        <v>8271</v>
      </c>
      <c r="Q572">
        <f t="shared" si="51"/>
        <v>-84858</v>
      </c>
      <c r="R572">
        <f t="shared" si="54"/>
        <v>-84858</v>
      </c>
      <c r="S572" t="str">
        <f t="shared" si="56"/>
        <v>technology</v>
      </c>
      <c r="T572" t="str">
        <f t="shared" si="52"/>
        <v>chnology/web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6">
        <f t="shared" si="53"/>
        <v>42212.165972222225</v>
      </c>
      <c r="K573">
        <v>1436297723</v>
      </c>
      <c r="L573" s="18">
        <f t="shared" si="50"/>
        <v>42192.816238425927</v>
      </c>
      <c r="M573" t="b">
        <v>0</v>
      </c>
      <c r="N573">
        <v>2</v>
      </c>
      <c r="O573" t="b">
        <v>0</v>
      </c>
      <c r="P573" t="s">
        <v>8271</v>
      </c>
      <c r="Q573">
        <f t="shared" si="51"/>
        <v>-24894</v>
      </c>
      <c r="R573">
        <f t="shared" si="54"/>
        <v>-12447</v>
      </c>
      <c r="S573" t="str">
        <f t="shared" si="56"/>
        <v>technology</v>
      </c>
      <c r="T573" t="str">
        <f t="shared" si="52"/>
        <v>chnology/web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6">
        <f t="shared" si="53"/>
        <v>42312.757962962962</v>
      </c>
      <c r="K574">
        <v>1444065088</v>
      </c>
      <c r="L574" s="18">
        <f t="shared" si="50"/>
        <v>42282.71629629629</v>
      </c>
      <c r="M574" t="b">
        <v>0</v>
      </c>
      <c r="N574">
        <v>0</v>
      </c>
      <c r="O574" t="b">
        <v>0</v>
      </c>
      <c r="P574" t="s">
        <v>8271</v>
      </c>
      <c r="Q574">
        <f t="shared" si="51"/>
        <v>-2500</v>
      </c>
      <c r="R574" t="e">
        <f t="shared" si="54"/>
        <v>#DIV/0!</v>
      </c>
      <c r="S574" t="str">
        <f t="shared" si="56"/>
        <v>technology</v>
      </c>
      <c r="T574" t="str">
        <f t="shared" si="52"/>
        <v>chnology/web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6">
        <f t="shared" si="53"/>
        <v>42022.05</v>
      </c>
      <c r="K575">
        <v>1416445931</v>
      </c>
      <c r="L575" s="18">
        <f t="shared" si="50"/>
        <v>41963.050127314811</v>
      </c>
      <c r="M575" t="b">
        <v>0</v>
      </c>
      <c r="N575">
        <v>9</v>
      </c>
      <c r="O575" t="b">
        <v>0</v>
      </c>
      <c r="P575" t="s">
        <v>8271</v>
      </c>
      <c r="Q575">
        <f t="shared" si="51"/>
        <v>-88542</v>
      </c>
      <c r="R575">
        <f t="shared" si="54"/>
        <v>-9838</v>
      </c>
      <c r="S575" t="str">
        <f t="shared" si="56"/>
        <v>technology</v>
      </c>
      <c r="T575" t="str">
        <f t="shared" si="52"/>
        <v>chnology/web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6">
        <f t="shared" si="53"/>
        <v>42662.443368055552</v>
      </c>
      <c r="K576">
        <v>1474281507</v>
      </c>
      <c r="L576" s="18">
        <f t="shared" si="50"/>
        <v>42632.443368055552</v>
      </c>
      <c r="M576" t="b">
        <v>0</v>
      </c>
      <c r="N576">
        <v>4</v>
      </c>
      <c r="O576" t="b">
        <v>0</v>
      </c>
      <c r="P576" t="s">
        <v>8271</v>
      </c>
      <c r="Q576">
        <f t="shared" si="51"/>
        <v>-11100</v>
      </c>
      <c r="R576">
        <f t="shared" si="54"/>
        <v>-2775</v>
      </c>
      <c r="S576" t="str">
        <f t="shared" si="56"/>
        <v>technology</v>
      </c>
      <c r="T576" t="str">
        <f t="shared" si="52"/>
        <v>chnology/web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6">
        <f t="shared" si="53"/>
        <v>42168.692627314813</v>
      </c>
      <c r="K577">
        <v>1431621443</v>
      </c>
      <c r="L577" s="18">
        <f t="shared" si="50"/>
        <v>42138.692627314813</v>
      </c>
      <c r="M577" t="b">
        <v>0</v>
      </c>
      <c r="N577">
        <v>4</v>
      </c>
      <c r="O577" t="b">
        <v>0</v>
      </c>
      <c r="P577" t="s">
        <v>8271</v>
      </c>
      <c r="Q577">
        <f t="shared" si="51"/>
        <v>-59741</v>
      </c>
      <c r="R577">
        <f t="shared" si="54"/>
        <v>-14935.25</v>
      </c>
      <c r="S577" t="str">
        <f t="shared" si="56"/>
        <v>technology</v>
      </c>
      <c r="T577" t="str">
        <f t="shared" si="52"/>
        <v>chnology/web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6">
        <f t="shared" si="53"/>
        <v>42091.43</v>
      </c>
      <c r="K578">
        <v>1422357552</v>
      </c>
      <c r="L578" s="18">
        <f t="shared" ref="L578:L641" si="57">(((K578/60)/60)/24)+DATE(1970,1,1)</f>
        <v>42031.471666666665</v>
      </c>
      <c r="M578" t="b">
        <v>0</v>
      </c>
      <c r="N578">
        <v>1</v>
      </c>
      <c r="O578" t="b">
        <v>0</v>
      </c>
      <c r="P578" t="s">
        <v>8271</v>
      </c>
      <c r="Q578">
        <f t="shared" ref="Q578:Q641" si="58">E578-D578</f>
        <v>-79999</v>
      </c>
      <c r="R578">
        <f t="shared" si="54"/>
        <v>-79999</v>
      </c>
      <c r="S578" t="str">
        <f t="shared" si="56"/>
        <v>technology</v>
      </c>
      <c r="T578" t="str">
        <f t="shared" ref="T578:T641" si="59">RIGHT(P578,12)</f>
        <v>chnology/web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6">
        <f t="shared" ref="J579:J642" si="60">(((I579/60)/60)/24)+DATE(1970,1,1)</f>
        <v>42510.589143518519</v>
      </c>
      <c r="K579">
        <v>1458569302</v>
      </c>
      <c r="L579" s="18">
        <f t="shared" si="57"/>
        <v>42450.589143518519</v>
      </c>
      <c r="M579" t="b">
        <v>0</v>
      </c>
      <c r="N579">
        <v>1</v>
      </c>
      <c r="O579" t="b">
        <v>0</v>
      </c>
      <c r="P579" t="s">
        <v>8271</v>
      </c>
      <c r="Q579">
        <f t="shared" si="58"/>
        <v>-4990</v>
      </c>
      <c r="R579">
        <f t="shared" ref="R579:R642" si="61">Q579/N579</f>
        <v>-4990</v>
      </c>
      <c r="S579" t="str">
        <f t="shared" si="56"/>
        <v>technology</v>
      </c>
      <c r="T579" t="str">
        <f t="shared" si="59"/>
        <v>chnology/web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6">
        <f t="shared" si="60"/>
        <v>42254.578622685185</v>
      </c>
      <c r="K580">
        <v>1439560393</v>
      </c>
      <c r="L580" s="18">
        <f t="shared" si="57"/>
        <v>42230.578622685185</v>
      </c>
      <c r="M580" t="b">
        <v>0</v>
      </c>
      <c r="N580">
        <v>7</v>
      </c>
      <c r="O580" t="b">
        <v>0</v>
      </c>
      <c r="P580" t="s">
        <v>8271</v>
      </c>
      <c r="Q580">
        <f t="shared" si="58"/>
        <v>-124986</v>
      </c>
      <c r="R580">
        <f t="shared" si="61"/>
        <v>-17855.142857142859</v>
      </c>
      <c r="S580" t="str">
        <f t="shared" si="56"/>
        <v>technology</v>
      </c>
      <c r="T580" t="str">
        <f t="shared" si="59"/>
        <v>chnology/web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6">
        <f t="shared" si="60"/>
        <v>41998.852118055554</v>
      </c>
      <c r="K581">
        <v>1416947223</v>
      </c>
      <c r="L581" s="18">
        <f t="shared" si="57"/>
        <v>41968.852118055554</v>
      </c>
      <c r="M581" t="b">
        <v>0</v>
      </c>
      <c r="N581">
        <v>5</v>
      </c>
      <c r="O581" t="b">
        <v>0</v>
      </c>
      <c r="P581" t="s">
        <v>8271</v>
      </c>
      <c r="Q581">
        <f t="shared" si="58"/>
        <v>-11825</v>
      </c>
      <c r="R581">
        <f t="shared" si="61"/>
        <v>-2365</v>
      </c>
      <c r="S581" t="str">
        <f t="shared" si="56"/>
        <v>technology</v>
      </c>
      <c r="T581" t="str">
        <f t="shared" si="59"/>
        <v>chnology/web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6">
        <f t="shared" si="60"/>
        <v>42635.908182870371</v>
      </c>
      <c r="K582">
        <v>1471988867</v>
      </c>
      <c r="L582" s="18">
        <f t="shared" si="57"/>
        <v>42605.908182870371</v>
      </c>
      <c r="M582" t="b">
        <v>0</v>
      </c>
      <c r="N582">
        <v>1</v>
      </c>
      <c r="O582" t="b">
        <v>0</v>
      </c>
      <c r="P582" t="s">
        <v>8271</v>
      </c>
      <c r="Q582">
        <f t="shared" si="58"/>
        <v>-2999</v>
      </c>
      <c r="R582">
        <f t="shared" si="61"/>
        <v>-2999</v>
      </c>
      <c r="S582" t="str">
        <f t="shared" si="56"/>
        <v>technology</v>
      </c>
      <c r="T582" t="str">
        <f t="shared" si="59"/>
        <v>chnology/web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6">
        <f t="shared" si="60"/>
        <v>42218.012777777782</v>
      </c>
      <c r="K583">
        <v>1435882704</v>
      </c>
      <c r="L583" s="18">
        <f t="shared" si="57"/>
        <v>42188.012777777782</v>
      </c>
      <c r="M583" t="b">
        <v>0</v>
      </c>
      <c r="N583">
        <v>0</v>
      </c>
      <c r="O583" t="b">
        <v>0</v>
      </c>
      <c r="P583" t="s">
        <v>8271</v>
      </c>
      <c r="Q583">
        <f t="shared" si="58"/>
        <v>-400</v>
      </c>
      <c r="R583" t="e">
        <f t="shared" si="61"/>
        <v>#DIV/0!</v>
      </c>
      <c r="S583" t="str">
        <f t="shared" si="56"/>
        <v>technology</v>
      </c>
      <c r="T583" t="str">
        <f t="shared" si="59"/>
        <v>chnology/web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6">
        <f t="shared" si="60"/>
        <v>42078.75</v>
      </c>
      <c r="K584">
        <v>1424454319</v>
      </c>
      <c r="L584" s="18">
        <f t="shared" si="57"/>
        <v>42055.739803240736</v>
      </c>
      <c r="M584" t="b">
        <v>0</v>
      </c>
      <c r="N584">
        <v>0</v>
      </c>
      <c r="O584" t="b">
        <v>0</v>
      </c>
      <c r="P584" t="s">
        <v>8271</v>
      </c>
      <c r="Q584">
        <f t="shared" si="58"/>
        <v>-100000</v>
      </c>
      <c r="R584" t="e">
        <f t="shared" si="61"/>
        <v>#DIV/0!</v>
      </c>
      <c r="S584" t="str">
        <f t="shared" si="56"/>
        <v>technology</v>
      </c>
      <c r="T584" t="str">
        <f t="shared" si="59"/>
        <v>chnology/web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6">
        <f t="shared" si="60"/>
        <v>42082.896840277783</v>
      </c>
      <c r="K585">
        <v>1424212287</v>
      </c>
      <c r="L585" s="18">
        <f t="shared" si="57"/>
        <v>42052.93850694444</v>
      </c>
      <c r="M585" t="b">
        <v>0</v>
      </c>
      <c r="N585">
        <v>1</v>
      </c>
      <c r="O585" t="b">
        <v>0</v>
      </c>
      <c r="P585" t="s">
        <v>8271</v>
      </c>
      <c r="Q585">
        <f t="shared" si="58"/>
        <v>-8999</v>
      </c>
      <c r="R585">
        <f t="shared" si="61"/>
        <v>-8999</v>
      </c>
      <c r="S585" t="str">
        <f t="shared" si="56"/>
        <v>technology</v>
      </c>
      <c r="T585" t="str">
        <f t="shared" si="59"/>
        <v>chnology/web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6">
        <f t="shared" si="60"/>
        <v>42079.674953703703</v>
      </c>
      <c r="K586">
        <v>1423933916</v>
      </c>
      <c r="L586" s="18">
        <f t="shared" si="57"/>
        <v>42049.716620370367</v>
      </c>
      <c r="M586" t="b">
        <v>0</v>
      </c>
      <c r="N586">
        <v>2</v>
      </c>
      <c r="O586" t="b">
        <v>0</v>
      </c>
      <c r="P586" t="s">
        <v>8271</v>
      </c>
      <c r="Q586">
        <f t="shared" si="58"/>
        <v>-990</v>
      </c>
      <c r="R586">
        <f t="shared" si="61"/>
        <v>-495</v>
      </c>
      <c r="S586" t="str">
        <f t="shared" si="56"/>
        <v>technology</v>
      </c>
      <c r="T586" t="str">
        <f t="shared" si="59"/>
        <v>chnology/web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6">
        <f t="shared" si="60"/>
        <v>42339</v>
      </c>
      <c r="K587">
        <v>1444123377</v>
      </c>
      <c r="L587" s="18">
        <f t="shared" si="57"/>
        <v>42283.3909375</v>
      </c>
      <c r="M587" t="b">
        <v>0</v>
      </c>
      <c r="N587">
        <v>0</v>
      </c>
      <c r="O587" t="b">
        <v>0</v>
      </c>
      <c r="P587" t="s">
        <v>8271</v>
      </c>
      <c r="Q587">
        <f t="shared" si="58"/>
        <v>-9000</v>
      </c>
      <c r="R587" t="e">
        <f t="shared" si="61"/>
        <v>#DIV/0!</v>
      </c>
      <c r="S587" t="str">
        <f t="shared" si="56"/>
        <v>technology</v>
      </c>
      <c r="T587" t="str">
        <f t="shared" si="59"/>
        <v>chnology/web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6">
        <f t="shared" si="60"/>
        <v>42050.854247685187</v>
      </c>
      <c r="K588">
        <v>1421440207</v>
      </c>
      <c r="L588" s="18">
        <f t="shared" si="57"/>
        <v>42020.854247685187</v>
      </c>
      <c r="M588" t="b">
        <v>0</v>
      </c>
      <c r="N588">
        <v>4</v>
      </c>
      <c r="O588" t="b">
        <v>0</v>
      </c>
      <c r="P588" t="s">
        <v>8271</v>
      </c>
      <c r="Q588">
        <f t="shared" si="58"/>
        <v>-9944</v>
      </c>
      <c r="R588">
        <f t="shared" si="61"/>
        <v>-2486</v>
      </c>
      <c r="S588" t="str">
        <f t="shared" si="56"/>
        <v>technology</v>
      </c>
      <c r="T588" t="str">
        <f t="shared" si="59"/>
        <v>chnology/web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6">
        <f t="shared" si="60"/>
        <v>42110.757326388892</v>
      </c>
      <c r="K589">
        <v>1426615833</v>
      </c>
      <c r="L589" s="18">
        <f t="shared" si="57"/>
        <v>42080.757326388892</v>
      </c>
      <c r="M589" t="b">
        <v>0</v>
      </c>
      <c r="N589">
        <v>7</v>
      </c>
      <c r="O589" t="b">
        <v>0</v>
      </c>
      <c r="P589" t="s">
        <v>8271</v>
      </c>
      <c r="Q589">
        <f t="shared" si="58"/>
        <v>-27275</v>
      </c>
      <c r="R589">
        <f t="shared" si="61"/>
        <v>-3896.4285714285716</v>
      </c>
      <c r="S589" t="str">
        <f t="shared" si="56"/>
        <v>technology</v>
      </c>
      <c r="T589" t="str">
        <f t="shared" si="59"/>
        <v>chnology/web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6">
        <f t="shared" si="60"/>
        <v>42691.811180555553</v>
      </c>
      <c r="K590">
        <v>1474223286</v>
      </c>
      <c r="L590" s="18">
        <f t="shared" si="57"/>
        <v>42631.769513888896</v>
      </c>
      <c r="M590" t="b">
        <v>0</v>
      </c>
      <c r="N590">
        <v>2</v>
      </c>
      <c r="O590" t="b">
        <v>0</v>
      </c>
      <c r="P590" t="s">
        <v>8271</v>
      </c>
      <c r="Q590">
        <f t="shared" si="58"/>
        <v>-8699</v>
      </c>
      <c r="R590">
        <f t="shared" si="61"/>
        <v>-4349.5</v>
      </c>
      <c r="S590" t="str">
        <f t="shared" si="56"/>
        <v>technology</v>
      </c>
      <c r="T590" t="str">
        <f t="shared" si="59"/>
        <v>chnology/web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6">
        <f t="shared" si="60"/>
        <v>42193.614571759259</v>
      </c>
      <c r="K591">
        <v>1435070699</v>
      </c>
      <c r="L591" s="18">
        <f t="shared" si="57"/>
        <v>42178.614571759259</v>
      </c>
      <c r="M591" t="b">
        <v>0</v>
      </c>
      <c r="N591">
        <v>1</v>
      </c>
      <c r="O591" t="b">
        <v>0</v>
      </c>
      <c r="P591" t="s">
        <v>8271</v>
      </c>
      <c r="Q591">
        <f t="shared" si="58"/>
        <v>-7499</v>
      </c>
      <c r="R591">
        <f t="shared" si="61"/>
        <v>-7499</v>
      </c>
      <c r="S591" t="str">
        <f t="shared" si="56"/>
        <v>technology</v>
      </c>
      <c r="T591" t="str">
        <f t="shared" si="59"/>
        <v>chnology/web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6">
        <f t="shared" si="60"/>
        <v>42408.542361111111</v>
      </c>
      <c r="K592">
        <v>1452259131</v>
      </c>
      <c r="L592" s="18">
        <f t="shared" si="57"/>
        <v>42377.554756944446</v>
      </c>
      <c r="M592" t="b">
        <v>0</v>
      </c>
      <c r="N592">
        <v>9</v>
      </c>
      <c r="O592" t="b">
        <v>0</v>
      </c>
      <c r="P592" t="s">
        <v>8271</v>
      </c>
      <c r="Q592">
        <f t="shared" si="58"/>
        <v>-4777</v>
      </c>
      <c r="R592">
        <f t="shared" si="61"/>
        <v>-530.77777777777783</v>
      </c>
      <c r="S592" t="str">
        <f t="shared" si="56"/>
        <v>technology</v>
      </c>
      <c r="T592" t="str">
        <f t="shared" si="59"/>
        <v>chnology/web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6">
        <f t="shared" si="60"/>
        <v>42207.543171296296</v>
      </c>
      <c r="K593">
        <v>1434978130</v>
      </c>
      <c r="L593" s="18">
        <f t="shared" si="57"/>
        <v>42177.543171296296</v>
      </c>
      <c r="M593" t="b">
        <v>0</v>
      </c>
      <c r="N593">
        <v>2</v>
      </c>
      <c r="O593" t="b">
        <v>0</v>
      </c>
      <c r="P593" t="s">
        <v>8271</v>
      </c>
      <c r="Q593">
        <f t="shared" si="58"/>
        <v>-99939</v>
      </c>
      <c r="R593">
        <f t="shared" si="61"/>
        <v>-49969.5</v>
      </c>
      <c r="S593" t="str">
        <f t="shared" si="56"/>
        <v>technology</v>
      </c>
      <c r="T593" t="str">
        <f t="shared" si="59"/>
        <v>chnology/web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6">
        <f t="shared" si="60"/>
        <v>41976.232175925921</v>
      </c>
      <c r="K594">
        <v>1414992860</v>
      </c>
      <c r="L594" s="18">
        <f t="shared" si="57"/>
        <v>41946.232175925928</v>
      </c>
      <c r="M594" t="b">
        <v>0</v>
      </c>
      <c r="N594">
        <v>1</v>
      </c>
      <c r="O594" t="b">
        <v>0</v>
      </c>
      <c r="P594" t="s">
        <v>8271</v>
      </c>
      <c r="Q594">
        <f t="shared" si="58"/>
        <v>-7250</v>
      </c>
      <c r="R594">
        <f t="shared" si="61"/>
        <v>-7250</v>
      </c>
      <c r="S594" t="str">
        <f t="shared" si="56"/>
        <v>technology</v>
      </c>
      <c r="T594" t="str">
        <f t="shared" si="59"/>
        <v>chnology/web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6">
        <f t="shared" si="60"/>
        <v>42100.635937500003</v>
      </c>
      <c r="K595">
        <v>1425744945</v>
      </c>
      <c r="L595" s="18">
        <f t="shared" si="57"/>
        <v>42070.677604166667</v>
      </c>
      <c r="M595" t="b">
        <v>0</v>
      </c>
      <c r="N595">
        <v>7</v>
      </c>
      <c r="O595" t="b">
        <v>0</v>
      </c>
      <c r="P595" t="s">
        <v>8271</v>
      </c>
      <c r="Q595">
        <f t="shared" si="58"/>
        <v>-385</v>
      </c>
      <c r="R595">
        <f t="shared" si="61"/>
        <v>-55</v>
      </c>
      <c r="S595" t="str">
        <f t="shared" si="56"/>
        <v>technology</v>
      </c>
      <c r="T595" t="str">
        <f t="shared" si="59"/>
        <v>chnology/web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6">
        <f t="shared" si="60"/>
        <v>42476.780162037037</v>
      </c>
      <c r="K596">
        <v>1458240206</v>
      </c>
      <c r="L596" s="18">
        <f t="shared" si="57"/>
        <v>42446.780162037037</v>
      </c>
      <c r="M596" t="b">
        <v>0</v>
      </c>
      <c r="N596">
        <v>2</v>
      </c>
      <c r="O596" t="b">
        <v>0</v>
      </c>
      <c r="P596" t="s">
        <v>8271</v>
      </c>
      <c r="Q596">
        <f t="shared" si="58"/>
        <v>-24974</v>
      </c>
      <c r="R596">
        <f t="shared" si="61"/>
        <v>-12487</v>
      </c>
      <c r="S596" t="str">
        <f t="shared" si="56"/>
        <v>technology</v>
      </c>
      <c r="T596" t="str">
        <f t="shared" si="59"/>
        <v>chnology/web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6">
        <f t="shared" si="60"/>
        <v>42128.069884259254</v>
      </c>
      <c r="K597">
        <v>1426815638</v>
      </c>
      <c r="L597" s="18">
        <f t="shared" si="57"/>
        <v>42083.069884259254</v>
      </c>
      <c r="M597" t="b">
        <v>0</v>
      </c>
      <c r="N597">
        <v>8</v>
      </c>
      <c r="O597" t="b">
        <v>0</v>
      </c>
      <c r="P597" t="s">
        <v>8271</v>
      </c>
      <c r="Q597">
        <f t="shared" si="58"/>
        <v>-99574</v>
      </c>
      <c r="R597">
        <f t="shared" si="61"/>
        <v>-12446.75</v>
      </c>
      <c r="S597" t="str">
        <f t="shared" si="56"/>
        <v>technology</v>
      </c>
      <c r="T597" t="str">
        <f t="shared" si="59"/>
        <v>chnology/web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6">
        <f t="shared" si="60"/>
        <v>42676.896898148145</v>
      </c>
      <c r="K598">
        <v>1475530292</v>
      </c>
      <c r="L598" s="18">
        <f t="shared" si="57"/>
        <v>42646.896898148145</v>
      </c>
      <c r="M598" t="b">
        <v>0</v>
      </c>
      <c r="N598">
        <v>2</v>
      </c>
      <c r="O598" t="b">
        <v>0</v>
      </c>
      <c r="P598" t="s">
        <v>8271</v>
      </c>
      <c r="Q598">
        <f t="shared" si="58"/>
        <v>-19994</v>
      </c>
      <c r="R598">
        <f t="shared" si="61"/>
        <v>-9997</v>
      </c>
      <c r="S598" t="str">
        <f t="shared" si="56"/>
        <v>technology</v>
      </c>
      <c r="T598" t="str">
        <f t="shared" si="59"/>
        <v>chnology/web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6">
        <f t="shared" si="60"/>
        <v>42582.666666666672</v>
      </c>
      <c r="K599">
        <v>1466787335</v>
      </c>
      <c r="L599" s="18">
        <f t="shared" si="57"/>
        <v>42545.705266203702</v>
      </c>
      <c r="M599" t="b">
        <v>0</v>
      </c>
      <c r="N599">
        <v>2</v>
      </c>
      <c r="O599" t="b">
        <v>0</v>
      </c>
      <c r="P599" t="s">
        <v>8271</v>
      </c>
      <c r="Q599">
        <f t="shared" si="58"/>
        <v>-7480</v>
      </c>
      <c r="R599">
        <f t="shared" si="61"/>
        <v>-3740</v>
      </c>
      <c r="S599" t="str">
        <f t="shared" si="56"/>
        <v>technology</v>
      </c>
      <c r="T599" t="str">
        <f t="shared" si="59"/>
        <v>chnology/web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6">
        <f t="shared" si="60"/>
        <v>41978.00209490741</v>
      </c>
      <c r="K600">
        <v>1415145781</v>
      </c>
      <c r="L600" s="18">
        <f t="shared" si="57"/>
        <v>41948.00209490741</v>
      </c>
      <c r="M600" t="b">
        <v>0</v>
      </c>
      <c r="N600">
        <v>7</v>
      </c>
      <c r="O600" t="b">
        <v>0</v>
      </c>
      <c r="P600" t="s">
        <v>8271</v>
      </c>
      <c r="Q600">
        <f t="shared" si="58"/>
        <v>-1650</v>
      </c>
      <c r="R600">
        <f t="shared" si="61"/>
        <v>-235.71428571428572</v>
      </c>
      <c r="S600" t="str">
        <f t="shared" si="56"/>
        <v>technology</v>
      </c>
      <c r="T600" t="str">
        <f t="shared" si="59"/>
        <v>chnology/web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6">
        <f t="shared" si="60"/>
        <v>42071.636111111111</v>
      </c>
      <c r="K601">
        <v>1423769402</v>
      </c>
      <c r="L601" s="18">
        <f t="shared" si="57"/>
        <v>42047.812523148154</v>
      </c>
      <c r="M601" t="b">
        <v>0</v>
      </c>
      <c r="N601">
        <v>2</v>
      </c>
      <c r="O601" t="b">
        <v>0</v>
      </c>
      <c r="P601" t="s">
        <v>8271</v>
      </c>
      <c r="Q601">
        <f t="shared" si="58"/>
        <v>-49969</v>
      </c>
      <c r="R601">
        <f t="shared" si="61"/>
        <v>-24984.5</v>
      </c>
      <c r="S601" t="str">
        <f t="shared" si="56"/>
        <v>technology</v>
      </c>
      <c r="T601" t="str">
        <f t="shared" si="59"/>
        <v>chnology/web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6">
        <f t="shared" si="60"/>
        <v>42133.798171296294</v>
      </c>
      <c r="K602">
        <v>1426014562</v>
      </c>
      <c r="L602" s="18">
        <f t="shared" si="57"/>
        <v>42073.798171296294</v>
      </c>
      <c r="M602" t="b">
        <v>0</v>
      </c>
      <c r="N602">
        <v>1</v>
      </c>
      <c r="O602" t="b">
        <v>0</v>
      </c>
      <c r="P602" t="s">
        <v>8271</v>
      </c>
      <c r="Q602">
        <f t="shared" si="58"/>
        <v>-4900</v>
      </c>
      <c r="R602">
        <f t="shared" si="61"/>
        <v>-4900</v>
      </c>
      <c r="S602" t="str">
        <f t="shared" si="56"/>
        <v>technology</v>
      </c>
      <c r="T602" t="str">
        <f t="shared" si="59"/>
        <v>chnology/web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6">
        <f t="shared" si="60"/>
        <v>41999.858090277776</v>
      </c>
      <c r="K603">
        <v>1417034139</v>
      </c>
      <c r="L603" s="18">
        <f t="shared" si="57"/>
        <v>41969.858090277776</v>
      </c>
      <c r="M603" t="b">
        <v>0</v>
      </c>
      <c r="N603">
        <v>6</v>
      </c>
      <c r="O603" t="b">
        <v>0</v>
      </c>
      <c r="P603" t="s">
        <v>8271</v>
      </c>
      <c r="Q603">
        <f t="shared" si="58"/>
        <v>-9860</v>
      </c>
      <c r="R603">
        <f t="shared" si="61"/>
        <v>-1643.3333333333333</v>
      </c>
      <c r="S603" t="str">
        <f t="shared" si="56"/>
        <v>technology</v>
      </c>
      <c r="T603" t="str">
        <f t="shared" si="59"/>
        <v>chnology/web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6">
        <f t="shared" si="60"/>
        <v>42173.79415509259</v>
      </c>
      <c r="K604">
        <v>1432062215</v>
      </c>
      <c r="L604" s="18">
        <f t="shared" si="57"/>
        <v>42143.79415509259</v>
      </c>
      <c r="M604" t="b">
        <v>0</v>
      </c>
      <c r="N604">
        <v>0</v>
      </c>
      <c r="O604" t="b">
        <v>0</v>
      </c>
      <c r="P604" t="s">
        <v>8271</v>
      </c>
      <c r="Q604">
        <f t="shared" si="58"/>
        <v>-70000</v>
      </c>
      <c r="R604" t="e">
        <f t="shared" si="61"/>
        <v>#DIV/0!</v>
      </c>
      <c r="S604" t="str">
        <f t="shared" si="56"/>
        <v>technology</v>
      </c>
      <c r="T604" t="str">
        <f t="shared" si="59"/>
        <v>chnology/web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6">
        <f t="shared" si="60"/>
        <v>41865.639155092591</v>
      </c>
      <c r="K605">
        <v>1405437623</v>
      </c>
      <c r="L605" s="18">
        <f t="shared" si="57"/>
        <v>41835.639155092591</v>
      </c>
      <c r="M605" t="b">
        <v>0</v>
      </c>
      <c r="N605">
        <v>13</v>
      </c>
      <c r="O605" t="b">
        <v>0</v>
      </c>
      <c r="P605" t="s">
        <v>8271</v>
      </c>
      <c r="Q605">
        <f t="shared" si="58"/>
        <v>-14409.98</v>
      </c>
      <c r="R605">
        <f t="shared" si="61"/>
        <v>-1108.46</v>
      </c>
      <c r="S605" t="str">
        <f t="shared" si="56"/>
        <v>technology</v>
      </c>
      <c r="T605" t="str">
        <f t="shared" si="59"/>
        <v>chnology/web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6">
        <f t="shared" si="60"/>
        <v>41879.035370370373</v>
      </c>
      <c r="K606">
        <v>1406595056</v>
      </c>
      <c r="L606" s="18">
        <f t="shared" si="57"/>
        <v>41849.035370370373</v>
      </c>
      <c r="M606" t="b">
        <v>0</v>
      </c>
      <c r="N606">
        <v>0</v>
      </c>
      <c r="O606" t="b">
        <v>0</v>
      </c>
      <c r="P606" t="s">
        <v>8271</v>
      </c>
      <c r="Q606">
        <f t="shared" si="58"/>
        <v>-1500</v>
      </c>
      <c r="R606" t="e">
        <f t="shared" si="61"/>
        <v>#DIV/0!</v>
      </c>
      <c r="S606" t="str">
        <f t="shared" si="56"/>
        <v>technology</v>
      </c>
      <c r="T606" t="str">
        <f t="shared" si="59"/>
        <v>chnology/web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6">
        <f t="shared" si="60"/>
        <v>42239.357731481476</v>
      </c>
      <c r="K607">
        <v>1436430908</v>
      </c>
      <c r="L607" s="18">
        <f t="shared" si="57"/>
        <v>42194.357731481476</v>
      </c>
      <c r="M607" t="b">
        <v>0</v>
      </c>
      <c r="N607">
        <v>8</v>
      </c>
      <c r="O607" t="b">
        <v>0</v>
      </c>
      <c r="P607" t="s">
        <v>8271</v>
      </c>
      <c r="Q607">
        <f t="shared" si="58"/>
        <v>-4869</v>
      </c>
      <c r="R607">
        <f t="shared" si="61"/>
        <v>-608.625</v>
      </c>
      <c r="S607" t="str">
        <f t="shared" ref="S607:S641" si="62">LEFT(P607, LEN(P607)-4)</f>
        <v>technology</v>
      </c>
      <c r="T607" t="str">
        <f t="shared" si="59"/>
        <v>chnology/web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6">
        <f t="shared" si="60"/>
        <v>42148.625</v>
      </c>
      <c r="K608">
        <v>1428507409</v>
      </c>
      <c r="L608" s="18">
        <f t="shared" si="57"/>
        <v>42102.650567129633</v>
      </c>
      <c r="M608" t="b">
        <v>0</v>
      </c>
      <c r="N608">
        <v>1</v>
      </c>
      <c r="O608" t="b">
        <v>0</v>
      </c>
      <c r="P608" t="s">
        <v>8271</v>
      </c>
      <c r="Q608">
        <f t="shared" si="58"/>
        <v>-4990</v>
      </c>
      <c r="R608">
        <f t="shared" si="61"/>
        <v>-4990</v>
      </c>
      <c r="S608" t="str">
        <f t="shared" si="62"/>
        <v>technology</v>
      </c>
      <c r="T608" t="str">
        <f t="shared" si="59"/>
        <v>chnology/web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6">
        <f t="shared" si="60"/>
        <v>42330.867314814815</v>
      </c>
      <c r="K609">
        <v>1445629736</v>
      </c>
      <c r="L609" s="18">
        <f t="shared" si="57"/>
        <v>42300.825648148151</v>
      </c>
      <c r="M609" t="b">
        <v>0</v>
      </c>
      <c r="N609">
        <v>0</v>
      </c>
      <c r="O609" t="b">
        <v>0</v>
      </c>
      <c r="P609" t="s">
        <v>8271</v>
      </c>
      <c r="Q609">
        <f t="shared" si="58"/>
        <v>-250</v>
      </c>
      <c r="R609" t="e">
        <f t="shared" si="61"/>
        <v>#DIV/0!</v>
      </c>
      <c r="S609" t="str">
        <f t="shared" si="62"/>
        <v>technology</v>
      </c>
      <c r="T609" t="str">
        <f t="shared" si="59"/>
        <v>chnology/web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6">
        <f t="shared" si="60"/>
        <v>42170.921064814815</v>
      </c>
      <c r="K610">
        <v>1431813980</v>
      </c>
      <c r="L610" s="18">
        <f t="shared" si="57"/>
        <v>42140.921064814815</v>
      </c>
      <c r="M610" t="b">
        <v>0</v>
      </c>
      <c r="N610">
        <v>5</v>
      </c>
      <c r="O610" t="b">
        <v>0</v>
      </c>
      <c r="P610" t="s">
        <v>8271</v>
      </c>
      <c r="Q610">
        <f t="shared" si="58"/>
        <v>-148539</v>
      </c>
      <c r="R610">
        <f t="shared" si="61"/>
        <v>-29707.8</v>
      </c>
      <c r="S610" t="str">
        <f t="shared" si="62"/>
        <v>technology</v>
      </c>
      <c r="T610" t="str">
        <f t="shared" si="59"/>
        <v>chnology/web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6">
        <f t="shared" si="60"/>
        <v>42337.075740740736</v>
      </c>
      <c r="K611">
        <v>1446166144</v>
      </c>
      <c r="L611" s="18">
        <f t="shared" si="57"/>
        <v>42307.034074074079</v>
      </c>
      <c r="M611" t="b">
        <v>0</v>
      </c>
      <c r="N611">
        <v>1</v>
      </c>
      <c r="O611" t="b">
        <v>0</v>
      </c>
      <c r="P611" t="s">
        <v>8271</v>
      </c>
      <c r="Q611">
        <f t="shared" si="58"/>
        <v>-775</v>
      </c>
      <c r="R611">
        <f t="shared" si="61"/>
        <v>-775</v>
      </c>
      <c r="S611" t="str">
        <f t="shared" si="62"/>
        <v>technology</v>
      </c>
      <c r="T611" t="str">
        <f t="shared" si="59"/>
        <v>chnology/web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6">
        <f t="shared" si="60"/>
        <v>42116.83085648148</v>
      </c>
      <c r="K612">
        <v>1427140586</v>
      </c>
      <c r="L612" s="18">
        <f t="shared" si="57"/>
        <v>42086.83085648148</v>
      </c>
      <c r="M612" t="b">
        <v>0</v>
      </c>
      <c r="N612">
        <v>0</v>
      </c>
      <c r="O612" t="b">
        <v>0</v>
      </c>
      <c r="P612" t="s">
        <v>8271</v>
      </c>
      <c r="Q612">
        <f t="shared" si="58"/>
        <v>-13803</v>
      </c>
      <c r="R612" t="e">
        <f t="shared" si="61"/>
        <v>#DIV/0!</v>
      </c>
      <c r="S612" t="str">
        <f t="shared" si="62"/>
        <v>technology</v>
      </c>
      <c r="T612" t="str">
        <f t="shared" si="59"/>
        <v>chnology/web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6">
        <f t="shared" si="60"/>
        <v>42388.560613425929</v>
      </c>
      <c r="K613">
        <v>1448026037</v>
      </c>
      <c r="L613" s="18">
        <f t="shared" si="57"/>
        <v>42328.560613425929</v>
      </c>
      <c r="M613" t="b">
        <v>0</v>
      </c>
      <c r="N613">
        <v>0</v>
      </c>
      <c r="O613" t="b">
        <v>0</v>
      </c>
      <c r="P613" t="s">
        <v>8271</v>
      </c>
      <c r="Q613">
        <f t="shared" si="58"/>
        <v>-80000</v>
      </c>
      <c r="R613" t="e">
        <f t="shared" si="61"/>
        <v>#DIV/0!</v>
      </c>
      <c r="S613" t="str">
        <f t="shared" si="62"/>
        <v>technology</v>
      </c>
      <c r="T613" t="str">
        <f t="shared" si="59"/>
        <v>chnology/web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6">
        <f t="shared" si="60"/>
        <v>42615.031782407401</v>
      </c>
      <c r="K614">
        <v>1470185146</v>
      </c>
      <c r="L614" s="18">
        <f t="shared" si="57"/>
        <v>42585.031782407401</v>
      </c>
      <c r="M614" t="b">
        <v>0</v>
      </c>
      <c r="N614">
        <v>0</v>
      </c>
      <c r="O614" t="b">
        <v>0</v>
      </c>
      <c r="P614" t="s">
        <v>8271</v>
      </c>
      <c r="Q614">
        <f t="shared" si="58"/>
        <v>-10000</v>
      </c>
      <c r="R614" t="e">
        <f t="shared" si="61"/>
        <v>#DIV/0!</v>
      </c>
      <c r="S614" t="str">
        <f t="shared" si="62"/>
        <v>technology</v>
      </c>
      <c r="T614" t="str">
        <f t="shared" si="59"/>
        <v>chnology/web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6">
        <f t="shared" si="60"/>
        <v>42278.207638888889</v>
      </c>
      <c r="K615">
        <v>1441022120</v>
      </c>
      <c r="L615" s="18">
        <f t="shared" si="57"/>
        <v>42247.496759259258</v>
      </c>
      <c r="M615" t="b">
        <v>0</v>
      </c>
      <c r="N615">
        <v>121</v>
      </c>
      <c r="O615" t="b">
        <v>0</v>
      </c>
      <c r="P615" t="s">
        <v>8271</v>
      </c>
      <c r="Q615">
        <f t="shared" si="58"/>
        <v>-47182</v>
      </c>
      <c r="R615">
        <f t="shared" si="61"/>
        <v>-389.93388429752065</v>
      </c>
      <c r="S615" t="str">
        <f t="shared" si="62"/>
        <v>technology</v>
      </c>
      <c r="T615" t="str">
        <f t="shared" si="59"/>
        <v>chnology/web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6">
        <f t="shared" si="60"/>
        <v>42545.061805555553</v>
      </c>
      <c r="K616">
        <v>1464139740</v>
      </c>
      <c r="L616" s="18">
        <f t="shared" si="57"/>
        <v>42515.061805555553</v>
      </c>
      <c r="M616" t="b">
        <v>0</v>
      </c>
      <c r="N616">
        <v>0</v>
      </c>
      <c r="O616" t="b">
        <v>0</v>
      </c>
      <c r="P616" t="s">
        <v>8271</v>
      </c>
      <c r="Q616">
        <f t="shared" si="58"/>
        <v>-10000</v>
      </c>
      <c r="R616" t="e">
        <f t="shared" si="61"/>
        <v>#DIV/0!</v>
      </c>
      <c r="S616" t="str">
        <f t="shared" si="62"/>
        <v>technology</v>
      </c>
      <c r="T616" t="str">
        <f t="shared" si="59"/>
        <v>chnology/web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6">
        <f t="shared" si="60"/>
        <v>42272.122210648144</v>
      </c>
      <c r="K617">
        <v>1440557759</v>
      </c>
      <c r="L617" s="18">
        <f t="shared" si="57"/>
        <v>42242.122210648144</v>
      </c>
      <c r="M617" t="b">
        <v>0</v>
      </c>
      <c r="N617">
        <v>0</v>
      </c>
      <c r="O617" t="b">
        <v>0</v>
      </c>
      <c r="P617" t="s">
        <v>8271</v>
      </c>
      <c r="Q617">
        <f t="shared" si="58"/>
        <v>-515</v>
      </c>
      <c r="R617" t="e">
        <f t="shared" si="61"/>
        <v>#DIV/0!</v>
      </c>
      <c r="S617" t="str">
        <f t="shared" si="62"/>
        <v>technology</v>
      </c>
      <c r="T617" t="str">
        <f t="shared" si="59"/>
        <v>chnology/web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6">
        <f t="shared" si="60"/>
        <v>42791.376238425932</v>
      </c>
      <c r="K618">
        <v>1485421307</v>
      </c>
      <c r="L618" s="18">
        <f t="shared" si="57"/>
        <v>42761.376238425932</v>
      </c>
      <c r="M618" t="b">
        <v>0</v>
      </c>
      <c r="N618">
        <v>0</v>
      </c>
      <c r="O618" t="b">
        <v>0</v>
      </c>
      <c r="P618" t="s">
        <v>8271</v>
      </c>
      <c r="Q618">
        <f t="shared" si="58"/>
        <v>-5000</v>
      </c>
      <c r="R618" t="e">
        <f t="shared" si="61"/>
        <v>#DIV/0!</v>
      </c>
      <c r="S618" t="str">
        <f t="shared" si="62"/>
        <v>technology</v>
      </c>
      <c r="T618" t="str">
        <f t="shared" si="59"/>
        <v>chnology/web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6">
        <f t="shared" si="60"/>
        <v>42132.343090277776</v>
      </c>
      <c r="K619">
        <v>1427184843</v>
      </c>
      <c r="L619" s="18">
        <f t="shared" si="57"/>
        <v>42087.343090277776</v>
      </c>
      <c r="M619" t="b">
        <v>0</v>
      </c>
      <c r="N619">
        <v>3</v>
      </c>
      <c r="O619" t="b">
        <v>0</v>
      </c>
      <c r="P619" t="s">
        <v>8271</v>
      </c>
      <c r="Q619">
        <f t="shared" si="58"/>
        <v>-1940</v>
      </c>
      <c r="R619">
        <f t="shared" si="61"/>
        <v>-646.66666666666663</v>
      </c>
      <c r="S619" t="str">
        <f t="shared" si="62"/>
        <v>technology</v>
      </c>
      <c r="T619" t="str">
        <f t="shared" si="59"/>
        <v>chnology/web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6">
        <f t="shared" si="60"/>
        <v>42347.810219907406</v>
      </c>
      <c r="K620">
        <v>1447097203</v>
      </c>
      <c r="L620" s="18">
        <f t="shared" si="57"/>
        <v>42317.810219907406</v>
      </c>
      <c r="M620" t="b">
        <v>0</v>
      </c>
      <c r="N620">
        <v>0</v>
      </c>
      <c r="O620" t="b">
        <v>0</v>
      </c>
      <c r="P620" t="s">
        <v>8271</v>
      </c>
      <c r="Q620">
        <f t="shared" si="58"/>
        <v>-400</v>
      </c>
      <c r="R620" t="e">
        <f t="shared" si="61"/>
        <v>#DIV/0!</v>
      </c>
      <c r="S620" t="str">
        <f t="shared" si="62"/>
        <v>technology</v>
      </c>
      <c r="T620" t="str">
        <f t="shared" si="59"/>
        <v>chnology/web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6">
        <f t="shared" si="60"/>
        <v>41968.692013888889</v>
      </c>
      <c r="K621">
        <v>1411745790</v>
      </c>
      <c r="L621" s="18">
        <f t="shared" si="57"/>
        <v>41908.650347222225</v>
      </c>
      <c r="M621" t="b">
        <v>0</v>
      </c>
      <c r="N621">
        <v>1</v>
      </c>
      <c r="O621" t="b">
        <v>0</v>
      </c>
      <c r="P621" t="s">
        <v>8271</v>
      </c>
      <c r="Q621">
        <f t="shared" si="58"/>
        <v>-2499999</v>
      </c>
      <c r="R621">
        <f t="shared" si="61"/>
        <v>-2499999</v>
      </c>
      <c r="S621" t="str">
        <f t="shared" si="62"/>
        <v>technology</v>
      </c>
      <c r="T621" t="str">
        <f t="shared" si="59"/>
        <v>chnology/web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6">
        <f t="shared" si="60"/>
        <v>41876.716874999998</v>
      </c>
      <c r="K622">
        <v>1405098738</v>
      </c>
      <c r="L622" s="18">
        <f t="shared" si="57"/>
        <v>41831.716874999998</v>
      </c>
      <c r="M622" t="b">
        <v>0</v>
      </c>
      <c r="N622">
        <v>1</v>
      </c>
      <c r="O622" t="b">
        <v>0</v>
      </c>
      <c r="P622" t="s">
        <v>8271</v>
      </c>
      <c r="Q622">
        <f t="shared" si="58"/>
        <v>-29700</v>
      </c>
      <c r="R622">
        <f t="shared" si="61"/>
        <v>-29700</v>
      </c>
      <c r="S622" t="str">
        <f t="shared" si="62"/>
        <v>technology</v>
      </c>
      <c r="T622" t="str">
        <f t="shared" si="59"/>
        <v>chnology/web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6">
        <f t="shared" si="60"/>
        <v>42558.987696759257</v>
      </c>
      <c r="K623">
        <v>1465342937</v>
      </c>
      <c r="L623" s="18">
        <f t="shared" si="57"/>
        <v>42528.987696759257</v>
      </c>
      <c r="M623" t="b">
        <v>0</v>
      </c>
      <c r="N623">
        <v>3</v>
      </c>
      <c r="O623" t="b">
        <v>0</v>
      </c>
      <c r="P623" t="s">
        <v>8271</v>
      </c>
      <c r="Q623">
        <f t="shared" si="58"/>
        <v>-24739</v>
      </c>
      <c r="R623">
        <f t="shared" si="61"/>
        <v>-8246.3333333333339</v>
      </c>
      <c r="S623" t="str">
        <f t="shared" si="62"/>
        <v>technology</v>
      </c>
      <c r="T623" t="str">
        <f t="shared" si="59"/>
        <v>chnology/web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6">
        <f t="shared" si="60"/>
        <v>42552.774745370371</v>
      </c>
      <c r="K624">
        <v>1465670138</v>
      </c>
      <c r="L624" s="18">
        <f t="shared" si="57"/>
        <v>42532.774745370371</v>
      </c>
      <c r="M624" t="b">
        <v>0</v>
      </c>
      <c r="N624">
        <v>9</v>
      </c>
      <c r="O624" t="b">
        <v>0</v>
      </c>
      <c r="P624" t="s">
        <v>8271</v>
      </c>
      <c r="Q624">
        <f t="shared" si="58"/>
        <v>-5659</v>
      </c>
      <c r="R624">
        <f t="shared" si="61"/>
        <v>-628.77777777777783</v>
      </c>
      <c r="S624" t="str">
        <f t="shared" si="62"/>
        <v>technology</v>
      </c>
      <c r="T624" t="str">
        <f t="shared" si="59"/>
        <v>chnology/web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6">
        <f t="shared" si="60"/>
        <v>42152.009224537032</v>
      </c>
      <c r="K625">
        <v>1430179997</v>
      </c>
      <c r="L625" s="18">
        <f t="shared" si="57"/>
        <v>42122.009224537032</v>
      </c>
      <c r="M625" t="b">
        <v>0</v>
      </c>
      <c r="N625">
        <v>0</v>
      </c>
      <c r="O625" t="b">
        <v>0</v>
      </c>
      <c r="P625" t="s">
        <v>8271</v>
      </c>
      <c r="Q625">
        <f t="shared" si="58"/>
        <v>-75000</v>
      </c>
      <c r="R625" t="e">
        <f t="shared" si="61"/>
        <v>#DIV/0!</v>
      </c>
      <c r="S625" t="str">
        <f t="shared" si="62"/>
        <v>technology</v>
      </c>
      <c r="T625" t="str">
        <f t="shared" si="59"/>
        <v>chnology/web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6">
        <f t="shared" si="60"/>
        <v>42138.988900462966</v>
      </c>
      <c r="K626">
        <v>1429055041</v>
      </c>
      <c r="L626" s="18">
        <f t="shared" si="57"/>
        <v>42108.988900462966</v>
      </c>
      <c r="M626" t="b">
        <v>0</v>
      </c>
      <c r="N626">
        <v>0</v>
      </c>
      <c r="O626" t="b">
        <v>0</v>
      </c>
      <c r="P626" t="s">
        <v>8271</v>
      </c>
      <c r="Q626">
        <f t="shared" si="58"/>
        <v>-5000</v>
      </c>
      <c r="R626" t="e">
        <f t="shared" si="61"/>
        <v>#DIV/0!</v>
      </c>
      <c r="S626" t="str">
        <f t="shared" si="62"/>
        <v>technology</v>
      </c>
      <c r="T626" t="str">
        <f t="shared" si="59"/>
        <v>chnology/web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6">
        <f t="shared" si="60"/>
        <v>42820.853900462964</v>
      </c>
      <c r="K627">
        <v>1487971777</v>
      </c>
      <c r="L627" s="18">
        <f t="shared" si="57"/>
        <v>42790.895567129628</v>
      </c>
      <c r="M627" t="b">
        <v>0</v>
      </c>
      <c r="N627">
        <v>0</v>
      </c>
      <c r="O627" t="b">
        <v>0</v>
      </c>
      <c r="P627" t="s">
        <v>8271</v>
      </c>
      <c r="Q627">
        <f t="shared" si="58"/>
        <v>-25000</v>
      </c>
      <c r="R627" t="e">
        <f t="shared" si="61"/>
        <v>#DIV/0!</v>
      </c>
      <c r="S627" t="str">
        <f t="shared" si="62"/>
        <v>technology</v>
      </c>
      <c r="T627" t="str">
        <f t="shared" si="59"/>
        <v>chnology/web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6">
        <f t="shared" si="60"/>
        <v>42231.556944444441</v>
      </c>
      <c r="K628">
        <v>1436793939</v>
      </c>
      <c r="L628" s="18">
        <f t="shared" si="57"/>
        <v>42198.559479166666</v>
      </c>
      <c r="M628" t="b">
        <v>0</v>
      </c>
      <c r="N628">
        <v>39</v>
      </c>
      <c r="O628" t="b">
        <v>0</v>
      </c>
      <c r="P628" t="s">
        <v>8271</v>
      </c>
      <c r="Q628">
        <f t="shared" si="58"/>
        <v>-20655</v>
      </c>
      <c r="R628">
        <f t="shared" si="61"/>
        <v>-529.61538461538464</v>
      </c>
      <c r="S628" t="str">
        <f t="shared" si="62"/>
        <v>technology</v>
      </c>
      <c r="T628" t="str">
        <f t="shared" si="59"/>
        <v>chnology/web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6">
        <f t="shared" si="60"/>
        <v>42443.958333333328</v>
      </c>
      <c r="K629">
        <v>1452842511</v>
      </c>
      <c r="L629" s="18">
        <f t="shared" si="57"/>
        <v>42384.306840277779</v>
      </c>
      <c r="M629" t="b">
        <v>0</v>
      </c>
      <c r="N629">
        <v>1</v>
      </c>
      <c r="O629" t="b">
        <v>0</v>
      </c>
      <c r="P629" t="s">
        <v>8271</v>
      </c>
      <c r="Q629">
        <f t="shared" si="58"/>
        <v>-449910</v>
      </c>
      <c r="R629">
        <f t="shared" si="61"/>
        <v>-449910</v>
      </c>
      <c r="S629" t="str">
        <f t="shared" si="62"/>
        <v>technology</v>
      </c>
      <c r="T629" t="str">
        <f t="shared" si="59"/>
        <v>chnology/web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6">
        <f t="shared" si="60"/>
        <v>41833.692789351851</v>
      </c>
      <c r="K630">
        <v>1402677457</v>
      </c>
      <c r="L630" s="18">
        <f t="shared" si="57"/>
        <v>41803.692789351851</v>
      </c>
      <c r="M630" t="b">
        <v>0</v>
      </c>
      <c r="N630">
        <v>0</v>
      </c>
      <c r="O630" t="b">
        <v>0</v>
      </c>
      <c r="P630" t="s">
        <v>8271</v>
      </c>
      <c r="Q630">
        <f t="shared" si="58"/>
        <v>-5000</v>
      </c>
      <c r="R630" t="e">
        <f t="shared" si="61"/>
        <v>#DIV/0!</v>
      </c>
      <c r="S630" t="str">
        <f t="shared" si="62"/>
        <v>technology</v>
      </c>
      <c r="T630" t="str">
        <f t="shared" si="59"/>
        <v>chnology/web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6">
        <f t="shared" si="60"/>
        <v>42504.637824074074</v>
      </c>
      <c r="K631">
        <v>1460647108</v>
      </c>
      <c r="L631" s="18">
        <f t="shared" si="57"/>
        <v>42474.637824074074</v>
      </c>
      <c r="M631" t="b">
        <v>0</v>
      </c>
      <c r="N631">
        <v>3</v>
      </c>
      <c r="O631" t="b">
        <v>0</v>
      </c>
      <c r="P631" t="s">
        <v>8271</v>
      </c>
      <c r="Q631">
        <f t="shared" si="58"/>
        <v>-199650</v>
      </c>
      <c r="R631">
        <f t="shared" si="61"/>
        <v>-66550</v>
      </c>
      <c r="S631" t="str">
        <f t="shared" si="62"/>
        <v>technology</v>
      </c>
      <c r="T631" t="str">
        <f t="shared" si="59"/>
        <v>chnology/web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6">
        <f t="shared" si="60"/>
        <v>42253.215277777781</v>
      </c>
      <c r="K632">
        <v>1438959121</v>
      </c>
      <c r="L632" s="18">
        <f t="shared" si="57"/>
        <v>42223.619456018518</v>
      </c>
      <c r="M632" t="b">
        <v>0</v>
      </c>
      <c r="N632">
        <v>1</v>
      </c>
      <c r="O632" t="b">
        <v>0</v>
      </c>
      <c r="P632" t="s">
        <v>8271</v>
      </c>
      <c r="Q632">
        <f t="shared" si="58"/>
        <v>-11989</v>
      </c>
      <c r="R632">
        <f t="shared" si="61"/>
        <v>-11989</v>
      </c>
      <c r="S632" t="str">
        <f t="shared" si="62"/>
        <v>technology</v>
      </c>
      <c r="T632" t="str">
        <f t="shared" si="59"/>
        <v>chnology/web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6">
        <f t="shared" si="60"/>
        <v>42518.772326388891</v>
      </c>
      <c r="K633">
        <v>1461954729</v>
      </c>
      <c r="L633" s="18">
        <f t="shared" si="57"/>
        <v>42489.772326388891</v>
      </c>
      <c r="M633" t="b">
        <v>0</v>
      </c>
      <c r="N633">
        <v>9</v>
      </c>
      <c r="O633" t="b">
        <v>0</v>
      </c>
      <c r="P633" t="s">
        <v>8271</v>
      </c>
      <c r="Q633">
        <f t="shared" si="58"/>
        <v>-49310</v>
      </c>
      <c r="R633">
        <f t="shared" si="61"/>
        <v>-5478.8888888888887</v>
      </c>
      <c r="S633" t="str">
        <f t="shared" si="62"/>
        <v>technology</v>
      </c>
      <c r="T633" t="str">
        <f t="shared" si="59"/>
        <v>chnology/web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6">
        <f t="shared" si="60"/>
        <v>42333.700983796298</v>
      </c>
      <c r="K634">
        <v>1445874565</v>
      </c>
      <c r="L634" s="18">
        <f t="shared" si="57"/>
        <v>42303.659317129626</v>
      </c>
      <c r="M634" t="b">
        <v>0</v>
      </c>
      <c r="N634">
        <v>0</v>
      </c>
      <c r="O634" t="b">
        <v>0</v>
      </c>
      <c r="P634" t="s">
        <v>8271</v>
      </c>
      <c r="Q634">
        <f t="shared" si="58"/>
        <v>-20000</v>
      </c>
      <c r="R634" t="e">
        <f t="shared" si="61"/>
        <v>#DIV/0!</v>
      </c>
      <c r="S634" t="str">
        <f t="shared" si="62"/>
        <v>technology</v>
      </c>
      <c r="T634" t="str">
        <f t="shared" si="59"/>
        <v>chnology/web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6">
        <f t="shared" si="60"/>
        <v>42538.958333333328</v>
      </c>
      <c r="K635">
        <v>1463469062</v>
      </c>
      <c r="L635" s="18">
        <f t="shared" si="57"/>
        <v>42507.29932870371</v>
      </c>
      <c r="M635" t="b">
        <v>0</v>
      </c>
      <c r="N635">
        <v>25</v>
      </c>
      <c r="O635" t="b">
        <v>0</v>
      </c>
      <c r="P635" t="s">
        <v>8271</v>
      </c>
      <c r="Q635">
        <f t="shared" si="58"/>
        <v>-8755</v>
      </c>
      <c r="R635">
        <f t="shared" si="61"/>
        <v>-350.2</v>
      </c>
      <c r="S635" t="str">
        <f t="shared" si="62"/>
        <v>technology</v>
      </c>
      <c r="T635" t="str">
        <f t="shared" si="59"/>
        <v>chnology/web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6">
        <f t="shared" si="60"/>
        <v>42061.928576388891</v>
      </c>
      <c r="K636">
        <v>1422397029</v>
      </c>
      <c r="L636" s="18">
        <f t="shared" si="57"/>
        <v>42031.928576388891</v>
      </c>
      <c r="M636" t="b">
        <v>0</v>
      </c>
      <c r="N636">
        <v>1</v>
      </c>
      <c r="O636" t="b">
        <v>0</v>
      </c>
      <c r="P636" t="s">
        <v>8271</v>
      </c>
      <c r="Q636">
        <f t="shared" si="58"/>
        <v>-4999</v>
      </c>
      <c r="R636">
        <f t="shared" si="61"/>
        <v>-4999</v>
      </c>
      <c r="S636" t="str">
        <f t="shared" si="62"/>
        <v>technology</v>
      </c>
      <c r="T636" t="str">
        <f t="shared" si="59"/>
        <v>chnology/web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6">
        <f t="shared" si="60"/>
        <v>42106.092152777783</v>
      </c>
      <c r="K637">
        <v>1426212762</v>
      </c>
      <c r="L637" s="18">
        <f t="shared" si="57"/>
        <v>42076.092152777783</v>
      </c>
      <c r="M637" t="b">
        <v>0</v>
      </c>
      <c r="N637">
        <v>1</v>
      </c>
      <c r="O637" t="b">
        <v>0</v>
      </c>
      <c r="P637" t="s">
        <v>8271</v>
      </c>
      <c r="Q637">
        <f t="shared" si="58"/>
        <v>-24998</v>
      </c>
      <c r="R637">
        <f t="shared" si="61"/>
        <v>-24998</v>
      </c>
      <c r="S637" t="str">
        <f t="shared" si="62"/>
        <v>technology</v>
      </c>
      <c r="T637" t="str">
        <f t="shared" si="59"/>
        <v>chnology/web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6">
        <f t="shared" si="60"/>
        <v>42161.44930555555</v>
      </c>
      <c r="K638">
        <v>1430996150</v>
      </c>
      <c r="L638" s="18">
        <f t="shared" si="57"/>
        <v>42131.455439814818</v>
      </c>
      <c r="M638" t="b">
        <v>0</v>
      </c>
      <c r="N638">
        <v>1</v>
      </c>
      <c r="O638" t="b">
        <v>0</v>
      </c>
      <c r="P638" t="s">
        <v>8271</v>
      </c>
      <c r="Q638">
        <f t="shared" si="58"/>
        <v>-1996</v>
      </c>
      <c r="R638">
        <f t="shared" si="61"/>
        <v>-1996</v>
      </c>
      <c r="S638" t="str">
        <f t="shared" si="62"/>
        <v>technology</v>
      </c>
      <c r="T638" t="str">
        <f t="shared" si="59"/>
        <v>chnology/web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6">
        <f t="shared" si="60"/>
        <v>42791.961111111115</v>
      </c>
      <c r="K639">
        <v>1485558318</v>
      </c>
      <c r="L639" s="18">
        <f t="shared" si="57"/>
        <v>42762.962013888886</v>
      </c>
      <c r="M639" t="b">
        <v>0</v>
      </c>
      <c r="N639">
        <v>0</v>
      </c>
      <c r="O639" t="b">
        <v>0</v>
      </c>
      <c r="P639" t="s">
        <v>8271</v>
      </c>
      <c r="Q639">
        <f t="shared" si="58"/>
        <v>-100000</v>
      </c>
      <c r="R639" t="e">
        <f t="shared" si="61"/>
        <v>#DIV/0!</v>
      </c>
      <c r="S639" t="str">
        <f t="shared" si="62"/>
        <v>technology</v>
      </c>
      <c r="T639" t="str">
        <f t="shared" si="59"/>
        <v>chnology/web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6">
        <f t="shared" si="60"/>
        <v>42819.55164351852</v>
      </c>
      <c r="K640">
        <v>1485267262</v>
      </c>
      <c r="L640" s="18">
        <f t="shared" si="57"/>
        <v>42759.593310185184</v>
      </c>
      <c r="M640" t="b">
        <v>0</v>
      </c>
      <c r="N640">
        <v>6</v>
      </c>
      <c r="O640" t="b">
        <v>0</v>
      </c>
      <c r="P640" t="s">
        <v>8271</v>
      </c>
      <c r="Q640">
        <f t="shared" si="58"/>
        <v>-199982</v>
      </c>
      <c r="R640">
        <f t="shared" si="61"/>
        <v>-33330.333333333336</v>
      </c>
      <c r="S640" t="str">
        <f t="shared" si="62"/>
        <v>technology</v>
      </c>
      <c r="T640" t="str">
        <f t="shared" si="59"/>
        <v>chnology/web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6">
        <f t="shared" si="60"/>
        <v>41925.583275462966</v>
      </c>
      <c r="K641">
        <v>1408024795</v>
      </c>
      <c r="L641" s="18">
        <f t="shared" si="57"/>
        <v>41865.583275462966</v>
      </c>
      <c r="M641" t="b">
        <v>0</v>
      </c>
      <c r="N641">
        <v>1</v>
      </c>
      <c r="O641" t="b">
        <v>0</v>
      </c>
      <c r="P641" t="s">
        <v>8271</v>
      </c>
      <c r="Q641">
        <f t="shared" si="58"/>
        <v>-999999</v>
      </c>
      <c r="R641">
        <f t="shared" si="61"/>
        <v>-999999</v>
      </c>
      <c r="S641" t="str">
        <f t="shared" si="62"/>
        <v>technology</v>
      </c>
      <c r="T641" t="str">
        <f t="shared" si="59"/>
        <v>chnology/web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6">
        <f t="shared" si="60"/>
        <v>42698.958333333328</v>
      </c>
      <c r="K642">
        <v>1478685915</v>
      </c>
      <c r="L642" s="18">
        <f t="shared" ref="L642:L705" si="63">(((K642/60)/60)/24)+DATE(1970,1,1)</f>
        <v>42683.420312500006</v>
      </c>
      <c r="M642" t="b">
        <v>0</v>
      </c>
      <c r="N642">
        <v>2</v>
      </c>
      <c r="O642" t="b">
        <v>1</v>
      </c>
      <c r="P642" t="s">
        <v>8272</v>
      </c>
      <c r="Q642">
        <f t="shared" ref="Q642:Q705" si="64">E642-D642</f>
        <v>31</v>
      </c>
      <c r="R642">
        <f t="shared" si="61"/>
        <v>15.5</v>
      </c>
      <c r="S642" t="str">
        <f>LEFT(P642, LEN(P642)-10)</f>
        <v>technology</v>
      </c>
      <c r="T642" t="str">
        <f t="shared" ref="T642:T705" si="65">RIGHT(P642,12)</f>
        <v>gy/wearables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6">
        <f t="shared" ref="J643:J706" si="66">(((I643/60)/60)/24)+DATE(1970,1,1)</f>
        <v>42229.57</v>
      </c>
      <c r="K643">
        <v>1436881248</v>
      </c>
      <c r="L643" s="18">
        <f t="shared" si="63"/>
        <v>42199.57</v>
      </c>
      <c r="M643" t="b">
        <v>0</v>
      </c>
      <c r="N643">
        <v>315</v>
      </c>
      <c r="O643" t="b">
        <v>1</v>
      </c>
      <c r="P643" t="s">
        <v>8272</v>
      </c>
      <c r="Q643">
        <f t="shared" si="64"/>
        <v>7665</v>
      </c>
      <c r="R643">
        <f t="shared" ref="R643:R706" si="67">Q643/N643</f>
        <v>24.333333333333332</v>
      </c>
      <c r="S643" t="str">
        <f t="shared" ref="S643:S706" si="68">LEFT(P643, LEN(P643)-10)</f>
        <v>technology</v>
      </c>
      <c r="T643" t="str">
        <f t="shared" si="65"/>
        <v>gy/wearables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6">
        <f t="shared" si="66"/>
        <v>42235.651319444441</v>
      </c>
      <c r="K644">
        <v>1436888274</v>
      </c>
      <c r="L644" s="18">
        <f t="shared" si="63"/>
        <v>42199.651319444441</v>
      </c>
      <c r="M644" t="b">
        <v>0</v>
      </c>
      <c r="N644">
        <v>2174</v>
      </c>
      <c r="O644" t="b">
        <v>1</v>
      </c>
      <c r="P644" t="s">
        <v>8272</v>
      </c>
      <c r="Q644">
        <f t="shared" si="64"/>
        <v>272097</v>
      </c>
      <c r="R644">
        <f t="shared" si="67"/>
        <v>125.15961361545538</v>
      </c>
      <c r="S644" t="str">
        <f t="shared" si="68"/>
        <v>technology</v>
      </c>
      <c r="T644" t="str">
        <f t="shared" si="65"/>
        <v>gy/wearables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6">
        <f t="shared" si="66"/>
        <v>42155.642071759255</v>
      </c>
      <c r="K645">
        <v>1428333875</v>
      </c>
      <c r="L645" s="18">
        <f t="shared" si="63"/>
        <v>42100.642071759255</v>
      </c>
      <c r="M645" t="b">
        <v>0</v>
      </c>
      <c r="N645">
        <v>152</v>
      </c>
      <c r="O645" t="b">
        <v>1</v>
      </c>
      <c r="P645" t="s">
        <v>8272</v>
      </c>
      <c r="Q645">
        <f t="shared" si="64"/>
        <v>1452</v>
      </c>
      <c r="R645">
        <f t="shared" si="67"/>
        <v>9.5526315789473681</v>
      </c>
      <c r="S645" t="str">
        <f t="shared" si="68"/>
        <v>technology</v>
      </c>
      <c r="T645" t="str">
        <f t="shared" si="65"/>
        <v>gy/wearables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6">
        <f t="shared" si="66"/>
        <v>41941.041666666664</v>
      </c>
      <c r="K646">
        <v>1410883139</v>
      </c>
      <c r="L646" s="18">
        <f t="shared" si="63"/>
        <v>41898.665960648148</v>
      </c>
      <c r="M646" t="b">
        <v>0</v>
      </c>
      <c r="N646">
        <v>1021</v>
      </c>
      <c r="O646" t="b">
        <v>1</v>
      </c>
      <c r="P646" t="s">
        <v>8272</v>
      </c>
      <c r="Q646">
        <f t="shared" si="64"/>
        <v>50029.479999999996</v>
      </c>
      <c r="R646">
        <f t="shared" si="67"/>
        <v>49.000470127326146</v>
      </c>
      <c r="S646" t="str">
        <f t="shared" si="68"/>
        <v>technology</v>
      </c>
      <c r="T646" t="str">
        <f t="shared" si="65"/>
        <v>gy/wearables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6">
        <f t="shared" si="66"/>
        <v>42594.026319444441</v>
      </c>
      <c r="K647">
        <v>1468370274</v>
      </c>
      <c r="L647" s="18">
        <f t="shared" si="63"/>
        <v>42564.026319444441</v>
      </c>
      <c r="M647" t="b">
        <v>0</v>
      </c>
      <c r="N647">
        <v>237</v>
      </c>
      <c r="O647" t="b">
        <v>1</v>
      </c>
      <c r="P647" t="s">
        <v>8272</v>
      </c>
      <c r="Q647">
        <f t="shared" si="64"/>
        <v>3574</v>
      </c>
      <c r="R647">
        <f t="shared" si="67"/>
        <v>15.080168776371307</v>
      </c>
      <c r="S647" t="str">
        <f t="shared" si="68"/>
        <v>technology</v>
      </c>
      <c r="T647" t="str">
        <f t="shared" si="65"/>
        <v>gy/wearables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6">
        <f t="shared" si="66"/>
        <v>41862.852627314816</v>
      </c>
      <c r="K648">
        <v>1405196867</v>
      </c>
      <c r="L648" s="18">
        <f t="shared" si="63"/>
        <v>41832.852627314816</v>
      </c>
      <c r="M648" t="b">
        <v>0</v>
      </c>
      <c r="N648">
        <v>27</v>
      </c>
      <c r="O648" t="b">
        <v>1</v>
      </c>
      <c r="P648" t="s">
        <v>8272</v>
      </c>
      <c r="Q648">
        <f t="shared" si="64"/>
        <v>255.01</v>
      </c>
      <c r="R648">
        <f t="shared" si="67"/>
        <v>9.4448148148148139</v>
      </c>
      <c r="S648" t="str">
        <f t="shared" si="68"/>
        <v>technology</v>
      </c>
      <c r="T648" t="str">
        <f t="shared" si="65"/>
        <v>gy/wearables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6">
        <f t="shared" si="66"/>
        <v>42446.726261574076</v>
      </c>
      <c r="K649">
        <v>1455647149</v>
      </c>
      <c r="L649" s="18">
        <f t="shared" si="63"/>
        <v>42416.767928240741</v>
      </c>
      <c r="M649" t="b">
        <v>0</v>
      </c>
      <c r="N649">
        <v>17</v>
      </c>
      <c r="O649" t="b">
        <v>1</v>
      </c>
      <c r="P649" t="s">
        <v>8272</v>
      </c>
      <c r="Q649">
        <f t="shared" si="64"/>
        <v>141</v>
      </c>
      <c r="R649">
        <f t="shared" si="67"/>
        <v>8.2941176470588243</v>
      </c>
      <c r="S649" t="str">
        <f t="shared" si="68"/>
        <v>technology</v>
      </c>
      <c r="T649" t="str">
        <f t="shared" si="65"/>
        <v>gy/wearables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6">
        <f t="shared" si="66"/>
        <v>41926.693379629629</v>
      </c>
      <c r="K650">
        <v>1410280708</v>
      </c>
      <c r="L650" s="18">
        <f t="shared" si="63"/>
        <v>41891.693379629629</v>
      </c>
      <c r="M650" t="b">
        <v>0</v>
      </c>
      <c r="N650">
        <v>27</v>
      </c>
      <c r="O650" t="b">
        <v>1</v>
      </c>
      <c r="P650" t="s">
        <v>8272</v>
      </c>
      <c r="Q650">
        <f t="shared" si="64"/>
        <v>9388</v>
      </c>
      <c r="R650">
        <f t="shared" si="67"/>
        <v>347.7037037037037</v>
      </c>
      <c r="S650" t="str">
        <f t="shared" si="68"/>
        <v>technology</v>
      </c>
      <c r="T650" t="str">
        <f t="shared" si="65"/>
        <v>gy/wearables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6">
        <f t="shared" si="66"/>
        <v>41898.912187499998</v>
      </c>
      <c r="K651">
        <v>1409090013</v>
      </c>
      <c r="L651" s="18">
        <f t="shared" si="63"/>
        <v>41877.912187499998</v>
      </c>
      <c r="M651" t="b">
        <v>0</v>
      </c>
      <c r="N651">
        <v>82</v>
      </c>
      <c r="O651" t="b">
        <v>1</v>
      </c>
      <c r="P651" t="s">
        <v>8272</v>
      </c>
      <c r="Q651">
        <f t="shared" si="64"/>
        <v>999</v>
      </c>
      <c r="R651">
        <f t="shared" si="67"/>
        <v>12.182926829268293</v>
      </c>
      <c r="S651" t="str">
        <f t="shared" si="68"/>
        <v>technology</v>
      </c>
      <c r="T651" t="str">
        <f t="shared" si="65"/>
        <v>gy/wearables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6">
        <f t="shared" si="66"/>
        <v>41992.078518518523</v>
      </c>
      <c r="K652">
        <v>1413766384</v>
      </c>
      <c r="L652" s="18">
        <f t="shared" si="63"/>
        <v>41932.036851851852</v>
      </c>
      <c r="M652" t="b">
        <v>0</v>
      </c>
      <c r="N652">
        <v>48</v>
      </c>
      <c r="O652" t="b">
        <v>1</v>
      </c>
      <c r="P652" t="s">
        <v>8272</v>
      </c>
      <c r="Q652">
        <f t="shared" si="64"/>
        <v>186</v>
      </c>
      <c r="R652">
        <f t="shared" si="67"/>
        <v>3.875</v>
      </c>
      <c r="S652" t="str">
        <f t="shared" si="68"/>
        <v>technology</v>
      </c>
      <c r="T652" t="str">
        <f t="shared" si="65"/>
        <v>gy/wearables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6">
        <f t="shared" si="66"/>
        <v>41986.017488425925</v>
      </c>
      <c r="K653">
        <v>1415838311</v>
      </c>
      <c r="L653" s="18">
        <f t="shared" si="63"/>
        <v>41956.017488425925</v>
      </c>
      <c r="M653" t="b">
        <v>0</v>
      </c>
      <c r="N653">
        <v>105</v>
      </c>
      <c r="O653" t="b">
        <v>1</v>
      </c>
      <c r="P653" t="s">
        <v>8272</v>
      </c>
      <c r="Q653">
        <f t="shared" si="64"/>
        <v>132</v>
      </c>
      <c r="R653">
        <f t="shared" si="67"/>
        <v>1.2571428571428571</v>
      </c>
      <c r="S653" t="str">
        <f t="shared" si="68"/>
        <v>technology</v>
      </c>
      <c r="T653" t="str">
        <f t="shared" si="65"/>
        <v>gy/wearables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6">
        <f t="shared" si="66"/>
        <v>42705.732060185182</v>
      </c>
      <c r="K654">
        <v>1478018050</v>
      </c>
      <c r="L654" s="18">
        <f t="shared" si="63"/>
        <v>42675.690393518518</v>
      </c>
      <c r="M654" t="b">
        <v>0</v>
      </c>
      <c r="N654">
        <v>28</v>
      </c>
      <c r="O654" t="b">
        <v>1</v>
      </c>
      <c r="P654" t="s">
        <v>8272</v>
      </c>
      <c r="Q654">
        <f t="shared" si="64"/>
        <v>14</v>
      </c>
      <c r="R654">
        <f t="shared" si="67"/>
        <v>0.5</v>
      </c>
      <c r="S654" t="str">
        <f t="shared" si="68"/>
        <v>technology</v>
      </c>
      <c r="T654" t="str">
        <f t="shared" si="65"/>
        <v>gy/wearables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6">
        <f t="shared" si="66"/>
        <v>42236.618518518517</v>
      </c>
      <c r="K655">
        <v>1436885440</v>
      </c>
      <c r="L655" s="18">
        <f t="shared" si="63"/>
        <v>42199.618518518517</v>
      </c>
      <c r="M655" t="b">
        <v>0</v>
      </c>
      <c r="N655">
        <v>1107</v>
      </c>
      <c r="O655" t="b">
        <v>1</v>
      </c>
      <c r="P655" t="s">
        <v>8272</v>
      </c>
      <c r="Q655">
        <f t="shared" si="64"/>
        <v>31084.5</v>
      </c>
      <c r="R655">
        <f t="shared" si="67"/>
        <v>28.079945799457995</v>
      </c>
      <c r="S655" t="str">
        <f t="shared" si="68"/>
        <v>technology</v>
      </c>
      <c r="T655" t="str">
        <f t="shared" si="65"/>
        <v>gy/wearables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6">
        <f t="shared" si="66"/>
        <v>42193.957326388889</v>
      </c>
      <c r="K656">
        <v>1433804313</v>
      </c>
      <c r="L656" s="18">
        <f t="shared" si="63"/>
        <v>42163.957326388889</v>
      </c>
      <c r="M656" t="b">
        <v>0</v>
      </c>
      <c r="N656">
        <v>1013</v>
      </c>
      <c r="O656" t="b">
        <v>1</v>
      </c>
      <c r="P656" t="s">
        <v>8272</v>
      </c>
      <c r="Q656">
        <f t="shared" si="64"/>
        <v>20075</v>
      </c>
      <c r="R656">
        <f t="shared" si="67"/>
        <v>19.817374136229024</v>
      </c>
      <c r="S656" t="str">
        <f t="shared" si="68"/>
        <v>technology</v>
      </c>
      <c r="T656" t="str">
        <f t="shared" si="65"/>
        <v>gy/wearables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6">
        <f t="shared" si="66"/>
        <v>42075.915648148148</v>
      </c>
      <c r="K657">
        <v>1423609112</v>
      </c>
      <c r="L657" s="18">
        <f t="shared" si="63"/>
        <v>42045.957314814819</v>
      </c>
      <c r="M657" t="b">
        <v>0</v>
      </c>
      <c r="N657">
        <v>274</v>
      </c>
      <c r="O657" t="b">
        <v>1</v>
      </c>
      <c r="P657" t="s">
        <v>8272</v>
      </c>
      <c r="Q657">
        <f t="shared" si="64"/>
        <v>3751</v>
      </c>
      <c r="R657">
        <f t="shared" si="67"/>
        <v>13.68978102189781</v>
      </c>
      <c r="S657" t="str">
        <f t="shared" si="68"/>
        <v>technology</v>
      </c>
      <c r="T657" t="str">
        <f t="shared" si="65"/>
        <v>gy/wearables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6">
        <f t="shared" si="66"/>
        <v>42477.762951388882</v>
      </c>
      <c r="K658">
        <v>1455736719</v>
      </c>
      <c r="L658" s="18">
        <f t="shared" si="63"/>
        <v>42417.804618055554</v>
      </c>
      <c r="M658" t="b">
        <v>0</v>
      </c>
      <c r="N658">
        <v>87</v>
      </c>
      <c r="O658" t="b">
        <v>1</v>
      </c>
      <c r="P658" t="s">
        <v>8272</v>
      </c>
      <c r="Q658">
        <f t="shared" si="64"/>
        <v>5678</v>
      </c>
      <c r="R658">
        <f t="shared" si="67"/>
        <v>65.264367816091948</v>
      </c>
      <c r="S658" t="str">
        <f t="shared" si="68"/>
        <v>technology</v>
      </c>
      <c r="T658" t="str">
        <f t="shared" si="65"/>
        <v>gy/wearables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6">
        <f t="shared" si="66"/>
        <v>42361.84574074074</v>
      </c>
      <c r="K659">
        <v>1448309872</v>
      </c>
      <c r="L659" s="18">
        <f t="shared" si="63"/>
        <v>42331.84574074074</v>
      </c>
      <c r="M659" t="b">
        <v>0</v>
      </c>
      <c r="N659">
        <v>99</v>
      </c>
      <c r="O659" t="b">
        <v>1</v>
      </c>
      <c r="P659" t="s">
        <v>8272</v>
      </c>
      <c r="Q659">
        <f t="shared" si="64"/>
        <v>3855</v>
      </c>
      <c r="R659">
        <f t="shared" si="67"/>
        <v>38.939393939393938</v>
      </c>
      <c r="S659" t="str">
        <f t="shared" si="68"/>
        <v>technology</v>
      </c>
      <c r="T659" t="str">
        <f t="shared" si="65"/>
        <v>gy/wearables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6">
        <f t="shared" si="66"/>
        <v>42211.75</v>
      </c>
      <c r="K660">
        <v>1435117889</v>
      </c>
      <c r="L660" s="18">
        <f t="shared" si="63"/>
        <v>42179.160752314812</v>
      </c>
      <c r="M660" t="b">
        <v>0</v>
      </c>
      <c r="N660">
        <v>276</v>
      </c>
      <c r="O660" t="b">
        <v>1</v>
      </c>
      <c r="P660" t="s">
        <v>8272</v>
      </c>
      <c r="Q660">
        <f t="shared" si="64"/>
        <v>1289</v>
      </c>
      <c r="R660">
        <f t="shared" si="67"/>
        <v>4.6702898550724639</v>
      </c>
      <c r="S660" t="str">
        <f t="shared" si="68"/>
        <v>technology</v>
      </c>
      <c r="T660" t="str">
        <f t="shared" si="65"/>
        <v>gy/wearables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6">
        <f t="shared" si="66"/>
        <v>42239.593692129631</v>
      </c>
      <c r="K661">
        <v>1437747295</v>
      </c>
      <c r="L661" s="18">
        <f t="shared" si="63"/>
        <v>42209.593692129631</v>
      </c>
      <c r="M661" t="b">
        <v>0</v>
      </c>
      <c r="N661">
        <v>21</v>
      </c>
      <c r="O661" t="b">
        <v>1</v>
      </c>
      <c r="P661" t="s">
        <v>8272</v>
      </c>
      <c r="Q661">
        <f t="shared" si="64"/>
        <v>17</v>
      </c>
      <c r="R661">
        <f t="shared" si="67"/>
        <v>0.80952380952380953</v>
      </c>
      <c r="S661" t="str">
        <f t="shared" si="68"/>
        <v>technology</v>
      </c>
      <c r="T661" t="str">
        <f t="shared" si="65"/>
        <v>gy/wearables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6">
        <f t="shared" si="66"/>
        <v>41952.783321759263</v>
      </c>
      <c r="K662">
        <v>1412963279</v>
      </c>
      <c r="L662" s="18">
        <f t="shared" si="63"/>
        <v>41922.741655092592</v>
      </c>
      <c r="M662" t="b">
        <v>0</v>
      </c>
      <c r="N662">
        <v>18</v>
      </c>
      <c r="O662" t="b">
        <v>0</v>
      </c>
      <c r="P662" t="s">
        <v>8272</v>
      </c>
      <c r="Q662">
        <f t="shared" si="64"/>
        <v>-48471</v>
      </c>
      <c r="R662">
        <f t="shared" si="67"/>
        <v>-2692.8333333333335</v>
      </c>
      <c r="S662" t="str">
        <f t="shared" si="68"/>
        <v>technology</v>
      </c>
      <c r="T662" t="str">
        <f t="shared" si="65"/>
        <v>gy/wearables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6">
        <f t="shared" si="66"/>
        <v>42666.645358796297</v>
      </c>
      <c r="K663">
        <v>1474644559</v>
      </c>
      <c r="L663" s="18">
        <f t="shared" si="63"/>
        <v>42636.645358796297</v>
      </c>
      <c r="M663" t="b">
        <v>0</v>
      </c>
      <c r="N663">
        <v>9</v>
      </c>
      <c r="O663" t="b">
        <v>0</v>
      </c>
      <c r="P663" t="s">
        <v>8272</v>
      </c>
      <c r="Q663">
        <f t="shared" si="64"/>
        <v>-9905</v>
      </c>
      <c r="R663">
        <f t="shared" si="67"/>
        <v>-1100.5555555555557</v>
      </c>
      <c r="S663" t="str">
        <f t="shared" si="68"/>
        <v>technology</v>
      </c>
      <c r="T663" t="str">
        <f t="shared" si="65"/>
        <v>gy/wearables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6">
        <f t="shared" si="66"/>
        <v>42020.438043981485</v>
      </c>
      <c r="K664">
        <v>1418812247</v>
      </c>
      <c r="L664" s="18">
        <f t="shared" si="63"/>
        <v>41990.438043981485</v>
      </c>
      <c r="M664" t="b">
        <v>0</v>
      </c>
      <c r="N664">
        <v>4</v>
      </c>
      <c r="O664" t="b">
        <v>0</v>
      </c>
      <c r="P664" t="s">
        <v>8272</v>
      </c>
      <c r="Q664">
        <f t="shared" si="64"/>
        <v>-38844</v>
      </c>
      <c r="R664">
        <f t="shared" si="67"/>
        <v>-9711</v>
      </c>
      <c r="S664" t="str">
        <f t="shared" si="68"/>
        <v>technology</v>
      </c>
      <c r="T664" t="str">
        <f t="shared" si="65"/>
        <v>gy/wearables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6">
        <f t="shared" si="66"/>
        <v>42203.843240740738</v>
      </c>
      <c r="K665">
        <v>1434658456</v>
      </c>
      <c r="L665" s="18">
        <f t="shared" si="63"/>
        <v>42173.843240740738</v>
      </c>
      <c r="M665" t="b">
        <v>0</v>
      </c>
      <c r="N665">
        <v>7</v>
      </c>
      <c r="O665" t="b">
        <v>0</v>
      </c>
      <c r="P665" t="s">
        <v>8272</v>
      </c>
      <c r="Q665">
        <f t="shared" si="64"/>
        <v>-199300</v>
      </c>
      <c r="R665">
        <f t="shared" si="67"/>
        <v>-28471.428571428572</v>
      </c>
      <c r="S665" t="str">
        <f t="shared" si="68"/>
        <v>technology</v>
      </c>
      <c r="T665" t="str">
        <f t="shared" si="65"/>
        <v>gy/wearables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6">
        <f t="shared" si="66"/>
        <v>42107.666377314818</v>
      </c>
      <c r="K666">
        <v>1426348775</v>
      </c>
      <c r="L666" s="18">
        <f t="shared" si="63"/>
        <v>42077.666377314818</v>
      </c>
      <c r="M666" t="b">
        <v>0</v>
      </c>
      <c r="N666">
        <v>29</v>
      </c>
      <c r="O666" t="b">
        <v>0</v>
      </c>
      <c r="P666" t="s">
        <v>8272</v>
      </c>
      <c r="Q666">
        <f t="shared" si="64"/>
        <v>-11096</v>
      </c>
      <c r="R666">
        <f t="shared" si="67"/>
        <v>-382.62068965517244</v>
      </c>
      <c r="S666" t="str">
        <f t="shared" si="68"/>
        <v>technology</v>
      </c>
      <c r="T666" t="str">
        <f t="shared" si="65"/>
        <v>gy/wearables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6">
        <f t="shared" si="66"/>
        <v>42748.711354166662</v>
      </c>
      <c r="K667">
        <v>1479143061</v>
      </c>
      <c r="L667" s="18">
        <f t="shared" si="63"/>
        <v>42688.711354166662</v>
      </c>
      <c r="M667" t="b">
        <v>0</v>
      </c>
      <c r="N667">
        <v>12</v>
      </c>
      <c r="O667" t="b">
        <v>0</v>
      </c>
      <c r="P667" t="s">
        <v>8272</v>
      </c>
      <c r="Q667">
        <f t="shared" si="64"/>
        <v>-8136</v>
      </c>
      <c r="R667">
        <f t="shared" si="67"/>
        <v>-678</v>
      </c>
      <c r="S667" t="str">
        <f t="shared" si="68"/>
        <v>technology</v>
      </c>
      <c r="T667" t="str">
        <f t="shared" si="65"/>
        <v>gy/wearables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6">
        <f t="shared" si="66"/>
        <v>41868.832152777781</v>
      </c>
      <c r="K668">
        <v>1405713498</v>
      </c>
      <c r="L668" s="18">
        <f t="shared" si="63"/>
        <v>41838.832152777781</v>
      </c>
      <c r="M668" t="b">
        <v>0</v>
      </c>
      <c r="N668">
        <v>4</v>
      </c>
      <c r="O668" t="b">
        <v>0</v>
      </c>
      <c r="P668" t="s">
        <v>8272</v>
      </c>
      <c r="Q668">
        <f t="shared" si="64"/>
        <v>-199992</v>
      </c>
      <c r="R668">
        <f t="shared" si="67"/>
        <v>-49998</v>
      </c>
      <c r="S668" t="str">
        <f t="shared" si="68"/>
        <v>technology</v>
      </c>
      <c r="T668" t="str">
        <f t="shared" si="65"/>
        <v>gy/wearables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6">
        <f t="shared" si="66"/>
        <v>42672.373414351852</v>
      </c>
      <c r="K669">
        <v>1474275463</v>
      </c>
      <c r="L669" s="18">
        <f t="shared" si="63"/>
        <v>42632.373414351852</v>
      </c>
      <c r="M669" t="b">
        <v>0</v>
      </c>
      <c r="N669">
        <v>28</v>
      </c>
      <c r="O669" t="b">
        <v>0</v>
      </c>
      <c r="P669" t="s">
        <v>8272</v>
      </c>
      <c r="Q669">
        <f t="shared" si="64"/>
        <v>-44990</v>
      </c>
      <c r="R669">
        <f t="shared" si="67"/>
        <v>-1606.7857142857142</v>
      </c>
      <c r="S669" t="str">
        <f t="shared" si="68"/>
        <v>technology</v>
      </c>
      <c r="T669" t="str">
        <f t="shared" si="65"/>
        <v>gy/wearables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6">
        <f t="shared" si="66"/>
        <v>42135.831273148149</v>
      </c>
      <c r="K670">
        <v>1427486222</v>
      </c>
      <c r="L670" s="18">
        <f t="shared" si="63"/>
        <v>42090.831273148149</v>
      </c>
      <c r="M670" t="b">
        <v>0</v>
      </c>
      <c r="N670">
        <v>25</v>
      </c>
      <c r="O670" t="b">
        <v>0</v>
      </c>
      <c r="P670" t="s">
        <v>8272</v>
      </c>
      <c r="Q670">
        <f t="shared" si="64"/>
        <v>-14316</v>
      </c>
      <c r="R670">
        <f t="shared" si="67"/>
        <v>-572.64</v>
      </c>
      <c r="S670" t="str">
        <f t="shared" si="68"/>
        <v>technology</v>
      </c>
      <c r="T670" t="str">
        <f t="shared" si="65"/>
        <v>gy/wearables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6">
        <f t="shared" si="66"/>
        <v>42557.625671296293</v>
      </c>
      <c r="K671">
        <v>1465225258</v>
      </c>
      <c r="L671" s="18">
        <f t="shared" si="63"/>
        <v>42527.625671296293</v>
      </c>
      <c r="M671" t="b">
        <v>0</v>
      </c>
      <c r="N671">
        <v>28</v>
      </c>
      <c r="O671" t="b">
        <v>0</v>
      </c>
      <c r="P671" t="s">
        <v>8272</v>
      </c>
      <c r="Q671">
        <f t="shared" si="64"/>
        <v>-156985</v>
      </c>
      <c r="R671">
        <f t="shared" si="67"/>
        <v>-5606.6071428571431</v>
      </c>
      <c r="S671" t="str">
        <f t="shared" si="68"/>
        <v>technology</v>
      </c>
      <c r="T671" t="str">
        <f t="shared" si="65"/>
        <v>gy/wearables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6">
        <f t="shared" si="66"/>
        <v>42540.340277777781</v>
      </c>
      <c r="K672">
        <v>1463418120</v>
      </c>
      <c r="L672" s="18">
        <f t="shared" si="63"/>
        <v>42506.709722222222</v>
      </c>
      <c r="M672" t="b">
        <v>0</v>
      </c>
      <c r="N672">
        <v>310</v>
      </c>
      <c r="O672" t="b">
        <v>0</v>
      </c>
      <c r="P672" t="s">
        <v>8272</v>
      </c>
      <c r="Q672">
        <f t="shared" si="64"/>
        <v>-63651</v>
      </c>
      <c r="R672">
        <f t="shared" si="67"/>
        <v>-205.32580645161289</v>
      </c>
      <c r="S672" t="str">
        <f t="shared" si="68"/>
        <v>technology</v>
      </c>
      <c r="T672" t="str">
        <f t="shared" si="65"/>
        <v>gy/wearables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6">
        <f t="shared" si="66"/>
        <v>42018.166666666672</v>
      </c>
      <c r="K673">
        <v>1418315852</v>
      </c>
      <c r="L673" s="18">
        <f t="shared" si="63"/>
        <v>41984.692731481482</v>
      </c>
      <c r="M673" t="b">
        <v>0</v>
      </c>
      <c r="N673">
        <v>15</v>
      </c>
      <c r="O673" t="b">
        <v>0</v>
      </c>
      <c r="P673" t="s">
        <v>8272</v>
      </c>
      <c r="Q673">
        <f t="shared" si="64"/>
        <v>-18172</v>
      </c>
      <c r="R673">
        <f t="shared" si="67"/>
        <v>-1211.4666666666667</v>
      </c>
      <c r="S673" t="str">
        <f t="shared" si="68"/>
        <v>technology</v>
      </c>
      <c r="T673" t="str">
        <f t="shared" si="65"/>
        <v>gy/wearables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6">
        <f t="shared" si="66"/>
        <v>42005.207638888889</v>
      </c>
      <c r="K674">
        <v>1417410964</v>
      </c>
      <c r="L674" s="18">
        <f t="shared" si="63"/>
        <v>41974.219490740739</v>
      </c>
      <c r="M674" t="b">
        <v>0</v>
      </c>
      <c r="N674">
        <v>215</v>
      </c>
      <c r="O674" t="b">
        <v>0</v>
      </c>
      <c r="P674" t="s">
        <v>8272</v>
      </c>
      <c r="Q674">
        <f t="shared" si="64"/>
        <v>-39186</v>
      </c>
      <c r="R674">
        <f t="shared" si="67"/>
        <v>-182.26046511627908</v>
      </c>
      <c r="S674" t="str">
        <f t="shared" si="68"/>
        <v>technology</v>
      </c>
      <c r="T674" t="str">
        <f t="shared" si="65"/>
        <v>gy/wearables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6">
        <f t="shared" si="66"/>
        <v>41883.840474537035</v>
      </c>
      <c r="K675">
        <v>1405714217</v>
      </c>
      <c r="L675" s="18">
        <f t="shared" si="63"/>
        <v>41838.840474537035</v>
      </c>
      <c r="M675" t="b">
        <v>0</v>
      </c>
      <c r="N675">
        <v>3</v>
      </c>
      <c r="O675" t="b">
        <v>0</v>
      </c>
      <c r="P675" t="s">
        <v>8272</v>
      </c>
      <c r="Q675">
        <f t="shared" si="64"/>
        <v>-99795</v>
      </c>
      <c r="R675">
        <f t="shared" si="67"/>
        <v>-33265</v>
      </c>
      <c r="S675" t="str">
        <f t="shared" si="68"/>
        <v>technology</v>
      </c>
      <c r="T675" t="str">
        <f t="shared" si="65"/>
        <v>gy/wearables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6">
        <f t="shared" si="66"/>
        <v>41863.116053240738</v>
      </c>
      <c r="K676">
        <v>1402627627</v>
      </c>
      <c r="L676" s="18">
        <f t="shared" si="63"/>
        <v>41803.116053240738</v>
      </c>
      <c r="M676" t="b">
        <v>0</v>
      </c>
      <c r="N676">
        <v>2</v>
      </c>
      <c r="O676" t="b">
        <v>0</v>
      </c>
      <c r="P676" t="s">
        <v>8272</v>
      </c>
      <c r="Q676">
        <f t="shared" si="64"/>
        <v>-49985</v>
      </c>
      <c r="R676">
        <f t="shared" si="67"/>
        <v>-24992.5</v>
      </c>
      <c r="S676" t="str">
        <f t="shared" si="68"/>
        <v>technology</v>
      </c>
      <c r="T676" t="str">
        <f t="shared" si="65"/>
        <v>gy/wearables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6">
        <f t="shared" si="66"/>
        <v>42005.290972222225</v>
      </c>
      <c r="K677">
        <v>1417558804</v>
      </c>
      <c r="L677" s="18">
        <f t="shared" si="63"/>
        <v>41975.930601851855</v>
      </c>
      <c r="M677" t="b">
        <v>0</v>
      </c>
      <c r="N677">
        <v>26</v>
      </c>
      <c r="O677" t="b">
        <v>0</v>
      </c>
      <c r="P677" t="s">
        <v>8272</v>
      </c>
      <c r="Q677">
        <f t="shared" si="64"/>
        <v>-5109</v>
      </c>
      <c r="R677">
        <f t="shared" si="67"/>
        <v>-196.5</v>
      </c>
      <c r="S677" t="str">
        <f t="shared" si="68"/>
        <v>technology</v>
      </c>
      <c r="T677" t="str">
        <f t="shared" si="65"/>
        <v>gy/wearables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6">
        <f t="shared" si="66"/>
        <v>42042.768298611118</v>
      </c>
      <c r="K678">
        <v>1420741581</v>
      </c>
      <c r="L678" s="18">
        <f t="shared" si="63"/>
        <v>42012.768298611118</v>
      </c>
      <c r="M678" t="b">
        <v>0</v>
      </c>
      <c r="N678">
        <v>24</v>
      </c>
      <c r="O678" t="b">
        <v>0</v>
      </c>
      <c r="P678" t="s">
        <v>8272</v>
      </c>
      <c r="Q678">
        <f t="shared" si="64"/>
        <v>-98529</v>
      </c>
      <c r="R678">
        <f t="shared" si="67"/>
        <v>-4105.375</v>
      </c>
      <c r="S678" t="str">
        <f t="shared" si="68"/>
        <v>technology</v>
      </c>
      <c r="T678" t="str">
        <f t="shared" si="65"/>
        <v>gy/wearables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6">
        <f t="shared" si="66"/>
        <v>42549.403877314813</v>
      </c>
      <c r="K679">
        <v>1463218895</v>
      </c>
      <c r="L679" s="18">
        <f t="shared" si="63"/>
        <v>42504.403877314813</v>
      </c>
      <c r="M679" t="b">
        <v>0</v>
      </c>
      <c r="N679">
        <v>96</v>
      </c>
      <c r="O679" t="b">
        <v>0</v>
      </c>
      <c r="P679" t="s">
        <v>8272</v>
      </c>
      <c r="Q679">
        <f t="shared" si="64"/>
        <v>-37208</v>
      </c>
      <c r="R679">
        <f t="shared" si="67"/>
        <v>-387.58333333333331</v>
      </c>
      <c r="S679" t="str">
        <f t="shared" si="68"/>
        <v>technology</v>
      </c>
      <c r="T679" t="str">
        <f t="shared" si="65"/>
        <v>gy/wearables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6">
        <f t="shared" si="66"/>
        <v>42511.376597222217</v>
      </c>
      <c r="K680">
        <v>1461229338</v>
      </c>
      <c r="L680" s="18">
        <f t="shared" si="63"/>
        <v>42481.376597222217</v>
      </c>
      <c r="M680" t="b">
        <v>0</v>
      </c>
      <c r="N680">
        <v>17</v>
      </c>
      <c r="O680" t="b">
        <v>0</v>
      </c>
      <c r="P680" t="s">
        <v>8272</v>
      </c>
      <c r="Q680">
        <f t="shared" si="64"/>
        <v>-27892</v>
      </c>
      <c r="R680">
        <f t="shared" si="67"/>
        <v>-1640.7058823529412</v>
      </c>
      <c r="S680" t="str">
        <f t="shared" si="68"/>
        <v>technology</v>
      </c>
      <c r="T680" t="str">
        <f t="shared" si="65"/>
        <v>gy/wearables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6">
        <f t="shared" si="66"/>
        <v>42616.695706018523</v>
      </c>
      <c r="K681">
        <v>1467736909</v>
      </c>
      <c r="L681" s="18">
        <f t="shared" si="63"/>
        <v>42556.695706018523</v>
      </c>
      <c r="M681" t="b">
        <v>0</v>
      </c>
      <c r="N681">
        <v>94</v>
      </c>
      <c r="O681" t="b">
        <v>0</v>
      </c>
      <c r="P681" t="s">
        <v>8272</v>
      </c>
      <c r="Q681">
        <f t="shared" si="64"/>
        <v>-48173</v>
      </c>
      <c r="R681">
        <f t="shared" si="67"/>
        <v>-512.47872340425533</v>
      </c>
      <c r="S681" t="str">
        <f t="shared" si="68"/>
        <v>technology</v>
      </c>
      <c r="T681" t="str">
        <f t="shared" si="65"/>
        <v>gy/wearables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6">
        <f t="shared" si="66"/>
        <v>41899.501516203702</v>
      </c>
      <c r="K682">
        <v>1407931331</v>
      </c>
      <c r="L682" s="18">
        <f t="shared" si="63"/>
        <v>41864.501516203702</v>
      </c>
      <c r="M682" t="b">
        <v>0</v>
      </c>
      <c r="N682">
        <v>129</v>
      </c>
      <c r="O682" t="b">
        <v>0</v>
      </c>
      <c r="P682" t="s">
        <v>8272</v>
      </c>
      <c r="Q682">
        <f t="shared" si="64"/>
        <v>-55566</v>
      </c>
      <c r="R682">
        <f t="shared" si="67"/>
        <v>-430.74418604651163</v>
      </c>
      <c r="S682" t="str">
        <f t="shared" si="68"/>
        <v>technology</v>
      </c>
      <c r="T682" t="str">
        <f t="shared" si="65"/>
        <v>gy/wearables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6">
        <f t="shared" si="66"/>
        <v>42669.805601851855</v>
      </c>
      <c r="K683">
        <v>1474917604</v>
      </c>
      <c r="L683" s="18">
        <f t="shared" si="63"/>
        <v>42639.805601851855</v>
      </c>
      <c r="M683" t="b">
        <v>0</v>
      </c>
      <c r="N683">
        <v>1</v>
      </c>
      <c r="O683" t="b">
        <v>0</v>
      </c>
      <c r="P683" t="s">
        <v>8272</v>
      </c>
      <c r="Q683">
        <f t="shared" si="64"/>
        <v>-2499</v>
      </c>
      <c r="R683">
        <f t="shared" si="67"/>
        <v>-2499</v>
      </c>
      <c r="S683" t="str">
        <f t="shared" si="68"/>
        <v>technology</v>
      </c>
      <c r="T683" t="str">
        <f t="shared" si="65"/>
        <v>gy/wearables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6">
        <f t="shared" si="66"/>
        <v>42808.723634259266</v>
      </c>
      <c r="K684">
        <v>1486923722</v>
      </c>
      <c r="L684" s="18">
        <f t="shared" si="63"/>
        <v>42778.765300925923</v>
      </c>
      <c r="M684" t="b">
        <v>0</v>
      </c>
      <c r="N684">
        <v>4</v>
      </c>
      <c r="O684" t="b">
        <v>0</v>
      </c>
      <c r="P684" t="s">
        <v>8272</v>
      </c>
      <c r="Q684">
        <f t="shared" si="64"/>
        <v>-49947</v>
      </c>
      <c r="R684">
        <f t="shared" si="67"/>
        <v>-12486.75</v>
      </c>
      <c r="S684" t="str">
        <f t="shared" si="68"/>
        <v>technology</v>
      </c>
      <c r="T684" t="str">
        <f t="shared" si="65"/>
        <v>gy/wearables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6">
        <f t="shared" si="66"/>
        <v>42674.900046296301</v>
      </c>
      <c r="K685">
        <v>1474493764</v>
      </c>
      <c r="L685" s="18">
        <f t="shared" si="63"/>
        <v>42634.900046296301</v>
      </c>
      <c r="M685" t="b">
        <v>0</v>
      </c>
      <c r="N685">
        <v>3</v>
      </c>
      <c r="O685" t="b">
        <v>0</v>
      </c>
      <c r="P685" t="s">
        <v>8272</v>
      </c>
      <c r="Q685">
        <f t="shared" si="64"/>
        <v>-34702</v>
      </c>
      <c r="R685">
        <f t="shared" si="67"/>
        <v>-11567.333333333334</v>
      </c>
      <c r="S685" t="str">
        <f t="shared" si="68"/>
        <v>technology</v>
      </c>
      <c r="T685" t="str">
        <f t="shared" si="65"/>
        <v>gy/wearables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6">
        <f t="shared" si="66"/>
        <v>41845.125</v>
      </c>
      <c r="K686">
        <v>1403176891</v>
      </c>
      <c r="L686" s="18">
        <f t="shared" si="63"/>
        <v>41809.473275462966</v>
      </c>
      <c r="M686" t="b">
        <v>0</v>
      </c>
      <c r="N686">
        <v>135</v>
      </c>
      <c r="O686" t="b">
        <v>0</v>
      </c>
      <c r="P686" t="s">
        <v>8272</v>
      </c>
      <c r="Q686">
        <f t="shared" si="64"/>
        <v>-296052</v>
      </c>
      <c r="R686">
        <f t="shared" si="67"/>
        <v>-2192.9777777777776</v>
      </c>
      <c r="S686" t="str">
        <f t="shared" si="68"/>
        <v>technology</v>
      </c>
      <c r="T686" t="str">
        <f t="shared" si="65"/>
        <v>gy/wearables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6">
        <f t="shared" si="66"/>
        <v>42016.866574074069</v>
      </c>
      <c r="K687">
        <v>1417207672</v>
      </c>
      <c r="L687" s="18">
        <f t="shared" si="63"/>
        <v>41971.866574074069</v>
      </c>
      <c r="M687" t="b">
        <v>0</v>
      </c>
      <c r="N687">
        <v>10</v>
      </c>
      <c r="O687" t="b">
        <v>0</v>
      </c>
      <c r="P687" t="s">
        <v>8272</v>
      </c>
      <c r="Q687">
        <f t="shared" si="64"/>
        <v>-1447</v>
      </c>
      <c r="R687">
        <f t="shared" si="67"/>
        <v>-144.69999999999999</v>
      </c>
      <c r="S687" t="str">
        <f t="shared" si="68"/>
        <v>technology</v>
      </c>
      <c r="T687" t="str">
        <f t="shared" si="65"/>
        <v>gy/wearables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6">
        <f t="shared" si="66"/>
        <v>42219.673263888893</v>
      </c>
      <c r="K688">
        <v>1436026170</v>
      </c>
      <c r="L688" s="18">
        <f t="shared" si="63"/>
        <v>42189.673263888893</v>
      </c>
      <c r="M688" t="b">
        <v>0</v>
      </c>
      <c r="N688">
        <v>0</v>
      </c>
      <c r="O688" t="b">
        <v>0</v>
      </c>
      <c r="P688" t="s">
        <v>8272</v>
      </c>
      <c r="Q688">
        <f t="shared" si="64"/>
        <v>-500000</v>
      </c>
      <c r="R688" t="e">
        <f t="shared" si="67"/>
        <v>#DIV/0!</v>
      </c>
      <c r="S688" t="str">
        <f t="shared" si="68"/>
        <v>technology</v>
      </c>
      <c r="T688" t="str">
        <f t="shared" si="65"/>
        <v>gy/wearables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6">
        <f t="shared" si="66"/>
        <v>42771.750613425931</v>
      </c>
      <c r="K689">
        <v>1481133653</v>
      </c>
      <c r="L689" s="18">
        <f t="shared" si="63"/>
        <v>42711.750613425931</v>
      </c>
      <c r="M689" t="b">
        <v>0</v>
      </c>
      <c r="N689">
        <v>6</v>
      </c>
      <c r="O689" t="b">
        <v>0</v>
      </c>
      <c r="P689" t="s">
        <v>8272</v>
      </c>
      <c r="Q689">
        <f t="shared" si="64"/>
        <v>-96450</v>
      </c>
      <c r="R689">
        <f t="shared" si="67"/>
        <v>-16075</v>
      </c>
      <c r="S689" t="str">
        <f t="shared" si="68"/>
        <v>technology</v>
      </c>
      <c r="T689" t="str">
        <f t="shared" si="65"/>
        <v>gy/wearables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6">
        <f t="shared" si="66"/>
        <v>42292.104780092588</v>
      </c>
      <c r="K690">
        <v>1442284253</v>
      </c>
      <c r="L690" s="18">
        <f t="shared" si="63"/>
        <v>42262.104780092588</v>
      </c>
      <c r="M690" t="b">
        <v>0</v>
      </c>
      <c r="N690">
        <v>36</v>
      </c>
      <c r="O690" t="b">
        <v>0</v>
      </c>
      <c r="P690" t="s">
        <v>8272</v>
      </c>
      <c r="Q690">
        <f t="shared" si="64"/>
        <v>-5402</v>
      </c>
      <c r="R690">
        <f t="shared" si="67"/>
        <v>-150.05555555555554</v>
      </c>
      <c r="S690" t="str">
        <f t="shared" si="68"/>
        <v>technology</v>
      </c>
      <c r="T690" t="str">
        <f t="shared" si="65"/>
        <v>gy/wearables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6">
        <f t="shared" si="66"/>
        <v>42712.207638888889</v>
      </c>
      <c r="K691">
        <v>1478016097</v>
      </c>
      <c r="L691" s="18">
        <f t="shared" si="63"/>
        <v>42675.66778935185</v>
      </c>
      <c r="M691" t="b">
        <v>0</v>
      </c>
      <c r="N691">
        <v>336</v>
      </c>
      <c r="O691" t="b">
        <v>0</v>
      </c>
      <c r="P691" t="s">
        <v>8272</v>
      </c>
      <c r="Q691">
        <f t="shared" si="64"/>
        <v>-84702.5</v>
      </c>
      <c r="R691">
        <f t="shared" si="67"/>
        <v>-252.0907738095238</v>
      </c>
      <c r="S691" t="str">
        <f t="shared" si="68"/>
        <v>technology</v>
      </c>
      <c r="T691" t="str">
        <f t="shared" si="65"/>
        <v>gy/wearables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6">
        <f t="shared" si="66"/>
        <v>42622.25</v>
      </c>
      <c r="K692">
        <v>1469718841</v>
      </c>
      <c r="L692" s="18">
        <f t="shared" si="63"/>
        <v>42579.634733796294</v>
      </c>
      <c r="M692" t="b">
        <v>0</v>
      </c>
      <c r="N692">
        <v>34</v>
      </c>
      <c r="O692" t="b">
        <v>0</v>
      </c>
      <c r="P692" t="s">
        <v>8272</v>
      </c>
      <c r="Q692">
        <f t="shared" si="64"/>
        <v>-17532</v>
      </c>
      <c r="R692">
        <f t="shared" si="67"/>
        <v>-515.64705882352939</v>
      </c>
      <c r="S692" t="str">
        <f t="shared" si="68"/>
        <v>technology</v>
      </c>
      <c r="T692" t="str">
        <f t="shared" si="65"/>
        <v>gy/wearables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6">
        <f t="shared" si="66"/>
        <v>42186.028310185182</v>
      </c>
      <c r="K693">
        <v>1433292046</v>
      </c>
      <c r="L693" s="18">
        <f t="shared" si="63"/>
        <v>42158.028310185182</v>
      </c>
      <c r="M693" t="b">
        <v>0</v>
      </c>
      <c r="N693">
        <v>10</v>
      </c>
      <c r="O693" t="b">
        <v>0</v>
      </c>
      <c r="P693" t="s">
        <v>8272</v>
      </c>
      <c r="Q693">
        <f t="shared" si="64"/>
        <v>-49740</v>
      </c>
      <c r="R693">
        <f t="shared" si="67"/>
        <v>-4974</v>
      </c>
      <c r="S693" t="str">
        <f t="shared" si="68"/>
        <v>technology</v>
      </c>
      <c r="T693" t="str">
        <f t="shared" si="65"/>
        <v>gy/wearables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6">
        <f t="shared" si="66"/>
        <v>42726.37572916667</v>
      </c>
      <c r="K694">
        <v>1479805263</v>
      </c>
      <c r="L694" s="18">
        <f t="shared" si="63"/>
        <v>42696.37572916667</v>
      </c>
      <c r="M694" t="b">
        <v>0</v>
      </c>
      <c r="N694">
        <v>201</v>
      </c>
      <c r="O694" t="b">
        <v>0</v>
      </c>
      <c r="P694" t="s">
        <v>8272</v>
      </c>
      <c r="Q694">
        <f t="shared" si="64"/>
        <v>-18694</v>
      </c>
      <c r="R694">
        <f t="shared" si="67"/>
        <v>-93.004975124378106</v>
      </c>
      <c r="S694" t="str">
        <f t="shared" si="68"/>
        <v>technology</v>
      </c>
      <c r="T694" t="str">
        <f t="shared" si="65"/>
        <v>gy/wearables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6">
        <f t="shared" si="66"/>
        <v>42124.808182870373</v>
      </c>
      <c r="K695">
        <v>1427829827</v>
      </c>
      <c r="L695" s="18">
        <f t="shared" si="63"/>
        <v>42094.808182870373</v>
      </c>
      <c r="M695" t="b">
        <v>0</v>
      </c>
      <c r="N695">
        <v>296</v>
      </c>
      <c r="O695" t="b">
        <v>0</v>
      </c>
      <c r="P695" t="s">
        <v>8272</v>
      </c>
      <c r="Q695">
        <f t="shared" si="64"/>
        <v>-64662</v>
      </c>
      <c r="R695">
        <f t="shared" si="67"/>
        <v>-218.45270270270271</v>
      </c>
      <c r="S695" t="str">
        <f t="shared" si="68"/>
        <v>technology</v>
      </c>
      <c r="T695" t="str">
        <f t="shared" si="65"/>
        <v>gy/wearables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6">
        <f t="shared" si="66"/>
        <v>42767.663877314815</v>
      </c>
      <c r="K696">
        <v>1483372559</v>
      </c>
      <c r="L696" s="18">
        <f t="shared" si="63"/>
        <v>42737.663877314815</v>
      </c>
      <c r="M696" t="b">
        <v>0</v>
      </c>
      <c r="N696">
        <v>7</v>
      </c>
      <c r="O696" t="b">
        <v>0</v>
      </c>
      <c r="P696" t="s">
        <v>8272</v>
      </c>
      <c r="Q696">
        <f t="shared" si="64"/>
        <v>-149410</v>
      </c>
      <c r="R696">
        <f t="shared" si="67"/>
        <v>-21344.285714285714</v>
      </c>
      <c r="S696" t="str">
        <f t="shared" si="68"/>
        <v>technology</v>
      </c>
      <c r="T696" t="str">
        <f t="shared" si="65"/>
        <v>gy/wearables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6">
        <f t="shared" si="66"/>
        <v>41943.521064814813</v>
      </c>
      <c r="K697">
        <v>1412166620</v>
      </c>
      <c r="L697" s="18">
        <f t="shared" si="63"/>
        <v>41913.521064814813</v>
      </c>
      <c r="M697" t="b">
        <v>0</v>
      </c>
      <c r="N697">
        <v>7</v>
      </c>
      <c r="O697" t="b">
        <v>0</v>
      </c>
      <c r="P697" t="s">
        <v>8272</v>
      </c>
      <c r="Q697">
        <f t="shared" si="64"/>
        <v>-59364</v>
      </c>
      <c r="R697">
        <f t="shared" si="67"/>
        <v>-8480.5714285714294</v>
      </c>
      <c r="S697" t="str">
        <f t="shared" si="68"/>
        <v>technology</v>
      </c>
      <c r="T697" t="str">
        <f t="shared" si="65"/>
        <v>gy/wearables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6">
        <f t="shared" si="66"/>
        <v>41845.927106481482</v>
      </c>
      <c r="K698">
        <v>1403734502</v>
      </c>
      <c r="L698" s="18">
        <f t="shared" si="63"/>
        <v>41815.927106481482</v>
      </c>
      <c r="M698" t="b">
        <v>0</v>
      </c>
      <c r="N698">
        <v>1</v>
      </c>
      <c r="O698" t="b">
        <v>0</v>
      </c>
      <c r="P698" t="s">
        <v>8272</v>
      </c>
      <c r="Q698">
        <f t="shared" si="64"/>
        <v>-174999</v>
      </c>
      <c r="R698">
        <f t="shared" si="67"/>
        <v>-174999</v>
      </c>
      <c r="S698" t="str">
        <f t="shared" si="68"/>
        <v>technology</v>
      </c>
      <c r="T698" t="str">
        <f t="shared" si="65"/>
        <v>gy/wearables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6">
        <f t="shared" si="66"/>
        <v>42403.523020833338</v>
      </c>
      <c r="K699">
        <v>1453206789</v>
      </c>
      <c r="L699" s="18">
        <f t="shared" si="63"/>
        <v>42388.523020833338</v>
      </c>
      <c r="M699" t="b">
        <v>0</v>
      </c>
      <c r="N699">
        <v>114</v>
      </c>
      <c r="O699" t="b">
        <v>0</v>
      </c>
      <c r="P699" t="s">
        <v>8272</v>
      </c>
      <c r="Q699">
        <f t="shared" si="64"/>
        <v>-2681</v>
      </c>
      <c r="R699">
        <f t="shared" si="67"/>
        <v>-23.517543859649123</v>
      </c>
      <c r="S699" t="str">
        <f t="shared" si="68"/>
        <v>technology</v>
      </c>
      <c r="T699" t="str">
        <f t="shared" si="65"/>
        <v>gy/wearables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6">
        <f t="shared" si="66"/>
        <v>41900.083333333336</v>
      </c>
      <c r="K700">
        <v>1408141245</v>
      </c>
      <c r="L700" s="18">
        <f t="shared" si="63"/>
        <v>41866.931076388886</v>
      </c>
      <c r="M700" t="b">
        <v>0</v>
      </c>
      <c r="N700">
        <v>29</v>
      </c>
      <c r="O700" t="b">
        <v>0</v>
      </c>
      <c r="P700" t="s">
        <v>8272</v>
      </c>
      <c r="Q700">
        <f t="shared" si="64"/>
        <v>-84610</v>
      </c>
      <c r="R700">
        <f t="shared" si="67"/>
        <v>-2917.5862068965516</v>
      </c>
      <c r="S700" t="str">
        <f t="shared" si="68"/>
        <v>technology</v>
      </c>
      <c r="T700" t="str">
        <f t="shared" si="65"/>
        <v>gy/wearables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6">
        <f t="shared" si="66"/>
        <v>41600.666666666664</v>
      </c>
      <c r="K701">
        <v>1381923548</v>
      </c>
      <c r="L701" s="18">
        <f t="shared" si="63"/>
        <v>41563.485509259262</v>
      </c>
      <c r="M701" t="b">
        <v>0</v>
      </c>
      <c r="N701">
        <v>890</v>
      </c>
      <c r="O701" t="b">
        <v>0</v>
      </c>
      <c r="P701" t="s">
        <v>8272</v>
      </c>
      <c r="Q701">
        <f t="shared" si="64"/>
        <v>-22851.259999999995</v>
      </c>
      <c r="R701">
        <f t="shared" si="67"/>
        <v>-25.67557303370786</v>
      </c>
      <c r="S701" t="str">
        <f t="shared" si="68"/>
        <v>technology</v>
      </c>
      <c r="T701" t="str">
        <f t="shared" si="65"/>
        <v>gy/wearables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6">
        <f t="shared" si="66"/>
        <v>42745.688437500001</v>
      </c>
      <c r="K702">
        <v>1481473881</v>
      </c>
      <c r="L702" s="18">
        <f t="shared" si="63"/>
        <v>42715.688437500001</v>
      </c>
      <c r="M702" t="b">
        <v>0</v>
      </c>
      <c r="N702">
        <v>31</v>
      </c>
      <c r="O702" t="b">
        <v>0</v>
      </c>
      <c r="P702" t="s">
        <v>8272</v>
      </c>
      <c r="Q702">
        <f t="shared" si="64"/>
        <v>-14597</v>
      </c>
      <c r="R702">
        <f t="shared" si="67"/>
        <v>-470.87096774193549</v>
      </c>
      <c r="S702" t="str">
        <f t="shared" si="68"/>
        <v>technology</v>
      </c>
      <c r="T702" t="str">
        <f t="shared" si="65"/>
        <v>gy/wearables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6">
        <f t="shared" si="66"/>
        <v>41843.662962962961</v>
      </c>
      <c r="K703">
        <v>1403538880</v>
      </c>
      <c r="L703" s="18">
        <f t="shared" si="63"/>
        <v>41813.662962962961</v>
      </c>
      <c r="M703" t="b">
        <v>0</v>
      </c>
      <c r="N703">
        <v>21</v>
      </c>
      <c r="O703" t="b">
        <v>0</v>
      </c>
      <c r="P703" t="s">
        <v>8272</v>
      </c>
      <c r="Q703">
        <f t="shared" si="64"/>
        <v>-16882</v>
      </c>
      <c r="R703">
        <f t="shared" si="67"/>
        <v>-803.90476190476193</v>
      </c>
      <c r="S703" t="str">
        <f t="shared" si="68"/>
        <v>technology</v>
      </c>
      <c r="T703" t="str">
        <f t="shared" si="65"/>
        <v>gy/wearables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6">
        <f t="shared" si="66"/>
        <v>42698.768368055549</v>
      </c>
      <c r="K704">
        <v>1477416387</v>
      </c>
      <c r="L704" s="18">
        <f t="shared" si="63"/>
        <v>42668.726701388892</v>
      </c>
      <c r="M704" t="b">
        <v>0</v>
      </c>
      <c r="N704">
        <v>37</v>
      </c>
      <c r="O704" t="b">
        <v>0</v>
      </c>
      <c r="P704" t="s">
        <v>8272</v>
      </c>
      <c r="Q704">
        <f t="shared" si="64"/>
        <v>-10377.99</v>
      </c>
      <c r="R704">
        <f t="shared" si="67"/>
        <v>-280.48621621621623</v>
      </c>
      <c r="S704" t="str">
        <f t="shared" si="68"/>
        <v>technology</v>
      </c>
      <c r="T704" t="str">
        <f t="shared" si="65"/>
        <v>gy/wearables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6">
        <f t="shared" si="66"/>
        <v>42766.98055555555</v>
      </c>
      <c r="K705">
        <v>1481150949</v>
      </c>
      <c r="L705" s="18">
        <f t="shared" si="63"/>
        <v>42711.950798611113</v>
      </c>
      <c r="M705" t="b">
        <v>0</v>
      </c>
      <c r="N705">
        <v>7</v>
      </c>
      <c r="O705" t="b">
        <v>0</v>
      </c>
      <c r="P705" t="s">
        <v>8272</v>
      </c>
      <c r="Q705">
        <f t="shared" si="64"/>
        <v>-14163</v>
      </c>
      <c r="R705">
        <f t="shared" si="67"/>
        <v>-2023.2857142857142</v>
      </c>
      <c r="S705" t="str">
        <f t="shared" si="68"/>
        <v>technology</v>
      </c>
      <c r="T705" t="str">
        <f t="shared" si="65"/>
        <v>gy/wearables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6">
        <f t="shared" si="66"/>
        <v>42786.192916666667</v>
      </c>
      <c r="K706">
        <v>1482381468</v>
      </c>
      <c r="L706" s="18">
        <f t="shared" ref="L706:L769" si="69">(((K706/60)/60)/24)+DATE(1970,1,1)</f>
        <v>42726.192916666667</v>
      </c>
      <c r="M706" t="b">
        <v>0</v>
      </c>
      <c r="N706">
        <v>4</v>
      </c>
      <c r="O706" t="b">
        <v>0</v>
      </c>
      <c r="P706" t="s">
        <v>8272</v>
      </c>
      <c r="Q706">
        <f t="shared" ref="Q706:Q769" si="70">E706-D706</f>
        <v>-54519</v>
      </c>
      <c r="R706">
        <f t="shared" si="67"/>
        <v>-13629.75</v>
      </c>
      <c r="S706" t="str">
        <f t="shared" si="68"/>
        <v>technology</v>
      </c>
      <c r="T706" t="str">
        <f t="shared" ref="T706:T769" si="71">RIGHT(P706,12)</f>
        <v>gy/wearables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6">
        <f t="shared" ref="J707:J770" si="72">(((I707/60)/60)/24)+DATE(1970,1,1)</f>
        <v>42756.491643518515</v>
      </c>
      <c r="K707">
        <v>1482407278</v>
      </c>
      <c r="L707" s="18">
        <f t="shared" si="69"/>
        <v>42726.491643518515</v>
      </c>
      <c r="M707" t="b">
        <v>0</v>
      </c>
      <c r="N707">
        <v>5</v>
      </c>
      <c r="O707" t="b">
        <v>0</v>
      </c>
      <c r="P707" t="s">
        <v>8272</v>
      </c>
      <c r="Q707">
        <f t="shared" si="70"/>
        <v>-99023</v>
      </c>
      <c r="R707">
        <f t="shared" ref="R707:R770" si="73">Q707/N707</f>
        <v>-19804.599999999999</v>
      </c>
      <c r="S707" t="str">
        <f t="shared" ref="S707:S721" si="74">LEFT(P707, LEN(P707)-10)</f>
        <v>technology</v>
      </c>
      <c r="T707" t="str">
        <f t="shared" si="71"/>
        <v>gy/wearables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6">
        <f t="shared" si="72"/>
        <v>42718.777083333334</v>
      </c>
      <c r="K708">
        <v>1478130783</v>
      </c>
      <c r="L708" s="18">
        <f t="shared" si="69"/>
        <v>42676.995173611111</v>
      </c>
      <c r="M708" t="b">
        <v>0</v>
      </c>
      <c r="N708">
        <v>0</v>
      </c>
      <c r="O708" t="b">
        <v>0</v>
      </c>
      <c r="P708" t="s">
        <v>8272</v>
      </c>
      <c r="Q708">
        <f t="shared" si="70"/>
        <v>-100000</v>
      </c>
      <c r="R708" t="e">
        <f t="shared" si="73"/>
        <v>#DIV/0!</v>
      </c>
      <c r="S708" t="str">
        <f t="shared" si="74"/>
        <v>technology</v>
      </c>
      <c r="T708" t="str">
        <f t="shared" si="71"/>
        <v>gy/wearables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6">
        <f t="shared" si="72"/>
        <v>42736.663506944446</v>
      </c>
      <c r="K709">
        <v>1479830127</v>
      </c>
      <c r="L709" s="18">
        <f t="shared" si="69"/>
        <v>42696.663506944446</v>
      </c>
      <c r="M709" t="b">
        <v>0</v>
      </c>
      <c r="N709">
        <v>456</v>
      </c>
      <c r="O709" t="b">
        <v>0</v>
      </c>
      <c r="P709" t="s">
        <v>8272</v>
      </c>
      <c r="Q709">
        <f t="shared" si="70"/>
        <v>-14329.400000000001</v>
      </c>
      <c r="R709">
        <f t="shared" si="73"/>
        <v>-31.424122807017547</v>
      </c>
      <c r="S709" t="str">
        <f t="shared" si="74"/>
        <v>technology</v>
      </c>
      <c r="T709" t="str">
        <f t="shared" si="71"/>
        <v>gy/wearables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6">
        <f t="shared" si="72"/>
        <v>41895.581018518518</v>
      </c>
      <c r="K710">
        <v>1405432600</v>
      </c>
      <c r="L710" s="18">
        <f t="shared" si="69"/>
        <v>41835.581018518518</v>
      </c>
      <c r="M710" t="b">
        <v>0</v>
      </c>
      <c r="N710">
        <v>369</v>
      </c>
      <c r="O710" t="b">
        <v>0</v>
      </c>
      <c r="P710" t="s">
        <v>8272</v>
      </c>
      <c r="Q710">
        <f t="shared" si="70"/>
        <v>-31163</v>
      </c>
      <c r="R710">
        <f t="shared" si="73"/>
        <v>-84.452574525745263</v>
      </c>
      <c r="S710" t="str">
        <f t="shared" si="74"/>
        <v>technology</v>
      </c>
      <c r="T710" t="str">
        <f t="shared" si="71"/>
        <v>gy/wearables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6">
        <f t="shared" si="72"/>
        <v>41978.041192129633</v>
      </c>
      <c r="K711">
        <v>1415149159</v>
      </c>
      <c r="L711" s="18">
        <f t="shared" si="69"/>
        <v>41948.041192129633</v>
      </c>
      <c r="M711" t="b">
        <v>0</v>
      </c>
      <c r="N711">
        <v>2</v>
      </c>
      <c r="O711" t="b">
        <v>0</v>
      </c>
      <c r="P711" t="s">
        <v>8272</v>
      </c>
      <c r="Q711">
        <f t="shared" si="70"/>
        <v>-14939</v>
      </c>
      <c r="R711">
        <f t="shared" si="73"/>
        <v>-7469.5</v>
      </c>
      <c r="S711" t="str">
        <f t="shared" si="74"/>
        <v>technology</v>
      </c>
      <c r="T711" t="str">
        <f t="shared" si="71"/>
        <v>gy/wearables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6">
        <f t="shared" si="72"/>
        <v>41871.030555555553</v>
      </c>
      <c r="K712">
        <v>1405640302</v>
      </c>
      <c r="L712" s="18">
        <f t="shared" si="69"/>
        <v>41837.984976851854</v>
      </c>
      <c r="M712" t="b">
        <v>0</v>
      </c>
      <c r="N712">
        <v>0</v>
      </c>
      <c r="O712" t="b">
        <v>0</v>
      </c>
      <c r="P712" t="s">
        <v>8272</v>
      </c>
      <c r="Q712">
        <f t="shared" si="70"/>
        <v>-1200</v>
      </c>
      <c r="R712" t="e">
        <f t="shared" si="73"/>
        <v>#DIV/0!</v>
      </c>
      <c r="S712" t="str">
        <f t="shared" si="74"/>
        <v>technology</v>
      </c>
      <c r="T712" t="str">
        <f t="shared" si="71"/>
        <v>gy/wearables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6">
        <f t="shared" si="72"/>
        <v>42718.500787037032</v>
      </c>
      <c r="K713">
        <v>1478257268</v>
      </c>
      <c r="L713" s="18">
        <f t="shared" si="69"/>
        <v>42678.459120370375</v>
      </c>
      <c r="M713" t="b">
        <v>0</v>
      </c>
      <c r="N713">
        <v>338</v>
      </c>
      <c r="O713" t="b">
        <v>0</v>
      </c>
      <c r="P713" t="s">
        <v>8272</v>
      </c>
      <c r="Q713">
        <f t="shared" si="70"/>
        <v>-66209</v>
      </c>
      <c r="R713">
        <f t="shared" si="73"/>
        <v>-195.88461538461539</v>
      </c>
      <c r="S713" t="str">
        <f t="shared" si="74"/>
        <v>technology</v>
      </c>
      <c r="T713" t="str">
        <f t="shared" si="71"/>
        <v>gy/wearables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6">
        <f t="shared" si="72"/>
        <v>42414.680925925932</v>
      </c>
      <c r="K714">
        <v>1452874832</v>
      </c>
      <c r="L714" s="18">
        <f t="shared" si="69"/>
        <v>42384.680925925932</v>
      </c>
      <c r="M714" t="b">
        <v>0</v>
      </c>
      <c r="N714">
        <v>4</v>
      </c>
      <c r="O714" t="b">
        <v>0</v>
      </c>
      <c r="P714" t="s">
        <v>8272</v>
      </c>
      <c r="Q714">
        <f t="shared" si="70"/>
        <v>-48395</v>
      </c>
      <c r="R714">
        <f t="shared" si="73"/>
        <v>-12098.75</v>
      </c>
      <c r="S714" t="str">
        <f t="shared" si="74"/>
        <v>technology</v>
      </c>
      <c r="T714" t="str">
        <f t="shared" si="71"/>
        <v>gy/wearables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6">
        <f t="shared" si="72"/>
        <v>42526.529305555552</v>
      </c>
      <c r="K715">
        <v>1462538532</v>
      </c>
      <c r="L715" s="18">
        <f t="shared" si="69"/>
        <v>42496.529305555552</v>
      </c>
      <c r="M715" t="b">
        <v>0</v>
      </c>
      <c r="N715">
        <v>1</v>
      </c>
      <c r="O715" t="b">
        <v>0</v>
      </c>
      <c r="P715" t="s">
        <v>8272</v>
      </c>
      <c r="Q715">
        <f t="shared" si="70"/>
        <v>-24801</v>
      </c>
      <c r="R715">
        <f t="shared" si="73"/>
        <v>-24801</v>
      </c>
      <c r="S715" t="str">
        <f t="shared" si="74"/>
        <v>technology</v>
      </c>
      <c r="T715" t="str">
        <f t="shared" si="71"/>
        <v>gy/wearables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6">
        <f t="shared" si="72"/>
        <v>42794.787986111114</v>
      </c>
      <c r="K716">
        <v>1483124082</v>
      </c>
      <c r="L716" s="18">
        <f t="shared" si="69"/>
        <v>42734.787986111114</v>
      </c>
      <c r="M716" t="b">
        <v>0</v>
      </c>
      <c r="N716">
        <v>28</v>
      </c>
      <c r="O716" t="b">
        <v>0</v>
      </c>
      <c r="P716" t="s">
        <v>8272</v>
      </c>
      <c r="Q716">
        <f t="shared" si="70"/>
        <v>-12751</v>
      </c>
      <c r="R716">
        <f t="shared" si="73"/>
        <v>-455.39285714285717</v>
      </c>
      <c r="S716" t="str">
        <f t="shared" si="74"/>
        <v>technology</v>
      </c>
      <c r="T716" t="str">
        <f t="shared" si="71"/>
        <v>gy/wearables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6">
        <f t="shared" si="72"/>
        <v>42313.132407407407</v>
      </c>
      <c r="K717">
        <v>1443233440</v>
      </c>
      <c r="L717" s="18">
        <f t="shared" si="69"/>
        <v>42273.090740740736</v>
      </c>
      <c r="M717" t="b">
        <v>0</v>
      </c>
      <c r="N717">
        <v>12</v>
      </c>
      <c r="O717" t="b">
        <v>0</v>
      </c>
      <c r="P717" t="s">
        <v>8272</v>
      </c>
      <c r="Q717">
        <f t="shared" si="70"/>
        <v>-26111</v>
      </c>
      <c r="R717">
        <f t="shared" si="73"/>
        <v>-2175.9166666666665</v>
      </c>
      <c r="S717" t="str">
        <f t="shared" si="74"/>
        <v>technology</v>
      </c>
      <c r="T717" t="str">
        <f t="shared" si="71"/>
        <v>gy/wearables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6">
        <f t="shared" si="72"/>
        <v>41974</v>
      </c>
      <c r="K718">
        <v>1414511307</v>
      </c>
      <c r="L718" s="18">
        <f t="shared" si="69"/>
        <v>41940.658645833333</v>
      </c>
      <c r="M718" t="b">
        <v>0</v>
      </c>
      <c r="N718">
        <v>16</v>
      </c>
      <c r="O718" t="b">
        <v>0</v>
      </c>
      <c r="P718" t="s">
        <v>8272</v>
      </c>
      <c r="Q718">
        <f t="shared" si="70"/>
        <v>-6285</v>
      </c>
      <c r="R718">
        <f t="shared" si="73"/>
        <v>-392.8125</v>
      </c>
      <c r="S718" t="str">
        <f t="shared" si="74"/>
        <v>technology</v>
      </c>
      <c r="T718" t="str">
        <f t="shared" si="71"/>
        <v>gy/wearables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6">
        <f t="shared" si="72"/>
        <v>41887.854189814818</v>
      </c>
      <c r="K719">
        <v>1407357002</v>
      </c>
      <c r="L719" s="18">
        <f t="shared" si="69"/>
        <v>41857.854189814818</v>
      </c>
      <c r="M719" t="b">
        <v>0</v>
      </c>
      <c r="N719">
        <v>4</v>
      </c>
      <c r="O719" t="b">
        <v>0</v>
      </c>
      <c r="P719" t="s">
        <v>8272</v>
      </c>
      <c r="Q719">
        <f t="shared" si="70"/>
        <v>-99695</v>
      </c>
      <c r="R719">
        <f t="shared" si="73"/>
        <v>-24923.75</v>
      </c>
      <c r="S719" t="str">
        <f t="shared" si="74"/>
        <v>technology</v>
      </c>
      <c r="T719" t="str">
        <f t="shared" si="71"/>
        <v>gy/wearables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6">
        <f t="shared" si="72"/>
        <v>42784.249305555553</v>
      </c>
      <c r="K720">
        <v>1484684247</v>
      </c>
      <c r="L720" s="18">
        <f t="shared" si="69"/>
        <v>42752.845451388886</v>
      </c>
      <c r="M720" t="b">
        <v>0</v>
      </c>
      <c r="N720">
        <v>4</v>
      </c>
      <c r="O720" t="b">
        <v>0</v>
      </c>
      <c r="P720" t="s">
        <v>8272</v>
      </c>
      <c r="Q720">
        <f t="shared" si="70"/>
        <v>-11910</v>
      </c>
      <c r="R720">
        <f t="shared" si="73"/>
        <v>-2977.5</v>
      </c>
      <c r="S720" t="str">
        <f t="shared" si="74"/>
        <v>technology</v>
      </c>
      <c r="T720" t="str">
        <f t="shared" si="71"/>
        <v>gy/wearables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6">
        <f t="shared" si="72"/>
        <v>42423.040231481486</v>
      </c>
      <c r="K721">
        <v>1454979476</v>
      </c>
      <c r="L721" s="18">
        <f t="shared" si="69"/>
        <v>42409.040231481486</v>
      </c>
      <c r="M721" t="b">
        <v>0</v>
      </c>
      <c r="N721">
        <v>10</v>
      </c>
      <c r="O721" t="b">
        <v>0</v>
      </c>
      <c r="P721" t="s">
        <v>8272</v>
      </c>
      <c r="Q721">
        <f t="shared" si="70"/>
        <v>-14806</v>
      </c>
      <c r="R721">
        <f t="shared" si="73"/>
        <v>-1480.6</v>
      </c>
      <c r="S721" t="str">
        <f t="shared" si="74"/>
        <v>technology</v>
      </c>
      <c r="T721" t="str">
        <f t="shared" si="71"/>
        <v>gy/wearables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6">
        <f t="shared" si="72"/>
        <v>40937.649201388893</v>
      </c>
      <c r="K722">
        <v>1325432091</v>
      </c>
      <c r="L722" s="18">
        <f t="shared" si="69"/>
        <v>40909.649201388893</v>
      </c>
      <c r="M722" t="b">
        <v>0</v>
      </c>
      <c r="N722">
        <v>41</v>
      </c>
      <c r="O722" t="b">
        <v>1</v>
      </c>
      <c r="P722" t="s">
        <v>8273</v>
      </c>
      <c r="Q722">
        <f t="shared" si="70"/>
        <v>835</v>
      </c>
      <c r="R722">
        <f t="shared" si="73"/>
        <v>20.365853658536587</v>
      </c>
      <c r="S722" t="str">
        <f>LEFT(P722, LEN(P722)-11)</f>
        <v>publishing</v>
      </c>
      <c r="T722" t="str">
        <f t="shared" si="71"/>
        <v>g/nonfiction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6">
        <f t="shared" si="72"/>
        <v>41852.571840277778</v>
      </c>
      <c r="K723">
        <v>1403012607</v>
      </c>
      <c r="L723" s="18">
        <f t="shared" si="69"/>
        <v>41807.571840277778</v>
      </c>
      <c r="M723" t="b">
        <v>0</v>
      </c>
      <c r="N723">
        <v>119</v>
      </c>
      <c r="O723" t="b">
        <v>1</v>
      </c>
      <c r="P723" t="s">
        <v>8273</v>
      </c>
      <c r="Q723">
        <f t="shared" si="70"/>
        <v>1813</v>
      </c>
      <c r="R723">
        <f t="shared" si="73"/>
        <v>15.235294117647058</v>
      </c>
      <c r="S723" t="str">
        <f t="shared" ref="S723:S761" si="75">LEFT(P723, LEN(P723)-11)</f>
        <v>publishing</v>
      </c>
      <c r="T723" t="str">
        <f t="shared" si="71"/>
        <v>g/nonfiction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6">
        <f t="shared" si="72"/>
        <v>41007.76363425926</v>
      </c>
      <c r="K724">
        <v>1331320778</v>
      </c>
      <c r="L724" s="18">
        <f t="shared" si="69"/>
        <v>40977.805300925924</v>
      </c>
      <c r="M724" t="b">
        <v>0</v>
      </c>
      <c r="N724">
        <v>153</v>
      </c>
      <c r="O724" t="b">
        <v>1</v>
      </c>
      <c r="P724" t="s">
        <v>8273</v>
      </c>
      <c r="Q724">
        <f t="shared" si="70"/>
        <v>8006</v>
      </c>
      <c r="R724">
        <f t="shared" si="73"/>
        <v>52.326797385620914</v>
      </c>
      <c r="S724" t="str">
        <f t="shared" si="75"/>
        <v>publishing</v>
      </c>
      <c r="T724" t="str">
        <f t="shared" si="71"/>
        <v>g/nonfiction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6">
        <f t="shared" si="72"/>
        <v>42215.165972222225</v>
      </c>
      <c r="K725">
        <v>1435606549</v>
      </c>
      <c r="L725" s="18">
        <f t="shared" si="69"/>
        <v>42184.816539351858</v>
      </c>
      <c r="M725" t="b">
        <v>0</v>
      </c>
      <c r="N725">
        <v>100</v>
      </c>
      <c r="O725" t="b">
        <v>1</v>
      </c>
      <c r="P725" t="s">
        <v>8273</v>
      </c>
      <c r="Q725">
        <f t="shared" si="70"/>
        <v>469</v>
      </c>
      <c r="R725">
        <f t="shared" si="73"/>
        <v>4.6900000000000004</v>
      </c>
      <c r="S725" t="str">
        <f t="shared" si="75"/>
        <v>publishing</v>
      </c>
      <c r="T725" t="str">
        <f t="shared" si="71"/>
        <v>g/nonfiction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6">
        <f t="shared" si="72"/>
        <v>40724.638460648144</v>
      </c>
      <c r="K726">
        <v>1306855163</v>
      </c>
      <c r="L726" s="18">
        <f t="shared" si="69"/>
        <v>40694.638460648144</v>
      </c>
      <c r="M726" t="b">
        <v>0</v>
      </c>
      <c r="N726">
        <v>143</v>
      </c>
      <c r="O726" t="b">
        <v>1</v>
      </c>
      <c r="P726" t="s">
        <v>8273</v>
      </c>
      <c r="Q726">
        <f t="shared" si="70"/>
        <v>383.01000000000022</v>
      </c>
      <c r="R726">
        <f t="shared" si="73"/>
        <v>2.6783916083916099</v>
      </c>
      <c r="S726" t="str">
        <f t="shared" si="75"/>
        <v>publishing</v>
      </c>
      <c r="T726" t="str">
        <f t="shared" si="71"/>
        <v>g/nonfiction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6">
        <f t="shared" si="72"/>
        <v>42351.626296296294</v>
      </c>
      <c r="K727">
        <v>1447426912</v>
      </c>
      <c r="L727" s="18">
        <f t="shared" si="69"/>
        <v>42321.626296296294</v>
      </c>
      <c r="M727" t="b">
        <v>0</v>
      </c>
      <c r="N727">
        <v>140</v>
      </c>
      <c r="O727" t="b">
        <v>1</v>
      </c>
      <c r="P727" t="s">
        <v>8273</v>
      </c>
      <c r="Q727">
        <f t="shared" si="70"/>
        <v>70</v>
      </c>
      <c r="R727">
        <f t="shared" si="73"/>
        <v>0.5</v>
      </c>
      <c r="S727" t="str">
        <f t="shared" si="75"/>
        <v>publishing</v>
      </c>
      <c r="T727" t="str">
        <f t="shared" si="71"/>
        <v>g/nonfiction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6">
        <f t="shared" si="72"/>
        <v>41376.042673611111</v>
      </c>
      <c r="K728">
        <v>1363136487</v>
      </c>
      <c r="L728" s="18">
        <f t="shared" si="69"/>
        <v>41346.042673611111</v>
      </c>
      <c r="M728" t="b">
        <v>0</v>
      </c>
      <c r="N728">
        <v>35</v>
      </c>
      <c r="O728" t="b">
        <v>1</v>
      </c>
      <c r="P728" t="s">
        <v>8273</v>
      </c>
      <c r="Q728">
        <f t="shared" si="70"/>
        <v>35</v>
      </c>
      <c r="R728">
        <f t="shared" si="73"/>
        <v>1</v>
      </c>
      <c r="S728" t="str">
        <f t="shared" si="75"/>
        <v>publishing</v>
      </c>
      <c r="T728" t="str">
        <f t="shared" si="71"/>
        <v>g/nonfiction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6">
        <f t="shared" si="72"/>
        <v>41288.888888888891</v>
      </c>
      <c r="K729">
        <v>1354580949</v>
      </c>
      <c r="L729" s="18">
        <f t="shared" si="69"/>
        <v>41247.020243055551</v>
      </c>
      <c r="M729" t="b">
        <v>0</v>
      </c>
      <c r="N729">
        <v>149</v>
      </c>
      <c r="O729" t="b">
        <v>1</v>
      </c>
      <c r="P729" t="s">
        <v>8273</v>
      </c>
      <c r="Q729">
        <f t="shared" si="70"/>
        <v>1943</v>
      </c>
      <c r="R729">
        <f t="shared" si="73"/>
        <v>13.04026845637584</v>
      </c>
      <c r="S729" t="str">
        <f t="shared" si="75"/>
        <v>publishing</v>
      </c>
      <c r="T729" t="str">
        <f t="shared" si="71"/>
        <v>g/nonfiction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6">
        <f t="shared" si="72"/>
        <v>40776.837465277778</v>
      </c>
      <c r="K730">
        <v>1310069157</v>
      </c>
      <c r="L730" s="18">
        <f t="shared" si="69"/>
        <v>40731.837465277778</v>
      </c>
      <c r="M730" t="b">
        <v>0</v>
      </c>
      <c r="N730">
        <v>130</v>
      </c>
      <c r="O730" t="b">
        <v>1</v>
      </c>
      <c r="P730" t="s">
        <v>8273</v>
      </c>
      <c r="Q730">
        <f t="shared" si="70"/>
        <v>417.44999999999982</v>
      </c>
      <c r="R730">
        <f t="shared" si="73"/>
        <v>3.2111538461538447</v>
      </c>
      <c r="S730" t="str">
        <f t="shared" si="75"/>
        <v>publishing</v>
      </c>
      <c r="T730" t="str">
        <f t="shared" si="71"/>
        <v>g/nonfiction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6">
        <f t="shared" si="72"/>
        <v>41171.185891203706</v>
      </c>
      <c r="K731">
        <v>1342844861</v>
      </c>
      <c r="L731" s="18">
        <f t="shared" si="69"/>
        <v>41111.185891203706</v>
      </c>
      <c r="M731" t="b">
        <v>0</v>
      </c>
      <c r="N731">
        <v>120</v>
      </c>
      <c r="O731" t="b">
        <v>1</v>
      </c>
      <c r="P731" t="s">
        <v>8273</v>
      </c>
      <c r="Q731">
        <f t="shared" si="70"/>
        <v>1226</v>
      </c>
      <c r="R731">
        <f t="shared" si="73"/>
        <v>10.216666666666667</v>
      </c>
      <c r="S731" t="str">
        <f t="shared" si="75"/>
        <v>publishing</v>
      </c>
      <c r="T731" t="str">
        <f t="shared" si="71"/>
        <v>g/nonfiction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6">
        <f t="shared" si="72"/>
        <v>40884.745266203703</v>
      </c>
      <c r="K732">
        <v>1320688391</v>
      </c>
      <c r="L732" s="18">
        <f t="shared" si="69"/>
        <v>40854.745266203703</v>
      </c>
      <c r="M732" t="b">
        <v>0</v>
      </c>
      <c r="N732">
        <v>265</v>
      </c>
      <c r="O732" t="b">
        <v>1</v>
      </c>
      <c r="P732" t="s">
        <v>8273</v>
      </c>
      <c r="Q732">
        <f t="shared" si="70"/>
        <v>6438</v>
      </c>
      <c r="R732">
        <f t="shared" si="73"/>
        <v>24.294339622641509</v>
      </c>
      <c r="S732" t="str">
        <f t="shared" si="75"/>
        <v>publishing</v>
      </c>
      <c r="T732" t="str">
        <f t="shared" si="71"/>
        <v>g/nonfiction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6">
        <f t="shared" si="72"/>
        <v>40930.25</v>
      </c>
      <c r="K733">
        <v>1322852747</v>
      </c>
      <c r="L733" s="18">
        <f t="shared" si="69"/>
        <v>40879.795682870368</v>
      </c>
      <c r="M733" t="b">
        <v>0</v>
      </c>
      <c r="N733">
        <v>71</v>
      </c>
      <c r="O733" t="b">
        <v>1</v>
      </c>
      <c r="P733" t="s">
        <v>8273</v>
      </c>
      <c r="Q733">
        <f t="shared" si="70"/>
        <v>1300</v>
      </c>
      <c r="R733">
        <f t="shared" si="73"/>
        <v>18.309859154929576</v>
      </c>
      <c r="S733" t="str">
        <f t="shared" si="75"/>
        <v>publishing</v>
      </c>
      <c r="T733" t="str">
        <f t="shared" si="71"/>
        <v>g/nonfiction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6">
        <f t="shared" si="72"/>
        <v>41546.424317129626</v>
      </c>
      <c r="K734">
        <v>1375265461</v>
      </c>
      <c r="L734" s="18">
        <f t="shared" si="69"/>
        <v>41486.424317129626</v>
      </c>
      <c r="M734" t="b">
        <v>0</v>
      </c>
      <c r="N734">
        <v>13</v>
      </c>
      <c r="O734" t="b">
        <v>1</v>
      </c>
      <c r="P734" t="s">
        <v>8273</v>
      </c>
      <c r="Q734">
        <f t="shared" si="70"/>
        <v>24</v>
      </c>
      <c r="R734">
        <f t="shared" si="73"/>
        <v>1.8461538461538463</v>
      </c>
      <c r="S734" t="str">
        <f t="shared" si="75"/>
        <v>publishing</v>
      </c>
      <c r="T734" t="str">
        <f t="shared" si="71"/>
        <v>g/nonfiction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6">
        <f t="shared" si="72"/>
        <v>41628.420046296298</v>
      </c>
      <c r="K735">
        <v>1384941892</v>
      </c>
      <c r="L735" s="18">
        <f t="shared" si="69"/>
        <v>41598.420046296298</v>
      </c>
      <c r="M735" t="b">
        <v>0</v>
      </c>
      <c r="N735">
        <v>169</v>
      </c>
      <c r="O735" t="b">
        <v>1</v>
      </c>
      <c r="P735" t="s">
        <v>8273</v>
      </c>
      <c r="Q735">
        <f t="shared" si="70"/>
        <v>512</v>
      </c>
      <c r="R735">
        <f t="shared" si="73"/>
        <v>3.029585798816568</v>
      </c>
      <c r="S735" t="str">
        <f t="shared" si="75"/>
        <v>publishing</v>
      </c>
      <c r="T735" t="str">
        <f t="shared" si="71"/>
        <v>g/nonfiction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6">
        <f t="shared" si="72"/>
        <v>42133.208333333328</v>
      </c>
      <c r="K736">
        <v>1428465420</v>
      </c>
      <c r="L736" s="18">
        <f t="shared" si="69"/>
        <v>42102.164583333331</v>
      </c>
      <c r="M736" t="b">
        <v>0</v>
      </c>
      <c r="N736">
        <v>57</v>
      </c>
      <c r="O736" t="b">
        <v>1</v>
      </c>
      <c r="P736" t="s">
        <v>8273</v>
      </c>
      <c r="Q736">
        <f t="shared" si="70"/>
        <v>2170</v>
      </c>
      <c r="R736">
        <f t="shared" si="73"/>
        <v>38.070175438596493</v>
      </c>
      <c r="S736" t="str">
        <f t="shared" si="75"/>
        <v>publishing</v>
      </c>
      <c r="T736" t="str">
        <f t="shared" si="71"/>
        <v>g/nonfiction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6">
        <f t="shared" si="72"/>
        <v>41977.027083333334</v>
      </c>
      <c r="K737">
        <v>1414975346</v>
      </c>
      <c r="L737" s="18">
        <f t="shared" si="69"/>
        <v>41946.029467592591</v>
      </c>
      <c r="M737" t="b">
        <v>0</v>
      </c>
      <c r="N737">
        <v>229</v>
      </c>
      <c r="O737" t="b">
        <v>1</v>
      </c>
      <c r="P737" t="s">
        <v>8273</v>
      </c>
      <c r="Q737">
        <f t="shared" si="70"/>
        <v>6771</v>
      </c>
      <c r="R737">
        <f t="shared" si="73"/>
        <v>29.567685589519652</v>
      </c>
      <c r="S737" t="str">
        <f t="shared" si="75"/>
        <v>publishing</v>
      </c>
      <c r="T737" t="str">
        <f t="shared" si="71"/>
        <v>g/nonfiction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6">
        <f t="shared" si="72"/>
        <v>41599.207638888889</v>
      </c>
      <c r="K738">
        <v>1383327440</v>
      </c>
      <c r="L738" s="18">
        <f t="shared" si="69"/>
        <v>41579.734259259261</v>
      </c>
      <c r="M738" t="b">
        <v>0</v>
      </c>
      <c r="N738">
        <v>108</v>
      </c>
      <c r="O738" t="b">
        <v>1</v>
      </c>
      <c r="P738" t="s">
        <v>8273</v>
      </c>
      <c r="Q738">
        <f t="shared" si="70"/>
        <v>7745</v>
      </c>
      <c r="R738">
        <f t="shared" si="73"/>
        <v>71.712962962962962</v>
      </c>
      <c r="S738" t="str">
        <f t="shared" si="75"/>
        <v>publishing</v>
      </c>
      <c r="T738" t="str">
        <f t="shared" si="71"/>
        <v>g/nonfiction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6">
        <f t="shared" si="72"/>
        <v>41684.833333333336</v>
      </c>
      <c r="K739">
        <v>1390890987</v>
      </c>
      <c r="L739" s="18">
        <f t="shared" si="69"/>
        <v>41667.275312500002</v>
      </c>
      <c r="M739" t="b">
        <v>0</v>
      </c>
      <c r="N739">
        <v>108</v>
      </c>
      <c r="O739" t="b">
        <v>1</v>
      </c>
      <c r="P739" t="s">
        <v>8273</v>
      </c>
      <c r="Q739">
        <f t="shared" si="70"/>
        <v>1120</v>
      </c>
      <c r="R739">
        <f t="shared" si="73"/>
        <v>10.37037037037037</v>
      </c>
      <c r="S739" t="str">
        <f t="shared" si="75"/>
        <v>publishing</v>
      </c>
      <c r="T739" t="str">
        <f t="shared" si="71"/>
        <v>g/nonfiction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6">
        <f t="shared" si="72"/>
        <v>41974.207638888889</v>
      </c>
      <c r="K740">
        <v>1414765794</v>
      </c>
      <c r="L740" s="18">
        <f t="shared" si="69"/>
        <v>41943.604097222218</v>
      </c>
      <c r="M740" t="b">
        <v>0</v>
      </c>
      <c r="N740">
        <v>41</v>
      </c>
      <c r="O740" t="b">
        <v>1</v>
      </c>
      <c r="P740" t="s">
        <v>8273</v>
      </c>
      <c r="Q740">
        <f t="shared" si="70"/>
        <v>101</v>
      </c>
      <c r="R740">
        <f t="shared" si="73"/>
        <v>2.4634146341463414</v>
      </c>
      <c r="S740" t="str">
        <f t="shared" si="75"/>
        <v>publishing</v>
      </c>
      <c r="T740" t="str">
        <f t="shared" si="71"/>
        <v>g/nonfiction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6">
        <f t="shared" si="72"/>
        <v>41862.502650462964</v>
      </c>
      <c r="K741">
        <v>1404907429</v>
      </c>
      <c r="L741" s="18">
        <f t="shared" si="69"/>
        <v>41829.502650462964</v>
      </c>
      <c r="M741" t="b">
        <v>0</v>
      </c>
      <c r="N741">
        <v>139</v>
      </c>
      <c r="O741" t="b">
        <v>1</v>
      </c>
      <c r="P741" t="s">
        <v>8273</v>
      </c>
      <c r="Q741">
        <f t="shared" si="70"/>
        <v>3500</v>
      </c>
      <c r="R741">
        <f t="shared" si="73"/>
        <v>25.179856115107913</v>
      </c>
      <c r="S741" t="str">
        <f t="shared" si="75"/>
        <v>publishing</v>
      </c>
      <c r="T741" t="str">
        <f t="shared" si="71"/>
        <v>g/nonfiction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6">
        <f t="shared" si="72"/>
        <v>42176.146782407406</v>
      </c>
      <c r="K742">
        <v>1433647882</v>
      </c>
      <c r="L742" s="18">
        <f t="shared" si="69"/>
        <v>42162.146782407406</v>
      </c>
      <c r="M742" t="b">
        <v>0</v>
      </c>
      <c r="N742">
        <v>19</v>
      </c>
      <c r="O742" t="b">
        <v>1</v>
      </c>
      <c r="P742" t="s">
        <v>8273</v>
      </c>
      <c r="Q742">
        <f t="shared" si="70"/>
        <v>222</v>
      </c>
      <c r="R742">
        <f t="shared" si="73"/>
        <v>11.684210526315789</v>
      </c>
      <c r="S742" t="str">
        <f t="shared" si="75"/>
        <v>publishing</v>
      </c>
      <c r="T742" t="str">
        <f t="shared" si="71"/>
        <v>g/nonfiction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6">
        <f t="shared" si="72"/>
        <v>41436.648217592592</v>
      </c>
      <c r="K743">
        <v>1367940806</v>
      </c>
      <c r="L743" s="18">
        <f t="shared" si="69"/>
        <v>41401.648217592592</v>
      </c>
      <c r="M743" t="b">
        <v>0</v>
      </c>
      <c r="N743">
        <v>94</v>
      </c>
      <c r="O743" t="b">
        <v>1</v>
      </c>
      <c r="P743" t="s">
        <v>8273</v>
      </c>
      <c r="Q743">
        <f t="shared" si="70"/>
        <v>293.79999999999927</v>
      </c>
      <c r="R743">
        <f t="shared" si="73"/>
        <v>3.1255319148936094</v>
      </c>
      <c r="S743" t="str">
        <f t="shared" si="75"/>
        <v>publishing</v>
      </c>
      <c r="T743" t="str">
        <f t="shared" si="71"/>
        <v>g/nonfiction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6">
        <f t="shared" si="72"/>
        <v>41719.876296296294</v>
      </c>
      <c r="K744">
        <v>1392847312</v>
      </c>
      <c r="L744" s="18">
        <f t="shared" si="69"/>
        <v>41689.917962962965</v>
      </c>
      <c r="M744" t="b">
        <v>0</v>
      </c>
      <c r="N744">
        <v>23</v>
      </c>
      <c r="O744" t="b">
        <v>1</v>
      </c>
      <c r="P744" t="s">
        <v>8273</v>
      </c>
      <c r="Q744">
        <f t="shared" si="70"/>
        <v>150</v>
      </c>
      <c r="R744">
        <f t="shared" si="73"/>
        <v>6.5217391304347823</v>
      </c>
      <c r="S744" t="str">
        <f t="shared" si="75"/>
        <v>publishing</v>
      </c>
      <c r="T744" t="str">
        <f t="shared" si="71"/>
        <v>g/nonfiction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6">
        <f t="shared" si="72"/>
        <v>41015.875</v>
      </c>
      <c r="K745">
        <v>1332435685</v>
      </c>
      <c r="L745" s="18">
        <f t="shared" si="69"/>
        <v>40990.709317129629</v>
      </c>
      <c r="M745" t="b">
        <v>0</v>
      </c>
      <c r="N745">
        <v>15</v>
      </c>
      <c r="O745" t="b">
        <v>1</v>
      </c>
      <c r="P745" t="s">
        <v>8273</v>
      </c>
      <c r="Q745">
        <f t="shared" si="70"/>
        <v>264</v>
      </c>
      <c r="R745">
        <f t="shared" si="73"/>
        <v>17.600000000000001</v>
      </c>
      <c r="S745" t="str">
        <f t="shared" si="75"/>
        <v>publishing</v>
      </c>
      <c r="T745" t="str">
        <f t="shared" si="71"/>
        <v>g/nonfiction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6">
        <f t="shared" si="72"/>
        <v>41256.95721064815</v>
      </c>
      <c r="K746">
        <v>1352847503</v>
      </c>
      <c r="L746" s="18">
        <f t="shared" si="69"/>
        <v>41226.95721064815</v>
      </c>
      <c r="M746" t="b">
        <v>0</v>
      </c>
      <c r="N746">
        <v>62</v>
      </c>
      <c r="O746" t="b">
        <v>1</v>
      </c>
      <c r="P746" t="s">
        <v>8273</v>
      </c>
      <c r="Q746">
        <f t="shared" si="70"/>
        <v>116</v>
      </c>
      <c r="R746">
        <f t="shared" si="73"/>
        <v>1.8709677419354838</v>
      </c>
      <c r="S746" t="str">
        <f t="shared" si="75"/>
        <v>publishing</v>
      </c>
      <c r="T746" t="str">
        <f t="shared" si="71"/>
        <v>g/nonfiction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6">
        <f t="shared" si="72"/>
        <v>41397.572280092594</v>
      </c>
      <c r="K747">
        <v>1364996645</v>
      </c>
      <c r="L747" s="18">
        <f t="shared" si="69"/>
        <v>41367.572280092594</v>
      </c>
      <c r="M747" t="b">
        <v>0</v>
      </c>
      <c r="N747">
        <v>74</v>
      </c>
      <c r="O747" t="b">
        <v>1</v>
      </c>
      <c r="P747" t="s">
        <v>8273</v>
      </c>
      <c r="Q747">
        <f t="shared" si="70"/>
        <v>1756</v>
      </c>
      <c r="R747">
        <f t="shared" si="73"/>
        <v>23.72972972972973</v>
      </c>
      <c r="S747" t="str">
        <f t="shared" si="75"/>
        <v>publishing</v>
      </c>
      <c r="T747" t="str">
        <f t="shared" si="71"/>
        <v>g/nonfiction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6">
        <f t="shared" si="72"/>
        <v>41175.165972222225</v>
      </c>
      <c r="K748">
        <v>1346806909</v>
      </c>
      <c r="L748" s="18">
        <f t="shared" si="69"/>
        <v>41157.042928240742</v>
      </c>
      <c r="M748" t="b">
        <v>0</v>
      </c>
      <c r="N748">
        <v>97</v>
      </c>
      <c r="O748" t="b">
        <v>1</v>
      </c>
      <c r="P748" t="s">
        <v>8273</v>
      </c>
      <c r="Q748">
        <f t="shared" si="70"/>
        <v>331</v>
      </c>
      <c r="R748">
        <f t="shared" si="73"/>
        <v>3.4123711340206184</v>
      </c>
      <c r="S748" t="str">
        <f t="shared" si="75"/>
        <v>publishing</v>
      </c>
      <c r="T748" t="str">
        <f t="shared" si="71"/>
        <v>g/nonfiction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6">
        <f t="shared" si="72"/>
        <v>42019.454166666663</v>
      </c>
      <c r="K749">
        <v>1418649019</v>
      </c>
      <c r="L749" s="18">
        <f t="shared" si="69"/>
        <v>41988.548831018517</v>
      </c>
      <c r="M749" t="b">
        <v>0</v>
      </c>
      <c r="N749">
        <v>55</v>
      </c>
      <c r="O749" t="b">
        <v>1</v>
      </c>
      <c r="P749" t="s">
        <v>8273</v>
      </c>
      <c r="Q749">
        <f t="shared" si="70"/>
        <v>3</v>
      </c>
      <c r="R749">
        <f t="shared" si="73"/>
        <v>5.4545454545454543E-2</v>
      </c>
      <c r="S749" t="str">
        <f t="shared" si="75"/>
        <v>publishing</v>
      </c>
      <c r="T749" t="str">
        <f t="shared" si="71"/>
        <v>g/nonfiction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6">
        <f t="shared" si="72"/>
        <v>41861.846828703703</v>
      </c>
      <c r="K750">
        <v>1405109966</v>
      </c>
      <c r="L750" s="18">
        <f t="shared" si="69"/>
        <v>41831.846828703703</v>
      </c>
      <c r="M750" t="b">
        <v>0</v>
      </c>
      <c r="N750">
        <v>44</v>
      </c>
      <c r="O750" t="b">
        <v>1</v>
      </c>
      <c r="P750" t="s">
        <v>8273</v>
      </c>
      <c r="Q750">
        <f t="shared" si="70"/>
        <v>5</v>
      </c>
      <c r="R750">
        <f t="shared" si="73"/>
        <v>0.11363636363636363</v>
      </c>
      <c r="S750" t="str">
        <f t="shared" si="75"/>
        <v>publishing</v>
      </c>
      <c r="T750" t="str">
        <f t="shared" si="71"/>
        <v>g/nonfiction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6">
        <f t="shared" si="72"/>
        <v>42763.94131944445</v>
      </c>
      <c r="K751">
        <v>1483050930</v>
      </c>
      <c r="L751" s="18">
        <f t="shared" si="69"/>
        <v>42733.94131944445</v>
      </c>
      <c r="M751" t="b">
        <v>0</v>
      </c>
      <c r="N751">
        <v>110</v>
      </c>
      <c r="O751" t="b">
        <v>1</v>
      </c>
      <c r="P751" t="s">
        <v>8273</v>
      </c>
      <c r="Q751">
        <f t="shared" si="70"/>
        <v>556</v>
      </c>
      <c r="R751">
        <f t="shared" si="73"/>
        <v>5.0545454545454547</v>
      </c>
      <c r="S751" t="str">
        <f t="shared" si="75"/>
        <v>publishing</v>
      </c>
      <c r="T751" t="str">
        <f t="shared" si="71"/>
        <v>g/nonfiction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6">
        <f t="shared" si="72"/>
        <v>41329.878148148149</v>
      </c>
      <c r="K752">
        <v>1359147872</v>
      </c>
      <c r="L752" s="18">
        <f t="shared" si="69"/>
        <v>41299.878148148149</v>
      </c>
      <c r="M752" t="b">
        <v>0</v>
      </c>
      <c r="N752">
        <v>59</v>
      </c>
      <c r="O752" t="b">
        <v>1</v>
      </c>
      <c r="P752" t="s">
        <v>8273</v>
      </c>
      <c r="Q752">
        <f t="shared" si="70"/>
        <v>115</v>
      </c>
      <c r="R752">
        <f t="shared" si="73"/>
        <v>1.9491525423728813</v>
      </c>
      <c r="S752" t="str">
        <f t="shared" si="75"/>
        <v>publishing</v>
      </c>
      <c r="T752" t="str">
        <f t="shared" si="71"/>
        <v>g/nonfiction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6">
        <f t="shared" si="72"/>
        <v>40759.630497685182</v>
      </c>
      <c r="K753">
        <v>1308496075</v>
      </c>
      <c r="L753" s="18">
        <f t="shared" si="69"/>
        <v>40713.630497685182</v>
      </c>
      <c r="M753" t="b">
        <v>0</v>
      </c>
      <c r="N753">
        <v>62</v>
      </c>
      <c r="O753" t="b">
        <v>1</v>
      </c>
      <c r="P753" t="s">
        <v>8273</v>
      </c>
      <c r="Q753">
        <f t="shared" si="70"/>
        <v>555</v>
      </c>
      <c r="R753">
        <f t="shared" si="73"/>
        <v>8.9516129032258061</v>
      </c>
      <c r="S753" t="str">
        <f t="shared" si="75"/>
        <v>publishing</v>
      </c>
      <c r="T753" t="str">
        <f t="shared" si="71"/>
        <v>g/nonfiction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6">
        <f t="shared" si="72"/>
        <v>42659.458333333328</v>
      </c>
      <c r="K754">
        <v>1474884417</v>
      </c>
      <c r="L754" s="18">
        <f t="shared" si="69"/>
        <v>42639.421493055561</v>
      </c>
      <c r="M754" t="b">
        <v>0</v>
      </c>
      <c r="N754">
        <v>105</v>
      </c>
      <c r="O754" t="b">
        <v>1</v>
      </c>
      <c r="P754" t="s">
        <v>8273</v>
      </c>
      <c r="Q754">
        <f t="shared" si="70"/>
        <v>585</v>
      </c>
      <c r="R754">
        <f t="shared" si="73"/>
        <v>5.5714285714285712</v>
      </c>
      <c r="S754" t="str">
        <f t="shared" si="75"/>
        <v>publishing</v>
      </c>
      <c r="T754" t="str">
        <f t="shared" si="71"/>
        <v>g/nonfiction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6">
        <f t="shared" si="72"/>
        <v>42049.590173611112</v>
      </c>
      <c r="K755">
        <v>1421330991</v>
      </c>
      <c r="L755" s="18">
        <f t="shared" si="69"/>
        <v>42019.590173611112</v>
      </c>
      <c r="M755" t="b">
        <v>0</v>
      </c>
      <c r="N755">
        <v>26</v>
      </c>
      <c r="O755" t="b">
        <v>1</v>
      </c>
      <c r="P755" t="s">
        <v>8273</v>
      </c>
      <c r="Q755">
        <f t="shared" si="70"/>
        <v>2800</v>
      </c>
      <c r="R755">
        <f t="shared" si="73"/>
        <v>107.69230769230769</v>
      </c>
      <c r="S755" t="str">
        <f t="shared" si="75"/>
        <v>publishing</v>
      </c>
      <c r="T755" t="str">
        <f t="shared" si="71"/>
        <v>g/nonfiction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6">
        <f t="shared" si="72"/>
        <v>41279.749085648145</v>
      </c>
      <c r="K756">
        <v>1354816721</v>
      </c>
      <c r="L756" s="18">
        <f t="shared" si="69"/>
        <v>41249.749085648145</v>
      </c>
      <c r="M756" t="b">
        <v>0</v>
      </c>
      <c r="N756">
        <v>49</v>
      </c>
      <c r="O756" t="b">
        <v>1</v>
      </c>
      <c r="P756" t="s">
        <v>8273</v>
      </c>
      <c r="Q756">
        <f t="shared" si="70"/>
        <v>75</v>
      </c>
      <c r="R756">
        <f t="shared" si="73"/>
        <v>1.5306122448979591</v>
      </c>
      <c r="S756" t="str">
        <f t="shared" si="75"/>
        <v>publishing</v>
      </c>
      <c r="T756" t="str">
        <f t="shared" si="71"/>
        <v>g/nonfiction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6">
        <f t="shared" si="72"/>
        <v>41414.02847222222</v>
      </c>
      <c r="K757">
        <v>1366381877</v>
      </c>
      <c r="L757" s="18">
        <f t="shared" si="69"/>
        <v>41383.605057870373</v>
      </c>
      <c r="M757" t="b">
        <v>0</v>
      </c>
      <c r="N757">
        <v>68</v>
      </c>
      <c r="O757" t="b">
        <v>1</v>
      </c>
      <c r="P757" t="s">
        <v>8273</v>
      </c>
      <c r="Q757">
        <f t="shared" si="70"/>
        <v>47.690000000000055</v>
      </c>
      <c r="R757">
        <f t="shared" si="73"/>
        <v>0.70132352941176546</v>
      </c>
      <c r="S757" t="str">
        <f t="shared" si="75"/>
        <v>publishing</v>
      </c>
      <c r="T757" t="str">
        <f t="shared" si="71"/>
        <v>g/nonfiction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6">
        <f t="shared" si="72"/>
        <v>40651.725219907406</v>
      </c>
      <c r="K758">
        <v>1297880659</v>
      </c>
      <c r="L758" s="18">
        <f t="shared" si="69"/>
        <v>40590.766886574071</v>
      </c>
      <c r="M758" t="b">
        <v>0</v>
      </c>
      <c r="N758">
        <v>22</v>
      </c>
      <c r="O758" t="b">
        <v>1</v>
      </c>
      <c r="P758" t="s">
        <v>8273</v>
      </c>
      <c r="Q758">
        <f t="shared" si="70"/>
        <v>124</v>
      </c>
      <c r="R758">
        <f t="shared" si="73"/>
        <v>5.6363636363636367</v>
      </c>
      <c r="S758" t="str">
        <f t="shared" si="75"/>
        <v>publishing</v>
      </c>
      <c r="T758" t="str">
        <f t="shared" si="71"/>
        <v>g/nonfiction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6">
        <f t="shared" si="72"/>
        <v>41249.054560185185</v>
      </c>
      <c r="K759">
        <v>1353547114</v>
      </c>
      <c r="L759" s="18">
        <f t="shared" si="69"/>
        <v>41235.054560185185</v>
      </c>
      <c r="M759" t="b">
        <v>0</v>
      </c>
      <c r="N759">
        <v>18</v>
      </c>
      <c r="O759" t="b">
        <v>1</v>
      </c>
      <c r="P759" t="s">
        <v>8273</v>
      </c>
      <c r="Q759">
        <f t="shared" si="70"/>
        <v>345</v>
      </c>
      <c r="R759">
        <f t="shared" si="73"/>
        <v>19.166666666666668</v>
      </c>
      <c r="S759" t="str">
        <f t="shared" si="75"/>
        <v>publishing</v>
      </c>
      <c r="T759" t="str">
        <f t="shared" si="71"/>
        <v>g/nonfiction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6">
        <f t="shared" si="72"/>
        <v>40459.836435185185</v>
      </c>
      <c r="K760">
        <v>1283976268</v>
      </c>
      <c r="L760" s="18">
        <f t="shared" si="69"/>
        <v>40429.836435185185</v>
      </c>
      <c r="M760" t="b">
        <v>0</v>
      </c>
      <c r="N760">
        <v>19</v>
      </c>
      <c r="O760" t="b">
        <v>1</v>
      </c>
      <c r="P760" t="s">
        <v>8273</v>
      </c>
      <c r="Q760">
        <f t="shared" si="70"/>
        <v>50</v>
      </c>
      <c r="R760">
        <f t="shared" si="73"/>
        <v>2.6315789473684212</v>
      </c>
      <c r="S760" t="str">
        <f t="shared" si="75"/>
        <v>publishing</v>
      </c>
      <c r="T760" t="str">
        <f t="shared" si="71"/>
        <v>g/nonfiction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6">
        <f t="shared" si="72"/>
        <v>41829.330312500002</v>
      </c>
      <c r="K761">
        <v>1401436539</v>
      </c>
      <c r="L761" s="18">
        <f t="shared" si="69"/>
        <v>41789.330312500002</v>
      </c>
      <c r="M761" t="b">
        <v>0</v>
      </c>
      <c r="N761">
        <v>99</v>
      </c>
      <c r="O761" t="b">
        <v>1</v>
      </c>
      <c r="P761" t="s">
        <v>8273</v>
      </c>
      <c r="Q761">
        <f t="shared" si="70"/>
        <v>96</v>
      </c>
      <c r="R761">
        <f t="shared" si="73"/>
        <v>0.96969696969696972</v>
      </c>
      <c r="S761" t="str">
        <f t="shared" si="75"/>
        <v>publishing</v>
      </c>
      <c r="T761" t="str">
        <f t="shared" si="71"/>
        <v>g/nonfiction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6">
        <f t="shared" si="72"/>
        <v>42700.805706018517</v>
      </c>
      <c r="K762">
        <v>1477592413</v>
      </c>
      <c r="L762" s="18">
        <f t="shared" si="69"/>
        <v>42670.764039351852</v>
      </c>
      <c r="M762" t="b">
        <v>0</v>
      </c>
      <c r="N762">
        <v>0</v>
      </c>
      <c r="O762" t="b">
        <v>0</v>
      </c>
      <c r="P762" t="s">
        <v>8274</v>
      </c>
      <c r="Q762">
        <f t="shared" si="70"/>
        <v>-2200</v>
      </c>
      <c r="R762" t="e">
        <f t="shared" si="73"/>
        <v>#DIV/0!</v>
      </c>
      <c r="S762" t="str">
        <f>LEFT(P762, LEN(P762)-8)</f>
        <v>publishing</v>
      </c>
      <c r="T762" t="str">
        <f t="shared" si="71"/>
        <v>hing/fiction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6">
        <f t="shared" si="72"/>
        <v>41672.751458333332</v>
      </c>
      <c r="K763">
        <v>1388772126</v>
      </c>
      <c r="L763" s="18">
        <f t="shared" si="69"/>
        <v>41642.751458333332</v>
      </c>
      <c r="M763" t="b">
        <v>0</v>
      </c>
      <c r="N763">
        <v>6</v>
      </c>
      <c r="O763" t="b">
        <v>0</v>
      </c>
      <c r="P763" t="s">
        <v>8274</v>
      </c>
      <c r="Q763">
        <f t="shared" si="70"/>
        <v>-4765</v>
      </c>
      <c r="R763">
        <f t="shared" si="73"/>
        <v>-794.16666666666663</v>
      </c>
      <c r="S763" t="str">
        <f t="shared" ref="S763:S781" si="76">LEFT(P763, LEN(P763)-8)</f>
        <v>publishing</v>
      </c>
      <c r="T763" t="str">
        <f t="shared" si="71"/>
        <v>hing/fiction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6">
        <f t="shared" si="72"/>
        <v>42708.25</v>
      </c>
      <c r="K764">
        <v>1479328570</v>
      </c>
      <c r="L764" s="18">
        <f t="shared" si="69"/>
        <v>42690.858449074076</v>
      </c>
      <c r="M764" t="b">
        <v>0</v>
      </c>
      <c r="N764">
        <v>0</v>
      </c>
      <c r="O764" t="b">
        <v>0</v>
      </c>
      <c r="P764" t="s">
        <v>8274</v>
      </c>
      <c r="Q764">
        <f t="shared" si="70"/>
        <v>-3500</v>
      </c>
      <c r="R764" t="e">
        <f t="shared" si="73"/>
        <v>#DIV/0!</v>
      </c>
      <c r="S764" t="str">
        <f t="shared" si="76"/>
        <v>publishing</v>
      </c>
      <c r="T764" t="str">
        <f t="shared" si="71"/>
        <v>hing/fiction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6">
        <f t="shared" si="72"/>
        <v>41501.446851851848</v>
      </c>
      <c r="K765">
        <v>1373971408</v>
      </c>
      <c r="L765" s="18">
        <f t="shared" si="69"/>
        <v>41471.446851851848</v>
      </c>
      <c r="M765" t="b">
        <v>0</v>
      </c>
      <c r="N765">
        <v>1</v>
      </c>
      <c r="O765" t="b">
        <v>0</v>
      </c>
      <c r="P765" t="s">
        <v>8274</v>
      </c>
      <c r="Q765">
        <f t="shared" si="70"/>
        <v>-4285</v>
      </c>
      <c r="R765">
        <f t="shared" si="73"/>
        <v>-4285</v>
      </c>
      <c r="S765" t="str">
        <f t="shared" si="76"/>
        <v>publishing</v>
      </c>
      <c r="T765" t="str">
        <f t="shared" si="71"/>
        <v>hing/fiction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6">
        <f t="shared" si="72"/>
        <v>42257.173159722224</v>
      </c>
      <c r="K766">
        <v>1439266161</v>
      </c>
      <c r="L766" s="18">
        <f t="shared" si="69"/>
        <v>42227.173159722224</v>
      </c>
      <c r="M766" t="b">
        <v>0</v>
      </c>
      <c r="N766">
        <v>0</v>
      </c>
      <c r="O766" t="b">
        <v>0</v>
      </c>
      <c r="P766" t="s">
        <v>8274</v>
      </c>
      <c r="Q766">
        <f t="shared" si="70"/>
        <v>-5000</v>
      </c>
      <c r="R766" t="e">
        <f t="shared" si="73"/>
        <v>#DIV/0!</v>
      </c>
      <c r="S766" t="str">
        <f t="shared" si="76"/>
        <v>publishing</v>
      </c>
      <c r="T766" t="str">
        <f t="shared" si="71"/>
        <v>hing/fiction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6">
        <f t="shared" si="72"/>
        <v>41931.542638888888</v>
      </c>
      <c r="K767">
        <v>1411131684</v>
      </c>
      <c r="L767" s="18">
        <f t="shared" si="69"/>
        <v>41901.542638888888</v>
      </c>
      <c r="M767" t="b">
        <v>0</v>
      </c>
      <c r="N767">
        <v>44</v>
      </c>
      <c r="O767" t="b">
        <v>0</v>
      </c>
      <c r="P767" t="s">
        <v>8274</v>
      </c>
      <c r="Q767">
        <f t="shared" si="70"/>
        <v>-4479</v>
      </c>
      <c r="R767">
        <f t="shared" si="73"/>
        <v>-101.79545454545455</v>
      </c>
      <c r="S767" t="str">
        <f t="shared" si="76"/>
        <v>publishing</v>
      </c>
      <c r="T767" t="str">
        <f t="shared" si="71"/>
        <v>hing/fiction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6">
        <f t="shared" si="72"/>
        <v>42051.783368055556</v>
      </c>
      <c r="K768">
        <v>1421520483</v>
      </c>
      <c r="L768" s="18">
        <f t="shared" si="69"/>
        <v>42021.783368055556</v>
      </c>
      <c r="M768" t="b">
        <v>0</v>
      </c>
      <c r="N768">
        <v>0</v>
      </c>
      <c r="O768" t="b">
        <v>0</v>
      </c>
      <c r="P768" t="s">
        <v>8274</v>
      </c>
      <c r="Q768">
        <f t="shared" si="70"/>
        <v>-4000</v>
      </c>
      <c r="R768" t="e">
        <f t="shared" si="73"/>
        <v>#DIV/0!</v>
      </c>
      <c r="S768" t="str">
        <f t="shared" si="76"/>
        <v>publishing</v>
      </c>
      <c r="T768" t="str">
        <f t="shared" si="71"/>
        <v>hing/fiction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6">
        <f t="shared" si="72"/>
        <v>42145.143634259264</v>
      </c>
      <c r="K769">
        <v>1429586810</v>
      </c>
      <c r="L769" s="18">
        <f t="shared" si="69"/>
        <v>42115.143634259264</v>
      </c>
      <c r="M769" t="b">
        <v>0</v>
      </c>
      <c r="N769">
        <v>3</v>
      </c>
      <c r="O769" t="b">
        <v>0</v>
      </c>
      <c r="P769" t="s">
        <v>8274</v>
      </c>
      <c r="Q769">
        <f t="shared" si="70"/>
        <v>-4823</v>
      </c>
      <c r="R769">
        <f t="shared" si="73"/>
        <v>-1607.6666666666667</v>
      </c>
      <c r="S769" t="str">
        <f t="shared" si="76"/>
        <v>publishing</v>
      </c>
      <c r="T769" t="str">
        <f t="shared" si="71"/>
        <v>hing/fiction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6">
        <f t="shared" si="72"/>
        <v>41624.207060185188</v>
      </c>
      <c r="K770">
        <v>1384577890</v>
      </c>
      <c r="L770" s="18">
        <f t="shared" ref="L770:L833" si="77">(((K770/60)/60)/24)+DATE(1970,1,1)</f>
        <v>41594.207060185188</v>
      </c>
      <c r="M770" t="b">
        <v>0</v>
      </c>
      <c r="N770">
        <v>0</v>
      </c>
      <c r="O770" t="b">
        <v>0</v>
      </c>
      <c r="P770" t="s">
        <v>8274</v>
      </c>
      <c r="Q770">
        <f t="shared" ref="Q770:Q833" si="78">E770-D770</f>
        <v>-2500</v>
      </c>
      <c r="R770" t="e">
        <f t="shared" si="73"/>
        <v>#DIV/0!</v>
      </c>
      <c r="S770" t="str">
        <f t="shared" si="76"/>
        <v>publishing</v>
      </c>
      <c r="T770" t="str">
        <f t="shared" ref="T770:T833" si="79">RIGHT(P770,12)</f>
        <v>hing/fiction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6">
        <f t="shared" ref="J771:J834" si="80">(((I771/60)/60)/24)+DATE(1970,1,1)</f>
        <v>41634.996458333335</v>
      </c>
      <c r="K771">
        <v>1385510094</v>
      </c>
      <c r="L771" s="18">
        <f t="shared" si="77"/>
        <v>41604.996458333335</v>
      </c>
      <c r="M771" t="b">
        <v>0</v>
      </c>
      <c r="N771">
        <v>52</v>
      </c>
      <c r="O771" t="b">
        <v>0</v>
      </c>
      <c r="P771" t="s">
        <v>8274</v>
      </c>
      <c r="Q771">
        <f t="shared" si="78"/>
        <v>-2344</v>
      </c>
      <c r="R771">
        <f t="shared" ref="R771:R834" si="81">Q771/N771</f>
        <v>-45.07692307692308</v>
      </c>
      <c r="S771" t="str">
        <f t="shared" si="76"/>
        <v>publishing</v>
      </c>
      <c r="T771" t="str">
        <f t="shared" si="79"/>
        <v>hing/fiction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6">
        <f t="shared" si="80"/>
        <v>41329.999641203707</v>
      </c>
      <c r="K772">
        <v>1358294369</v>
      </c>
      <c r="L772" s="18">
        <f t="shared" si="77"/>
        <v>41289.999641203707</v>
      </c>
      <c r="M772" t="b">
        <v>0</v>
      </c>
      <c r="N772">
        <v>0</v>
      </c>
      <c r="O772" t="b">
        <v>0</v>
      </c>
      <c r="P772" t="s">
        <v>8274</v>
      </c>
      <c r="Q772">
        <f t="shared" si="78"/>
        <v>-17500</v>
      </c>
      <c r="R772" t="e">
        <f t="shared" si="81"/>
        <v>#DIV/0!</v>
      </c>
      <c r="S772" t="str">
        <f t="shared" si="76"/>
        <v>publishing</v>
      </c>
      <c r="T772" t="str">
        <f t="shared" si="79"/>
        <v>hing/fiction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6">
        <f t="shared" si="80"/>
        <v>42399.824097222227</v>
      </c>
      <c r="K773">
        <v>1449863202</v>
      </c>
      <c r="L773" s="18">
        <f t="shared" si="77"/>
        <v>42349.824097222227</v>
      </c>
      <c r="M773" t="b">
        <v>0</v>
      </c>
      <c r="N773">
        <v>1</v>
      </c>
      <c r="O773" t="b">
        <v>0</v>
      </c>
      <c r="P773" t="s">
        <v>8274</v>
      </c>
      <c r="Q773">
        <f t="shared" si="78"/>
        <v>-37990</v>
      </c>
      <c r="R773">
        <f t="shared" si="81"/>
        <v>-37990</v>
      </c>
      <c r="S773" t="str">
        <f t="shared" si="76"/>
        <v>publishing</v>
      </c>
      <c r="T773" t="str">
        <f t="shared" si="79"/>
        <v>hing/fiction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6">
        <f t="shared" si="80"/>
        <v>40118.165972222225</v>
      </c>
      <c r="K774">
        <v>1252718519</v>
      </c>
      <c r="L774" s="18">
        <f t="shared" si="77"/>
        <v>40068.056932870371</v>
      </c>
      <c r="M774" t="b">
        <v>0</v>
      </c>
      <c r="N774">
        <v>1</v>
      </c>
      <c r="O774" t="b">
        <v>0</v>
      </c>
      <c r="P774" t="s">
        <v>8274</v>
      </c>
      <c r="Q774">
        <f t="shared" si="78"/>
        <v>-1450</v>
      </c>
      <c r="R774">
        <f t="shared" si="81"/>
        <v>-1450</v>
      </c>
      <c r="S774" t="str">
        <f t="shared" si="76"/>
        <v>publishing</v>
      </c>
      <c r="T774" t="str">
        <f t="shared" si="79"/>
        <v>hing/fiction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6">
        <f t="shared" si="80"/>
        <v>42134.959027777775</v>
      </c>
      <c r="K775">
        <v>1428341985</v>
      </c>
      <c r="L775" s="18">
        <f t="shared" si="77"/>
        <v>42100.735937499994</v>
      </c>
      <c r="M775" t="b">
        <v>0</v>
      </c>
      <c r="N775">
        <v>2</v>
      </c>
      <c r="O775" t="b">
        <v>0</v>
      </c>
      <c r="P775" t="s">
        <v>8274</v>
      </c>
      <c r="Q775">
        <f t="shared" si="78"/>
        <v>-3727</v>
      </c>
      <c r="R775">
        <f t="shared" si="81"/>
        <v>-1863.5</v>
      </c>
      <c r="S775" t="str">
        <f t="shared" si="76"/>
        <v>publishing</v>
      </c>
      <c r="T775" t="str">
        <f t="shared" si="79"/>
        <v>hing/fiction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6">
        <f t="shared" si="80"/>
        <v>41693.780300925922</v>
      </c>
      <c r="K776">
        <v>1390589018</v>
      </c>
      <c r="L776" s="18">
        <f t="shared" si="77"/>
        <v>41663.780300925922</v>
      </c>
      <c r="M776" t="b">
        <v>0</v>
      </c>
      <c r="N776">
        <v>9</v>
      </c>
      <c r="O776" t="b">
        <v>0</v>
      </c>
      <c r="P776" t="s">
        <v>8274</v>
      </c>
      <c r="Q776">
        <f t="shared" si="78"/>
        <v>-149</v>
      </c>
      <c r="R776">
        <f t="shared" si="81"/>
        <v>-16.555555555555557</v>
      </c>
      <c r="S776" t="str">
        <f t="shared" si="76"/>
        <v>publishing</v>
      </c>
      <c r="T776" t="str">
        <f t="shared" si="79"/>
        <v>hing/fiction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6">
        <f t="shared" si="80"/>
        <v>40893.060127314813</v>
      </c>
      <c r="K777">
        <v>1321406795</v>
      </c>
      <c r="L777" s="18">
        <f t="shared" si="77"/>
        <v>40863.060127314813</v>
      </c>
      <c r="M777" t="b">
        <v>0</v>
      </c>
      <c r="N777">
        <v>5</v>
      </c>
      <c r="O777" t="b">
        <v>0</v>
      </c>
      <c r="P777" t="s">
        <v>8274</v>
      </c>
      <c r="Q777">
        <f t="shared" si="78"/>
        <v>-9830</v>
      </c>
      <c r="R777">
        <f t="shared" si="81"/>
        <v>-1966</v>
      </c>
      <c r="S777" t="str">
        <f t="shared" si="76"/>
        <v>publishing</v>
      </c>
      <c r="T777" t="str">
        <f t="shared" si="79"/>
        <v>hing/fiction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6">
        <f t="shared" si="80"/>
        <v>42288.208333333328</v>
      </c>
      <c r="K778">
        <v>1441297645</v>
      </c>
      <c r="L778" s="18">
        <f t="shared" si="77"/>
        <v>42250.685706018514</v>
      </c>
      <c r="M778" t="b">
        <v>0</v>
      </c>
      <c r="N778">
        <v>57</v>
      </c>
      <c r="O778" t="b">
        <v>0</v>
      </c>
      <c r="P778" t="s">
        <v>8274</v>
      </c>
      <c r="Q778">
        <f t="shared" si="78"/>
        <v>-3402</v>
      </c>
      <c r="R778">
        <f t="shared" si="81"/>
        <v>-59.684210526315788</v>
      </c>
      <c r="S778" t="str">
        <f t="shared" si="76"/>
        <v>publishing</v>
      </c>
      <c r="T778" t="str">
        <f t="shared" si="79"/>
        <v>hing/fiction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6">
        <f t="shared" si="80"/>
        <v>41486.981215277774</v>
      </c>
      <c r="K779">
        <v>1372721577</v>
      </c>
      <c r="L779" s="18">
        <f t="shared" si="77"/>
        <v>41456.981215277774</v>
      </c>
      <c r="M779" t="b">
        <v>0</v>
      </c>
      <c r="N779">
        <v>3</v>
      </c>
      <c r="O779" t="b">
        <v>0</v>
      </c>
      <c r="P779" t="s">
        <v>8274</v>
      </c>
      <c r="Q779">
        <f t="shared" si="78"/>
        <v>-2979</v>
      </c>
      <c r="R779">
        <f t="shared" si="81"/>
        <v>-993</v>
      </c>
      <c r="S779" t="str">
        <f t="shared" si="76"/>
        <v>publishing</v>
      </c>
      <c r="T779" t="str">
        <f t="shared" si="79"/>
        <v>hing/fiction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6">
        <f t="shared" si="80"/>
        <v>41759.702314814815</v>
      </c>
      <c r="K780">
        <v>1396284680</v>
      </c>
      <c r="L780" s="18">
        <f t="shared" si="77"/>
        <v>41729.702314814815</v>
      </c>
      <c r="M780" t="b">
        <v>0</v>
      </c>
      <c r="N780">
        <v>1</v>
      </c>
      <c r="O780" t="b">
        <v>0</v>
      </c>
      <c r="P780" t="s">
        <v>8274</v>
      </c>
      <c r="Q780">
        <f t="shared" si="78"/>
        <v>-498</v>
      </c>
      <c r="R780">
        <f t="shared" si="81"/>
        <v>-498</v>
      </c>
      <c r="S780" t="str">
        <f t="shared" si="76"/>
        <v>publishing</v>
      </c>
      <c r="T780" t="str">
        <f t="shared" si="79"/>
        <v>hing/fiction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6">
        <f t="shared" si="80"/>
        <v>40466.166666666664</v>
      </c>
      <c r="K781">
        <v>1284567905</v>
      </c>
      <c r="L781" s="18">
        <f t="shared" si="77"/>
        <v>40436.68408564815</v>
      </c>
      <c r="M781" t="b">
        <v>0</v>
      </c>
      <c r="N781">
        <v>6</v>
      </c>
      <c r="O781" t="b">
        <v>0</v>
      </c>
      <c r="P781" t="s">
        <v>8274</v>
      </c>
      <c r="Q781">
        <f t="shared" si="78"/>
        <v>-14600</v>
      </c>
      <c r="R781">
        <f t="shared" si="81"/>
        <v>-2433.3333333333335</v>
      </c>
      <c r="S781" t="str">
        <f t="shared" si="76"/>
        <v>publishing</v>
      </c>
      <c r="T781" t="str">
        <f t="shared" si="79"/>
        <v>hing/fiction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6">
        <f t="shared" si="80"/>
        <v>40666.673900462964</v>
      </c>
      <c r="K782">
        <v>1301847025</v>
      </c>
      <c r="L782" s="18">
        <f t="shared" si="77"/>
        <v>40636.673900462964</v>
      </c>
      <c r="M782" t="b">
        <v>0</v>
      </c>
      <c r="N782">
        <v>27</v>
      </c>
      <c r="O782" t="b">
        <v>1</v>
      </c>
      <c r="P782" t="s">
        <v>8275</v>
      </c>
      <c r="Q782">
        <f t="shared" si="78"/>
        <v>40</v>
      </c>
      <c r="R782">
        <f t="shared" si="81"/>
        <v>1.4814814814814814</v>
      </c>
      <c r="S782" t="str">
        <f>LEFT(P782, LEN(P782)-5)</f>
        <v>music</v>
      </c>
      <c r="T782" t="str">
        <f t="shared" si="79"/>
        <v>music/rock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6">
        <f t="shared" si="80"/>
        <v>41433.000856481485</v>
      </c>
      <c r="K783">
        <v>1368057674</v>
      </c>
      <c r="L783" s="18">
        <f t="shared" si="77"/>
        <v>41403.000856481485</v>
      </c>
      <c r="M783" t="b">
        <v>0</v>
      </c>
      <c r="N783">
        <v>25</v>
      </c>
      <c r="O783" t="b">
        <v>1</v>
      </c>
      <c r="P783" t="s">
        <v>8275</v>
      </c>
      <c r="Q783">
        <f t="shared" si="78"/>
        <v>265.23</v>
      </c>
      <c r="R783">
        <f t="shared" si="81"/>
        <v>10.609200000000001</v>
      </c>
      <c r="S783" t="str">
        <f t="shared" ref="S783:S841" si="82">LEFT(P783, LEN(P783)-5)</f>
        <v>music</v>
      </c>
      <c r="T783" t="str">
        <f t="shared" si="79"/>
        <v>music/rock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6">
        <f t="shared" si="80"/>
        <v>41146.758125</v>
      </c>
      <c r="K784">
        <v>1343326302</v>
      </c>
      <c r="L784" s="18">
        <f t="shared" si="77"/>
        <v>41116.758125</v>
      </c>
      <c r="M784" t="b">
        <v>0</v>
      </c>
      <c r="N784">
        <v>14</v>
      </c>
      <c r="O784" t="b">
        <v>1</v>
      </c>
      <c r="P784" t="s">
        <v>8275</v>
      </c>
      <c r="Q784">
        <f t="shared" si="78"/>
        <v>0</v>
      </c>
      <c r="R784">
        <f t="shared" si="81"/>
        <v>0</v>
      </c>
      <c r="S784" t="str">
        <f t="shared" si="82"/>
        <v>music</v>
      </c>
      <c r="T784" t="str">
        <f t="shared" si="79"/>
        <v>music/rock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6">
        <f t="shared" si="80"/>
        <v>41026.916666666664</v>
      </c>
      <c r="K785">
        <v>1332182049</v>
      </c>
      <c r="L785" s="18">
        <f t="shared" si="77"/>
        <v>40987.773715277777</v>
      </c>
      <c r="M785" t="b">
        <v>0</v>
      </c>
      <c r="N785">
        <v>35</v>
      </c>
      <c r="O785" t="b">
        <v>1</v>
      </c>
      <c r="P785" t="s">
        <v>8275</v>
      </c>
      <c r="Q785">
        <f t="shared" si="78"/>
        <v>722</v>
      </c>
      <c r="R785">
        <f t="shared" si="81"/>
        <v>20.62857142857143</v>
      </c>
      <c r="S785" t="str">
        <f t="shared" si="82"/>
        <v>music</v>
      </c>
      <c r="T785" t="str">
        <f t="shared" si="79"/>
        <v>music/rock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6">
        <f t="shared" si="80"/>
        <v>41715.107858796298</v>
      </c>
      <c r="K786">
        <v>1391571319</v>
      </c>
      <c r="L786" s="18">
        <f t="shared" si="77"/>
        <v>41675.149525462963</v>
      </c>
      <c r="M786" t="b">
        <v>0</v>
      </c>
      <c r="N786">
        <v>10</v>
      </c>
      <c r="O786" t="b">
        <v>1</v>
      </c>
      <c r="P786" t="s">
        <v>8275</v>
      </c>
      <c r="Q786">
        <f t="shared" si="78"/>
        <v>25</v>
      </c>
      <c r="R786">
        <f t="shared" si="81"/>
        <v>2.5</v>
      </c>
      <c r="S786" t="str">
        <f t="shared" si="82"/>
        <v>music</v>
      </c>
      <c r="T786" t="str">
        <f t="shared" si="79"/>
        <v>music/rock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6">
        <f t="shared" si="80"/>
        <v>41333.593923611108</v>
      </c>
      <c r="K787">
        <v>1359468915</v>
      </c>
      <c r="L787" s="18">
        <f t="shared" si="77"/>
        <v>41303.593923611108</v>
      </c>
      <c r="M787" t="b">
        <v>0</v>
      </c>
      <c r="N787">
        <v>29</v>
      </c>
      <c r="O787" t="b">
        <v>1</v>
      </c>
      <c r="P787" t="s">
        <v>8275</v>
      </c>
      <c r="Q787">
        <f t="shared" si="78"/>
        <v>403.14</v>
      </c>
      <c r="R787">
        <f t="shared" si="81"/>
        <v>13.901379310344828</v>
      </c>
      <c r="S787" t="str">
        <f t="shared" si="82"/>
        <v>music</v>
      </c>
      <c r="T787" t="str">
        <f t="shared" si="79"/>
        <v>music/rock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6">
        <f t="shared" si="80"/>
        <v>41040.657638888886</v>
      </c>
      <c r="K788">
        <v>1331774434</v>
      </c>
      <c r="L788" s="18">
        <f t="shared" si="77"/>
        <v>40983.055949074071</v>
      </c>
      <c r="M788" t="b">
        <v>0</v>
      </c>
      <c r="N788">
        <v>44</v>
      </c>
      <c r="O788" t="b">
        <v>1</v>
      </c>
      <c r="P788" t="s">
        <v>8275</v>
      </c>
      <c r="Q788">
        <f t="shared" si="78"/>
        <v>2140</v>
      </c>
      <c r="R788">
        <f t="shared" si="81"/>
        <v>48.636363636363633</v>
      </c>
      <c r="S788" t="str">
        <f t="shared" si="82"/>
        <v>music</v>
      </c>
      <c r="T788" t="str">
        <f t="shared" si="79"/>
        <v>music/rock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6">
        <f t="shared" si="80"/>
        <v>41579.627615740741</v>
      </c>
      <c r="K789">
        <v>1380726226</v>
      </c>
      <c r="L789" s="18">
        <f t="shared" si="77"/>
        <v>41549.627615740741</v>
      </c>
      <c r="M789" t="b">
        <v>0</v>
      </c>
      <c r="N789">
        <v>17</v>
      </c>
      <c r="O789" t="b">
        <v>1</v>
      </c>
      <c r="P789" t="s">
        <v>8275</v>
      </c>
      <c r="Q789">
        <f t="shared" si="78"/>
        <v>170</v>
      </c>
      <c r="R789">
        <f t="shared" si="81"/>
        <v>10</v>
      </c>
      <c r="S789" t="str">
        <f t="shared" si="82"/>
        <v>music</v>
      </c>
      <c r="T789" t="str">
        <f t="shared" si="79"/>
        <v>music/rock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6">
        <f t="shared" si="80"/>
        <v>41097.165972222225</v>
      </c>
      <c r="K790">
        <v>1338336588</v>
      </c>
      <c r="L790" s="18">
        <f t="shared" si="77"/>
        <v>41059.006805555553</v>
      </c>
      <c r="M790" t="b">
        <v>0</v>
      </c>
      <c r="N790">
        <v>34</v>
      </c>
      <c r="O790" t="b">
        <v>1</v>
      </c>
      <c r="P790" t="s">
        <v>8275</v>
      </c>
      <c r="Q790">
        <f t="shared" si="78"/>
        <v>1035.05</v>
      </c>
      <c r="R790">
        <f t="shared" si="81"/>
        <v>30.442647058823528</v>
      </c>
      <c r="S790" t="str">
        <f t="shared" si="82"/>
        <v>music</v>
      </c>
      <c r="T790" t="str">
        <f t="shared" si="79"/>
        <v>music/rock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6">
        <f t="shared" si="80"/>
        <v>41295.332638888889</v>
      </c>
      <c r="K791">
        <v>1357187280</v>
      </c>
      <c r="L791" s="18">
        <f t="shared" si="77"/>
        <v>41277.186111111114</v>
      </c>
      <c r="M791" t="b">
        <v>0</v>
      </c>
      <c r="N791">
        <v>14</v>
      </c>
      <c r="O791" t="b">
        <v>1</v>
      </c>
      <c r="P791" t="s">
        <v>8275</v>
      </c>
      <c r="Q791">
        <f t="shared" si="78"/>
        <v>160</v>
      </c>
      <c r="R791">
        <f t="shared" si="81"/>
        <v>11.428571428571429</v>
      </c>
      <c r="S791" t="str">
        <f t="shared" si="82"/>
        <v>music</v>
      </c>
      <c r="T791" t="str">
        <f t="shared" si="79"/>
        <v>music/rock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6">
        <f t="shared" si="80"/>
        <v>41306.047905092593</v>
      </c>
      <c r="K792">
        <v>1357088939</v>
      </c>
      <c r="L792" s="18">
        <f t="shared" si="77"/>
        <v>41276.047905092593</v>
      </c>
      <c r="M792" t="b">
        <v>0</v>
      </c>
      <c r="N792">
        <v>156</v>
      </c>
      <c r="O792" t="b">
        <v>1</v>
      </c>
      <c r="P792" t="s">
        <v>8275</v>
      </c>
      <c r="Q792">
        <f t="shared" si="78"/>
        <v>4437.4599999999991</v>
      </c>
      <c r="R792">
        <f t="shared" si="81"/>
        <v>28.445256410256405</v>
      </c>
      <c r="S792" t="str">
        <f t="shared" si="82"/>
        <v>music</v>
      </c>
      <c r="T792" t="str">
        <f t="shared" si="79"/>
        <v>music/rock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6">
        <f t="shared" si="80"/>
        <v>41591.249305555553</v>
      </c>
      <c r="K793">
        <v>1381430646</v>
      </c>
      <c r="L793" s="18">
        <f t="shared" si="77"/>
        <v>41557.780624999999</v>
      </c>
      <c r="M793" t="b">
        <v>0</v>
      </c>
      <c r="N793">
        <v>128</v>
      </c>
      <c r="O793" t="b">
        <v>1</v>
      </c>
      <c r="P793" t="s">
        <v>8275</v>
      </c>
      <c r="Q793">
        <f t="shared" si="78"/>
        <v>290</v>
      </c>
      <c r="R793">
        <f t="shared" si="81"/>
        <v>2.265625</v>
      </c>
      <c r="S793" t="str">
        <f t="shared" si="82"/>
        <v>music</v>
      </c>
      <c r="T793" t="str">
        <f t="shared" si="79"/>
        <v>music/rock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6">
        <f t="shared" si="80"/>
        <v>41585.915312500001</v>
      </c>
      <c r="K794">
        <v>1381265883</v>
      </c>
      <c r="L794" s="18">
        <f t="shared" si="77"/>
        <v>41555.873645833337</v>
      </c>
      <c r="M794" t="b">
        <v>0</v>
      </c>
      <c r="N794">
        <v>60</v>
      </c>
      <c r="O794" t="b">
        <v>1</v>
      </c>
      <c r="P794" t="s">
        <v>8275</v>
      </c>
      <c r="Q794">
        <f t="shared" si="78"/>
        <v>11.110000000000127</v>
      </c>
      <c r="R794">
        <f t="shared" si="81"/>
        <v>0.18516666666666878</v>
      </c>
      <c r="S794" t="str">
        <f t="shared" si="82"/>
        <v>music</v>
      </c>
      <c r="T794" t="str">
        <f t="shared" si="79"/>
        <v>music/rock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6">
        <f t="shared" si="80"/>
        <v>41458.207638888889</v>
      </c>
      <c r="K795">
        <v>1371491244</v>
      </c>
      <c r="L795" s="18">
        <f t="shared" si="77"/>
        <v>41442.741249999999</v>
      </c>
      <c r="M795" t="b">
        <v>0</v>
      </c>
      <c r="N795">
        <v>32</v>
      </c>
      <c r="O795" t="b">
        <v>1</v>
      </c>
      <c r="P795" t="s">
        <v>8275</v>
      </c>
      <c r="Q795">
        <f t="shared" si="78"/>
        <v>76.429999999999836</v>
      </c>
      <c r="R795">
        <f t="shared" si="81"/>
        <v>2.3884374999999949</v>
      </c>
      <c r="S795" t="str">
        <f t="shared" si="82"/>
        <v>music</v>
      </c>
      <c r="T795" t="str">
        <f t="shared" si="79"/>
        <v>music/rock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6">
        <f t="shared" si="80"/>
        <v>40791.712500000001</v>
      </c>
      <c r="K796">
        <v>1310438737</v>
      </c>
      <c r="L796" s="18">
        <f t="shared" si="77"/>
        <v>40736.115011574075</v>
      </c>
      <c r="M796" t="b">
        <v>0</v>
      </c>
      <c r="N796">
        <v>53</v>
      </c>
      <c r="O796" t="b">
        <v>1</v>
      </c>
      <c r="P796" t="s">
        <v>8275</v>
      </c>
      <c r="Q796">
        <f t="shared" si="78"/>
        <v>425</v>
      </c>
      <c r="R796">
        <f t="shared" si="81"/>
        <v>8.0188679245283012</v>
      </c>
      <c r="S796" t="str">
        <f t="shared" si="82"/>
        <v>music</v>
      </c>
      <c r="T796" t="str">
        <f t="shared" si="79"/>
        <v>music/rock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6">
        <f t="shared" si="80"/>
        <v>41006.207638888889</v>
      </c>
      <c r="K797">
        <v>1330094566</v>
      </c>
      <c r="L797" s="18">
        <f t="shared" si="77"/>
        <v>40963.613032407404</v>
      </c>
      <c r="M797" t="b">
        <v>0</v>
      </c>
      <c r="N797">
        <v>184</v>
      </c>
      <c r="O797" t="b">
        <v>1</v>
      </c>
      <c r="P797" t="s">
        <v>8275</v>
      </c>
      <c r="Q797">
        <f t="shared" si="78"/>
        <v>1650</v>
      </c>
      <c r="R797">
        <f t="shared" si="81"/>
        <v>8.9673913043478262</v>
      </c>
      <c r="S797" t="str">
        <f t="shared" si="82"/>
        <v>music</v>
      </c>
      <c r="T797" t="str">
        <f t="shared" si="79"/>
        <v>music/rock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6">
        <f t="shared" si="80"/>
        <v>41532.881944444445</v>
      </c>
      <c r="K798">
        <v>1376687485</v>
      </c>
      <c r="L798" s="18">
        <f t="shared" si="77"/>
        <v>41502.882928240739</v>
      </c>
      <c r="M798" t="b">
        <v>0</v>
      </c>
      <c r="N798">
        <v>90</v>
      </c>
      <c r="O798" t="b">
        <v>1</v>
      </c>
      <c r="P798" t="s">
        <v>8275</v>
      </c>
      <c r="Q798">
        <f t="shared" si="78"/>
        <v>135</v>
      </c>
      <c r="R798">
        <f t="shared" si="81"/>
        <v>1.5</v>
      </c>
      <c r="S798" t="str">
        <f t="shared" si="82"/>
        <v>music</v>
      </c>
      <c r="T798" t="str">
        <f t="shared" si="79"/>
        <v>music/rock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6">
        <f t="shared" si="80"/>
        <v>41028.166666666664</v>
      </c>
      <c r="K799">
        <v>1332978688</v>
      </c>
      <c r="L799" s="18">
        <f t="shared" si="77"/>
        <v>40996.994074074071</v>
      </c>
      <c r="M799" t="b">
        <v>0</v>
      </c>
      <c r="N799">
        <v>71</v>
      </c>
      <c r="O799" t="b">
        <v>1</v>
      </c>
      <c r="P799" t="s">
        <v>8275</v>
      </c>
      <c r="Q799">
        <f t="shared" si="78"/>
        <v>226</v>
      </c>
      <c r="R799">
        <f t="shared" si="81"/>
        <v>3.183098591549296</v>
      </c>
      <c r="S799" t="str">
        <f t="shared" si="82"/>
        <v>music</v>
      </c>
      <c r="T799" t="str">
        <f t="shared" si="79"/>
        <v>music/rock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6">
        <f t="shared" si="80"/>
        <v>41912.590127314819</v>
      </c>
      <c r="K800">
        <v>1409494187</v>
      </c>
      <c r="L800" s="18">
        <f t="shared" si="77"/>
        <v>41882.590127314819</v>
      </c>
      <c r="M800" t="b">
        <v>0</v>
      </c>
      <c r="N800">
        <v>87</v>
      </c>
      <c r="O800" t="b">
        <v>1</v>
      </c>
      <c r="P800" t="s">
        <v>8275</v>
      </c>
      <c r="Q800">
        <f t="shared" si="78"/>
        <v>521</v>
      </c>
      <c r="R800">
        <f t="shared" si="81"/>
        <v>5.9885057471264371</v>
      </c>
      <c r="S800" t="str">
        <f t="shared" si="82"/>
        <v>music</v>
      </c>
      <c r="T800" t="str">
        <f t="shared" si="79"/>
        <v>music/rock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6">
        <f t="shared" si="80"/>
        <v>41026.667199074072</v>
      </c>
      <c r="K801">
        <v>1332950446</v>
      </c>
      <c r="L801" s="18">
        <f t="shared" si="77"/>
        <v>40996.667199074072</v>
      </c>
      <c r="M801" t="b">
        <v>0</v>
      </c>
      <c r="N801">
        <v>28</v>
      </c>
      <c r="O801" t="b">
        <v>1</v>
      </c>
      <c r="P801" t="s">
        <v>8275</v>
      </c>
      <c r="Q801">
        <f t="shared" si="78"/>
        <v>1</v>
      </c>
      <c r="R801">
        <f t="shared" si="81"/>
        <v>3.5714285714285712E-2</v>
      </c>
      <c r="S801" t="str">
        <f t="shared" si="82"/>
        <v>music</v>
      </c>
      <c r="T801" t="str">
        <f t="shared" si="79"/>
        <v>music/rock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6">
        <f t="shared" si="80"/>
        <v>41893.433495370373</v>
      </c>
      <c r="K802">
        <v>1407839054</v>
      </c>
      <c r="L802" s="18">
        <f t="shared" si="77"/>
        <v>41863.433495370373</v>
      </c>
      <c r="M802" t="b">
        <v>0</v>
      </c>
      <c r="N802">
        <v>56</v>
      </c>
      <c r="O802" t="b">
        <v>1</v>
      </c>
      <c r="P802" t="s">
        <v>8275</v>
      </c>
      <c r="Q802">
        <f t="shared" si="78"/>
        <v>782</v>
      </c>
      <c r="R802">
        <f t="shared" si="81"/>
        <v>13.964285714285714</v>
      </c>
      <c r="S802" t="str">
        <f t="shared" si="82"/>
        <v>music</v>
      </c>
      <c r="T802" t="str">
        <f t="shared" si="79"/>
        <v>music/rock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6">
        <f t="shared" si="80"/>
        <v>40725.795370370368</v>
      </c>
      <c r="K803">
        <v>1306955120</v>
      </c>
      <c r="L803" s="18">
        <f t="shared" si="77"/>
        <v>40695.795370370368</v>
      </c>
      <c r="M803" t="b">
        <v>0</v>
      </c>
      <c r="N803">
        <v>51</v>
      </c>
      <c r="O803" t="b">
        <v>1</v>
      </c>
      <c r="P803" t="s">
        <v>8275</v>
      </c>
      <c r="Q803">
        <f t="shared" si="78"/>
        <v>230.42999999999984</v>
      </c>
      <c r="R803">
        <f t="shared" si="81"/>
        <v>4.5182352941176438</v>
      </c>
      <c r="S803" t="str">
        <f t="shared" si="82"/>
        <v>music</v>
      </c>
      <c r="T803" t="str">
        <f t="shared" si="79"/>
        <v>music/rock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6">
        <f t="shared" si="80"/>
        <v>41169.170138888891</v>
      </c>
      <c r="K804">
        <v>1343867524</v>
      </c>
      <c r="L804" s="18">
        <f t="shared" si="77"/>
        <v>41123.022268518522</v>
      </c>
      <c r="M804" t="b">
        <v>0</v>
      </c>
      <c r="N804">
        <v>75</v>
      </c>
      <c r="O804" t="b">
        <v>1</v>
      </c>
      <c r="P804" t="s">
        <v>8275</v>
      </c>
      <c r="Q804">
        <f t="shared" si="78"/>
        <v>80</v>
      </c>
      <c r="R804">
        <f t="shared" si="81"/>
        <v>1.0666666666666667</v>
      </c>
      <c r="S804" t="str">
        <f t="shared" si="82"/>
        <v>music</v>
      </c>
      <c r="T804" t="str">
        <f t="shared" si="79"/>
        <v>music/rock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6">
        <f t="shared" si="80"/>
        <v>40692.041666666664</v>
      </c>
      <c r="K805">
        <v>1304376478</v>
      </c>
      <c r="L805" s="18">
        <f t="shared" si="77"/>
        <v>40665.949976851851</v>
      </c>
      <c r="M805" t="b">
        <v>0</v>
      </c>
      <c r="N805">
        <v>38</v>
      </c>
      <c r="O805" t="b">
        <v>1</v>
      </c>
      <c r="P805" t="s">
        <v>8275</v>
      </c>
      <c r="Q805">
        <f t="shared" si="78"/>
        <v>535</v>
      </c>
      <c r="R805">
        <f t="shared" si="81"/>
        <v>14.078947368421053</v>
      </c>
      <c r="S805" t="str">
        <f t="shared" si="82"/>
        <v>music</v>
      </c>
      <c r="T805" t="str">
        <f t="shared" si="79"/>
        <v>music/rock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6">
        <f t="shared" si="80"/>
        <v>40747.165972222225</v>
      </c>
      <c r="K806">
        <v>1309919526</v>
      </c>
      <c r="L806" s="18">
        <f t="shared" si="77"/>
        <v>40730.105625000004</v>
      </c>
      <c r="M806" t="b">
        <v>0</v>
      </c>
      <c r="N806">
        <v>18</v>
      </c>
      <c r="O806" t="b">
        <v>1</v>
      </c>
      <c r="P806" t="s">
        <v>8275</v>
      </c>
      <c r="Q806">
        <f t="shared" si="78"/>
        <v>0</v>
      </c>
      <c r="R806">
        <f t="shared" si="81"/>
        <v>0</v>
      </c>
      <c r="S806" t="str">
        <f t="shared" si="82"/>
        <v>music</v>
      </c>
      <c r="T806" t="str">
        <f t="shared" si="79"/>
        <v>music/rock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6">
        <f t="shared" si="80"/>
        <v>40740.958333333336</v>
      </c>
      <c r="K807">
        <v>1306525512</v>
      </c>
      <c r="L807" s="18">
        <f t="shared" si="77"/>
        <v>40690.823055555556</v>
      </c>
      <c r="M807" t="b">
        <v>0</v>
      </c>
      <c r="N807">
        <v>54</v>
      </c>
      <c r="O807" t="b">
        <v>1</v>
      </c>
      <c r="P807" t="s">
        <v>8275</v>
      </c>
      <c r="Q807">
        <f t="shared" si="78"/>
        <v>150</v>
      </c>
      <c r="R807">
        <f t="shared" si="81"/>
        <v>2.7777777777777777</v>
      </c>
      <c r="S807" t="str">
        <f t="shared" si="82"/>
        <v>music</v>
      </c>
      <c r="T807" t="str">
        <f t="shared" si="79"/>
        <v>music/rock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6">
        <f t="shared" si="80"/>
        <v>40793.691423611112</v>
      </c>
      <c r="K808">
        <v>1312821339</v>
      </c>
      <c r="L808" s="18">
        <f t="shared" si="77"/>
        <v>40763.691423611112</v>
      </c>
      <c r="M808" t="b">
        <v>0</v>
      </c>
      <c r="N808">
        <v>71</v>
      </c>
      <c r="O808" t="b">
        <v>1</v>
      </c>
      <c r="P808" t="s">
        <v>8275</v>
      </c>
      <c r="Q808">
        <f t="shared" si="78"/>
        <v>355</v>
      </c>
      <c r="R808">
        <f t="shared" si="81"/>
        <v>5</v>
      </c>
      <c r="S808" t="str">
        <f t="shared" si="82"/>
        <v>music</v>
      </c>
      <c r="T808" t="str">
        <f t="shared" si="79"/>
        <v>music/rock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6">
        <f t="shared" si="80"/>
        <v>42795.083333333328</v>
      </c>
      <c r="K809">
        <v>1485270311</v>
      </c>
      <c r="L809" s="18">
        <f t="shared" si="77"/>
        <v>42759.628599537042</v>
      </c>
      <c r="M809" t="b">
        <v>0</v>
      </c>
      <c r="N809">
        <v>57</v>
      </c>
      <c r="O809" t="b">
        <v>1</v>
      </c>
      <c r="P809" t="s">
        <v>8275</v>
      </c>
      <c r="Q809">
        <f t="shared" si="78"/>
        <v>205</v>
      </c>
      <c r="R809">
        <f t="shared" si="81"/>
        <v>3.5964912280701755</v>
      </c>
      <c r="S809" t="str">
        <f t="shared" si="82"/>
        <v>music</v>
      </c>
      <c r="T809" t="str">
        <f t="shared" si="79"/>
        <v>music/rock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6">
        <f t="shared" si="80"/>
        <v>41995.207638888889</v>
      </c>
      <c r="K810">
        <v>1416363886</v>
      </c>
      <c r="L810" s="18">
        <f t="shared" si="77"/>
        <v>41962.100532407407</v>
      </c>
      <c r="M810" t="b">
        <v>0</v>
      </c>
      <c r="N810">
        <v>43</v>
      </c>
      <c r="O810" t="b">
        <v>1</v>
      </c>
      <c r="P810" t="s">
        <v>8275</v>
      </c>
      <c r="Q810">
        <f t="shared" si="78"/>
        <v>0</v>
      </c>
      <c r="R810">
        <f t="shared" si="81"/>
        <v>0</v>
      </c>
      <c r="S810" t="str">
        <f t="shared" si="82"/>
        <v>music</v>
      </c>
      <c r="T810" t="str">
        <f t="shared" si="79"/>
        <v>music/rock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6">
        <f t="shared" si="80"/>
        <v>41658.833680555559</v>
      </c>
      <c r="K811">
        <v>1387569630</v>
      </c>
      <c r="L811" s="18">
        <f t="shared" si="77"/>
        <v>41628.833680555559</v>
      </c>
      <c r="M811" t="b">
        <v>0</v>
      </c>
      <c r="N811">
        <v>52</v>
      </c>
      <c r="O811" t="b">
        <v>1</v>
      </c>
      <c r="P811" t="s">
        <v>8275</v>
      </c>
      <c r="Q811">
        <f t="shared" si="78"/>
        <v>151</v>
      </c>
      <c r="R811">
        <f t="shared" si="81"/>
        <v>2.9038461538461537</v>
      </c>
      <c r="S811" t="str">
        <f t="shared" si="82"/>
        <v>music</v>
      </c>
      <c r="T811" t="str">
        <f t="shared" si="79"/>
        <v>music/rock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6">
        <f t="shared" si="80"/>
        <v>41153.056273148148</v>
      </c>
      <c r="K812">
        <v>1343870462</v>
      </c>
      <c r="L812" s="18">
        <f t="shared" si="77"/>
        <v>41123.056273148148</v>
      </c>
      <c r="M812" t="b">
        <v>0</v>
      </c>
      <c r="N812">
        <v>27</v>
      </c>
      <c r="O812" t="b">
        <v>1</v>
      </c>
      <c r="P812" t="s">
        <v>8275</v>
      </c>
      <c r="Q812">
        <f t="shared" si="78"/>
        <v>75</v>
      </c>
      <c r="R812">
        <f t="shared" si="81"/>
        <v>2.7777777777777777</v>
      </c>
      <c r="S812" t="str">
        <f t="shared" si="82"/>
        <v>music</v>
      </c>
      <c r="T812" t="str">
        <f t="shared" si="79"/>
        <v>music/rock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6">
        <f t="shared" si="80"/>
        <v>41465.702777777777</v>
      </c>
      <c r="K813">
        <v>1371569202</v>
      </c>
      <c r="L813" s="18">
        <f t="shared" si="77"/>
        <v>41443.643541666665</v>
      </c>
      <c r="M813" t="b">
        <v>0</v>
      </c>
      <c r="N813">
        <v>12</v>
      </c>
      <c r="O813" t="b">
        <v>1</v>
      </c>
      <c r="P813" t="s">
        <v>8275</v>
      </c>
      <c r="Q813">
        <f t="shared" si="78"/>
        <v>40</v>
      </c>
      <c r="R813">
        <f t="shared" si="81"/>
        <v>3.3333333333333335</v>
      </c>
      <c r="S813" t="str">
        <f t="shared" si="82"/>
        <v>music</v>
      </c>
      <c r="T813" t="str">
        <f t="shared" si="79"/>
        <v>music/rock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6">
        <f t="shared" si="80"/>
        <v>41334.581944444442</v>
      </c>
      <c r="K814">
        <v>1357604752</v>
      </c>
      <c r="L814" s="18">
        <f t="shared" si="77"/>
        <v>41282.017962962964</v>
      </c>
      <c r="M814" t="b">
        <v>0</v>
      </c>
      <c r="N814">
        <v>33</v>
      </c>
      <c r="O814" t="b">
        <v>1</v>
      </c>
      <c r="P814" t="s">
        <v>8275</v>
      </c>
      <c r="Q814">
        <f t="shared" si="78"/>
        <v>311</v>
      </c>
      <c r="R814">
        <f t="shared" si="81"/>
        <v>9.4242424242424239</v>
      </c>
      <c r="S814" t="str">
        <f t="shared" si="82"/>
        <v>music</v>
      </c>
      <c r="T814" t="str">
        <f t="shared" si="79"/>
        <v>music/rock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6">
        <f t="shared" si="80"/>
        <v>41110.960243055553</v>
      </c>
      <c r="K815">
        <v>1340233365</v>
      </c>
      <c r="L815" s="18">
        <f t="shared" si="77"/>
        <v>41080.960243055553</v>
      </c>
      <c r="M815" t="b">
        <v>0</v>
      </c>
      <c r="N815">
        <v>96</v>
      </c>
      <c r="O815" t="b">
        <v>1</v>
      </c>
      <c r="P815" t="s">
        <v>8275</v>
      </c>
      <c r="Q815">
        <f t="shared" si="78"/>
        <v>899.94</v>
      </c>
      <c r="R815">
        <f t="shared" si="81"/>
        <v>9.3743750000000006</v>
      </c>
      <c r="S815" t="str">
        <f t="shared" si="82"/>
        <v>music</v>
      </c>
      <c r="T815" t="str">
        <f t="shared" si="79"/>
        <v>music/rock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6">
        <f t="shared" si="80"/>
        <v>40694.75277777778</v>
      </c>
      <c r="K816">
        <v>1305568201</v>
      </c>
      <c r="L816" s="18">
        <f t="shared" si="77"/>
        <v>40679.743067129632</v>
      </c>
      <c r="M816" t="b">
        <v>0</v>
      </c>
      <c r="N816">
        <v>28</v>
      </c>
      <c r="O816" t="b">
        <v>1</v>
      </c>
      <c r="P816" t="s">
        <v>8275</v>
      </c>
      <c r="Q816">
        <f t="shared" si="78"/>
        <v>273</v>
      </c>
      <c r="R816">
        <f t="shared" si="81"/>
        <v>9.75</v>
      </c>
      <c r="S816" t="str">
        <f t="shared" si="82"/>
        <v>music</v>
      </c>
      <c r="T816" t="str">
        <f t="shared" si="79"/>
        <v>music/rock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6">
        <f t="shared" si="80"/>
        <v>41944.917858796296</v>
      </c>
      <c r="K817">
        <v>1412287303</v>
      </c>
      <c r="L817" s="18">
        <f t="shared" si="77"/>
        <v>41914.917858796296</v>
      </c>
      <c r="M817" t="b">
        <v>0</v>
      </c>
      <c r="N817">
        <v>43</v>
      </c>
      <c r="O817" t="b">
        <v>1</v>
      </c>
      <c r="P817" t="s">
        <v>8275</v>
      </c>
      <c r="Q817">
        <f t="shared" si="78"/>
        <v>280</v>
      </c>
      <c r="R817">
        <f t="shared" si="81"/>
        <v>6.5116279069767442</v>
      </c>
      <c r="S817" t="str">
        <f t="shared" si="82"/>
        <v>music</v>
      </c>
      <c r="T817" t="str">
        <f t="shared" si="79"/>
        <v>music/rock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6">
        <f t="shared" si="80"/>
        <v>41373.270833333336</v>
      </c>
      <c r="K818">
        <v>1362776043</v>
      </c>
      <c r="L818" s="18">
        <f t="shared" si="77"/>
        <v>41341.870868055557</v>
      </c>
      <c r="M818" t="b">
        <v>0</v>
      </c>
      <c r="N818">
        <v>205</v>
      </c>
      <c r="O818" t="b">
        <v>1</v>
      </c>
      <c r="P818" t="s">
        <v>8275</v>
      </c>
      <c r="Q818">
        <f t="shared" si="78"/>
        <v>1058.5500000000002</v>
      </c>
      <c r="R818">
        <f t="shared" si="81"/>
        <v>5.1636585365853671</v>
      </c>
      <c r="S818" t="str">
        <f t="shared" si="82"/>
        <v>music</v>
      </c>
      <c r="T818" t="str">
        <f t="shared" si="79"/>
        <v>music/rock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6">
        <f t="shared" si="80"/>
        <v>40979.207638888889</v>
      </c>
      <c r="K819">
        <v>1326810211</v>
      </c>
      <c r="L819" s="18">
        <f t="shared" si="77"/>
        <v>40925.599664351852</v>
      </c>
      <c r="M819" t="b">
        <v>0</v>
      </c>
      <c r="N819">
        <v>23</v>
      </c>
      <c r="O819" t="b">
        <v>1</v>
      </c>
      <c r="P819" t="s">
        <v>8275</v>
      </c>
      <c r="Q819">
        <f t="shared" si="78"/>
        <v>556.65999999999985</v>
      </c>
      <c r="R819">
        <f t="shared" si="81"/>
        <v>24.202608695652167</v>
      </c>
      <c r="S819" t="str">
        <f t="shared" si="82"/>
        <v>music</v>
      </c>
      <c r="T819" t="str">
        <f t="shared" si="79"/>
        <v>music/rock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6">
        <f t="shared" si="80"/>
        <v>41128.709027777775</v>
      </c>
      <c r="K820">
        <v>1343682681</v>
      </c>
      <c r="L820" s="18">
        <f t="shared" si="77"/>
        <v>41120.882881944446</v>
      </c>
      <c r="M820" t="b">
        <v>0</v>
      </c>
      <c r="N820">
        <v>19</v>
      </c>
      <c r="O820" t="b">
        <v>1</v>
      </c>
      <c r="P820" t="s">
        <v>8275</v>
      </c>
      <c r="Q820">
        <f t="shared" si="78"/>
        <v>195</v>
      </c>
      <c r="R820">
        <f t="shared" si="81"/>
        <v>10.263157894736842</v>
      </c>
      <c r="S820" t="str">
        <f t="shared" si="82"/>
        <v>music</v>
      </c>
      <c r="T820" t="str">
        <f t="shared" si="79"/>
        <v>music/rock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6">
        <f t="shared" si="80"/>
        <v>41629.197222222225</v>
      </c>
      <c r="K821">
        <v>1386806254</v>
      </c>
      <c r="L821" s="18">
        <f t="shared" si="77"/>
        <v>41619.998310185183</v>
      </c>
      <c r="M821" t="b">
        <v>0</v>
      </c>
      <c r="N821">
        <v>14</v>
      </c>
      <c r="O821" t="b">
        <v>1</v>
      </c>
      <c r="P821" t="s">
        <v>8275</v>
      </c>
      <c r="Q821">
        <f t="shared" si="78"/>
        <v>35</v>
      </c>
      <c r="R821">
        <f t="shared" si="81"/>
        <v>2.5</v>
      </c>
      <c r="S821" t="str">
        <f t="shared" si="82"/>
        <v>music</v>
      </c>
      <c r="T821" t="str">
        <f t="shared" si="79"/>
        <v>music/rock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6">
        <f t="shared" si="80"/>
        <v>41799.208333333336</v>
      </c>
      <c r="K822">
        <v>1399666342</v>
      </c>
      <c r="L822" s="18">
        <f t="shared" si="77"/>
        <v>41768.841921296298</v>
      </c>
      <c r="M822" t="b">
        <v>0</v>
      </c>
      <c r="N822">
        <v>38</v>
      </c>
      <c r="O822" t="b">
        <v>1</v>
      </c>
      <c r="P822" t="s">
        <v>8275</v>
      </c>
      <c r="Q822">
        <f t="shared" si="78"/>
        <v>681</v>
      </c>
      <c r="R822">
        <f t="shared" si="81"/>
        <v>17.921052631578949</v>
      </c>
      <c r="S822" t="str">
        <f t="shared" si="82"/>
        <v>music</v>
      </c>
      <c r="T822" t="str">
        <f t="shared" si="79"/>
        <v>music/rock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6">
        <f t="shared" si="80"/>
        <v>42128.167361111111</v>
      </c>
      <c r="K823">
        <v>1427753265</v>
      </c>
      <c r="L823" s="18">
        <f t="shared" si="77"/>
        <v>42093.922048611115</v>
      </c>
      <c r="M823" t="b">
        <v>0</v>
      </c>
      <c r="N823">
        <v>78</v>
      </c>
      <c r="O823" t="b">
        <v>1</v>
      </c>
      <c r="P823" t="s">
        <v>8275</v>
      </c>
      <c r="Q823">
        <f t="shared" si="78"/>
        <v>0</v>
      </c>
      <c r="R823">
        <f t="shared" si="81"/>
        <v>0</v>
      </c>
      <c r="S823" t="str">
        <f t="shared" si="82"/>
        <v>music</v>
      </c>
      <c r="T823" t="str">
        <f t="shared" si="79"/>
        <v>music/rock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6">
        <f t="shared" si="80"/>
        <v>41187.947337962964</v>
      </c>
      <c r="K824">
        <v>1346885050</v>
      </c>
      <c r="L824" s="18">
        <f t="shared" si="77"/>
        <v>41157.947337962964</v>
      </c>
      <c r="M824" t="b">
        <v>0</v>
      </c>
      <c r="N824">
        <v>69</v>
      </c>
      <c r="O824" t="b">
        <v>1</v>
      </c>
      <c r="P824" t="s">
        <v>8275</v>
      </c>
      <c r="Q824">
        <f t="shared" si="78"/>
        <v>575</v>
      </c>
      <c r="R824">
        <f t="shared" si="81"/>
        <v>8.3333333333333339</v>
      </c>
      <c r="S824" t="str">
        <f t="shared" si="82"/>
        <v>music</v>
      </c>
      <c r="T824" t="str">
        <f t="shared" si="79"/>
        <v>music/rock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6">
        <f t="shared" si="80"/>
        <v>42085.931157407409</v>
      </c>
      <c r="K825">
        <v>1424474452</v>
      </c>
      <c r="L825" s="18">
        <f t="shared" si="77"/>
        <v>42055.972824074073</v>
      </c>
      <c r="M825" t="b">
        <v>0</v>
      </c>
      <c r="N825">
        <v>33</v>
      </c>
      <c r="O825" t="b">
        <v>1</v>
      </c>
      <c r="P825" t="s">
        <v>8275</v>
      </c>
      <c r="Q825">
        <f t="shared" si="78"/>
        <v>636</v>
      </c>
      <c r="R825">
        <f t="shared" si="81"/>
        <v>19.272727272727273</v>
      </c>
      <c r="S825" t="str">
        <f t="shared" si="82"/>
        <v>music</v>
      </c>
      <c r="T825" t="str">
        <f t="shared" si="79"/>
        <v>music/rock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6">
        <f t="shared" si="80"/>
        <v>40286.290972222225</v>
      </c>
      <c r="K826">
        <v>1268459318</v>
      </c>
      <c r="L826" s="18">
        <f t="shared" si="77"/>
        <v>40250.242106481484</v>
      </c>
      <c r="M826" t="b">
        <v>0</v>
      </c>
      <c r="N826">
        <v>54</v>
      </c>
      <c r="O826" t="b">
        <v>1</v>
      </c>
      <c r="P826" t="s">
        <v>8275</v>
      </c>
      <c r="Q826">
        <f t="shared" si="78"/>
        <v>550.09999999999991</v>
      </c>
      <c r="R826">
        <f t="shared" si="81"/>
        <v>10.187037037037035</v>
      </c>
      <c r="S826" t="str">
        <f t="shared" si="82"/>
        <v>music</v>
      </c>
      <c r="T826" t="str">
        <f t="shared" si="79"/>
        <v>music/rock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6">
        <f t="shared" si="80"/>
        <v>41211.306527777779</v>
      </c>
      <c r="K827">
        <v>1349335284</v>
      </c>
      <c r="L827" s="18">
        <f t="shared" si="77"/>
        <v>41186.306527777779</v>
      </c>
      <c r="M827" t="b">
        <v>0</v>
      </c>
      <c r="N827">
        <v>99</v>
      </c>
      <c r="O827" t="b">
        <v>1</v>
      </c>
      <c r="P827" t="s">
        <v>8275</v>
      </c>
      <c r="Q827">
        <f t="shared" si="78"/>
        <v>54</v>
      </c>
      <c r="R827">
        <f t="shared" si="81"/>
        <v>0.54545454545454541</v>
      </c>
      <c r="S827" t="str">
        <f t="shared" si="82"/>
        <v>music</v>
      </c>
      <c r="T827" t="str">
        <f t="shared" si="79"/>
        <v>music/rock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6">
        <f t="shared" si="80"/>
        <v>40993.996874999997</v>
      </c>
      <c r="K828">
        <v>1330908930</v>
      </c>
      <c r="L828" s="18">
        <f t="shared" si="77"/>
        <v>40973.038541666669</v>
      </c>
      <c r="M828" t="b">
        <v>0</v>
      </c>
      <c r="N828">
        <v>49</v>
      </c>
      <c r="O828" t="b">
        <v>1</v>
      </c>
      <c r="P828" t="s">
        <v>8275</v>
      </c>
      <c r="Q828">
        <f t="shared" si="78"/>
        <v>80</v>
      </c>
      <c r="R828">
        <f t="shared" si="81"/>
        <v>1.6326530612244898</v>
      </c>
      <c r="S828" t="str">
        <f t="shared" si="82"/>
        <v>music</v>
      </c>
      <c r="T828" t="str">
        <f t="shared" si="79"/>
        <v>music/rock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6">
        <f t="shared" si="80"/>
        <v>40953.825694444444</v>
      </c>
      <c r="K829">
        <v>1326972107</v>
      </c>
      <c r="L829" s="18">
        <f t="shared" si="77"/>
        <v>40927.473460648151</v>
      </c>
      <c r="M829" t="b">
        <v>0</v>
      </c>
      <c r="N829">
        <v>11</v>
      </c>
      <c r="O829" t="b">
        <v>1</v>
      </c>
      <c r="P829" t="s">
        <v>8275</v>
      </c>
      <c r="Q829">
        <f t="shared" si="78"/>
        <v>10</v>
      </c>
      <c r="R829">
        <f t="shared" si="81"/>
        <v>0.90909090909090906</v>
      </c>
      <c r="S829" t="str">
        <f t="shared" si="82"/>
        <v>music</v>
      </c>
      <c r="T829" t="str">
        <f t="shared" si="79"/>
        <v>music/rock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6">
        <f t="shared" si="80"/>
        <v>41085.683333333334</v>
      </c>
      <c r="K830">
        <v>1339549982</v>
      </c>
      <c r="L830" s="18">
        <f t="shared" si="77"/>
        <v>41073.050717592596</v>
      </c>
      <c r="M830" t="b">
        <v>0</v>
      </c>
      <c r="N830">
        <v>38</v>
      </c>
      <c r="O830" t="b">
        <v>1</v>
      </c>
      <c r="P830" t="s">
        <v>8275</v>
      </c>
      <c r="Q830">
        <f t="shared" si="78"/>
        <v>91</v>
      </c>
      <c r="R830">
        <f t="shared" si="81"/>
        <v>2.3947368421052633</v>
      </c>
      <c r="S830" t="str">
        <f t="shared" si="82"/>
        <v>music</v>
      </c>
      <c r="T830" t="str">
        <f t="shared" si="79"/>
        <v>music/rock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6">
        <f t="shared" si="80"/>
        <v>42564.801388888889</v>
      </c>
      <c r="K831">
        <v>1463253240</v>
      </c>
      <c r="L831" s="18">
        <f t="shared" si="77"/>
        <v>42504.801388888889</v>
      </c>
      <c r="M831" t="b">
        <v>0</v>
      </c>
      <c r="N831">
        <v>16</v>
      </c>
      <c r="O831" t="b">
        <v>1</v>
      </c>
      <c r="P831" t="s">
        <v>8275</v>
      </c>
      <c r="Q831">
        <f t="shared" si="78"/>
        <v>20</v>
      </c>
      <c r="R831">
        <f t="shared" si="81"/>
        <v>1.25</v>
      </c>
      <c r="S831" t="str">
        <f t="shared" si="82"/>
        <v>music</v>
      </c>
      <c r="T831" t="str">
        <f t="shared" si="79"/>
        <v>music/rock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6">
        <f t="shared" si="80"/>
        <v>41355.484085648146</v>
      </c>
      <c r="K832">
        <v>1361363825</v>
      </c>
      <c r="L832" s="18">
        <f t="shared" si="77"/>
        <v>41325.525752314818</v>
      </c>
      <c r="M832" t="b">
        <v>0</v>
      </c>
      <c r="N832">
        <v>32</v>
      </c>
      <c r="O832" t="b">
        <v>1</v>
      </c>
      <c r="P832" t="s">
        <v>8275</v>
      </c>
      <c r="Q832">
        <f t="shared" si="78"/>
        <v>141</v>
      </c>
      <c r="R832">
        <f t="shared" si="81"/>
        <v>4.40625</v>
      </c>
      <c r="S832" t="str">
        <f t="shared" si="82"/>
        <v>music</v>
      </c>
      <c r="T832" t="str">
        <f t="shared" si="79"/>
        <v>music/rock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6">
        <f t="shared" si="80"/>
        <v>41026.646921296298</v>
      </c>
      <c r="K833">
        <v>1332948694</v>
      </c>
      <c r="L833" s="18">
        <f t="shared" si="77"/>
        <v>40996.646921296298</v>
      </c>
      <c r="M833" t="b">
        <v>0</v>
      </c>
      <c r="N833">
        <v>20</v>
      </c>
      <c r="O833" t="b">
        <v>1</v>
      </c>
      <c r="P833" t="s">
        <v>8275</v>
      </c>
      <c r="Q833">
        <f t="shared" si="78"/>
        <v>2000</v>
      </c>
      <c r="R833">
        <f t="shared" si="81"/>
        <v>100</v>
      </c>
      <c r="S833" t="str">
        <f t="shared" si="82"/>
        <v>music</v>
      </c>
      <c r="T833" t="str">
        <f t="shared" si="79"/>
        <v>music/rock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6">
        <f t="shared" si="80"/>
        <v>40929.342361111114</v>
      </c>
      <c r="K834">
        <v>1321978335</v>
      </c>
      <c r="L834" s="18">
        <f t="shared" ref="L834:L897" si="83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8275</v>
      </c>
      <c r="Q834">
        <f t="shared" ref="Q834:Q897" si="84">E834-D834</f>
        <v>91.059999999999491</v>
      </c>
      <c r="R834">
        <f t="shared" si="81"/>
        <v>0.59129870129869799</v>
      </c>
      <c r="S834" t="str">
        <f t="shared" si="82"/>
        <v>music</v>
      </c>
      <c r="T834" t="str">
        <f t="shared" ref="T834:T897" si="85">RIGHT(P834,12)</f>
        <v>music/rock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6">
        <f t="shared" ref="J835:J898" si="86">(((I835/60)/60)/24)+DATE(1970,1,1)</f>
        <v>41748.878182870372</v>
      </c>
      <c r="K835">
        <v>1395349475</v>
      </c>
      <c r="L835" s="18">
        <f t="shared" si="83"/>
        <v>41718.878182870372</v>
      </c>
      <c r="M835" t="b">
        <v>0</v>
      </c>
      <c r="N835">
        <v>41</v>
      </c>
      <c r="O835" t="b">
        <v>1</v>
      </c>
      <c r="P835" t="s">
        <v>8275</v>
      </c>
      <c r="Q835">
        <f t="shared" si="84"/>
        <v>100</v>
      </c>
      <c r="R835">
        <f t="shared" ref="R835:R898" si="87">Q835/N835</f>
        <v>2.4390243902439024</v>
      </c>
      <c r="S835" t="str">
        <f t="shared" si="82"/>
        <v>music</v>
      </c>
      <c r="T835" t="str">
        <f t="shared" si="85"/>
        <v>music/rock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6">
        <f t="shared" si="86"/>
        <v>41456.165972222225</v>
      </c>
      <c r="K836">
        <v>1369770292</v>
      </c>
      <c r="L836" s="18">
        <f t="shared" si="83"/>
        <v>41422.822824074072</v>
      </c>
      <c r="M836" t="b">
        <v>0</v>
      </c>
      <c r="N836">
        <v>75</v>
      </c>
      <c r="O836" t="b">
        <v>1</v>
      </c>
      <c r="P836" t="s">
        <v>8275</v>
      </c>
      <c r="Q836">
        <f t="shared" si="84"/>
        <v>1706</v>
      </c>
      <c r="R836">
        <f t="shared" si="87"/>
        <v>22.746666666666666</v>
      </c>
      <c r="S836" t="str">
        <f t="shared" si="82"/>
        <v>music</v>
      </c>
      <c r="T836" t="str">
        <f t="shared" si="85"/>
        <v>music/rock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6">
        <f t="shared" si="86"/>
        <v>41048.125</v>
      </c>
      <c r="K837">
        <v>1333709958</v>
      </c>
      <c r="L837" s="18">
        <f t="shared" si="83"/>
        <v>41005.45784722222</v>
      </c>
      <c r="M837" t="b">
        <v>0</v>
      </c>
      <c r="N837">
        <v>40</v>
      </c>
      <c r="O837" t="b">
        <v>1</v>
      </c>
      <c r="P837" t="s">
        <v>8275</v>
      </c>
      <c r="Q837">
        <f t="shared" si="84"/>
        <v>345</v>
      </c>
      <c r="R837">
        <f t="shared" si="87"/>
        <v>8.625</v>
      </c>
      <c r="S837" t="str">
        <f t="shared" si="82"/>
        <v>music</v>
      </c>
      <c r="T837" t="str">
        <f t="shared" si="85"/>
        <v>music/rock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6">
        <f t="shared" si="86"/>
        <v>41554.056921296295</v>
      </c>
      <c r="K838">
        <v>1378516918</v>
      </c>
      <c r="L838" s="18">
        <f t="shared" si="83"/>
        <v>41524.056921296295</v>
      </c>
      <c r="M838" t="b">
        <v>0</v>
      </c>
      <c r="N838">
        <v>46</v>
      </c>
      <c r="O838" t="b">
        <v>1</v>
      </c>
      <c r="P838" t="s">
        <v>8275</v>
      </c>
      <c r="Q838">
        <f t="shared" si="84"/>
        <v>46.520000000000437</v>
      </c>
      <c r="R838">
        <f t="shared" si="87"/>
        <v>1.0113043478260964</v>
      </c>
      <c r="S838" t="str">
        <f t="shared" si="82"/>
        <v>music</v>
      </c>
      <c r="T838" t="str">
        <f t="shared" si="85"/>
        <v>music/rock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6">
        <f t="shared" si="86"/>
        <v>41760.998402777775</v>
      </c>
      <c r="K839">
        <v>1396396662</v>
      </c>
      <c r="L839" s="18">
        <f t="shared" si="83"/>
        <v>41730.998402777775</v>
      </c>
      <c r="M839" t="b">
        <v>0</v>
      </c>
      <c r="N839">
        <v>62</v>
      </c>
      <c r="O839" t="b">
        <v>1</v>
      </c>
      <c r="P839" t="s">
        <v>8275</v>
      </c>
      <c r="Q839">
        <f t="shared" si="84"/>
        <v>545</v>
      </c>
      <c r="R839">
        <f t="shared" si="87"/>
        <v>8.7903225806451619</v>
      </c>
      <c r="S839" t="str">
        <f t="shared" si="82"/>
        <v>music</v>
      </c>
      <c r="T839" t="str">
        <f t="shared" si="85"/>
        <v>music/rock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6">
        <f t="shared" si="86"/>
        <v>40925.897974537038</v>
      </c>
      <c r="K840">
        <v>1324243985</v>
      </c>
      <c r="L840" s="18">
        <f t="shared" si="83"/>
        <v>40895.897974537038</v>
      </c>
      <c r="M840" t="b">
        <v>0</v>
      </c>
      <c r="N840">
        <v>61</v>
      </c>
      <c r="O840" t="b">
        <v>1</v>
      </c>
      <c r="P840" t="s">
        <v>8275</v>
      </c>
      <c r="Q840">
        <f t="shared" si="84"/>
        <v>908</v>
      </c>
      <c r="R840">
        <f t="shared" si="87"/>
        <v>14.885245901639344</v>
      </c>
      <c r="S840" t="str">
        <f t="shared" si="82"/>
        <v>music</v>
      </c>
      <c r="T840" t="str">
        <f t="shared" si="85"/>
        <v>music/rock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6">
        <f t="shared" si="86"/>
        <v>41174.763379629629</v>
      </c>
      <c r="K841">
        <v>1345745956</v>
      </c>
      <c r="L841" s="18">
        <f t="shared" si="83"/>
        <v>41144.763379629629</v>
      </c>
      <c r="M841" t="b">
        <v>0</v>
      </c>
      <c r="N841">
        <v>96</v>
      </c>
      <c r="O841" t="b">
        <v>1</v>
      </c>
      <c r="P841" t="s">
        <v>8275</v>
      </c>
      <c r="Q841">
        <f t="shared" si="84"/>
        <v>830.82999999999993</v>
      </c>
      <c r="R841">
        <f t="shared" si="87"/>
        <v>8.6544791666666665</v>
      </c>
      <c r="S841" t="str">
        <f t="shared" si="82"/>
        <v>music</v>
      </c>
      <c r="T841" t="str">
        <f t="shared" si="85"/>
        <v>music/rock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6">
        <f t="shared" si="86"/>
        <v>42637.226701388892</v>
      </c>
      <c r="K842">
        <v>1472102787</v>
      </c>
      <c r="L842" s="18">
        <f t="shared" si="83"/>
        <v>42607.226701388892</v>
      </c>
      <c r="M842" t="b">
        <v>0</v>
      </c>
      <c r="N842">
        <v>190</v>
      </c>
      <c r="O842" t="b">
        <v>1</v>
      </c>
      <c r="P842" t="s">
        <v>8276</v>
      </c>
      <c r="Q842">
        <f t="shared" si="84"/>
        <v>2041.6599999999999</v>
      </c>
      <c r="R842">
        <f t="shared" si="87"/>
        <v>10.74557894736842</v>
      </c>
      <c r="S842" s="8" t="str">
        <f>LEFT(P842, LEN(P842)-6)</f>
        <v>music</v>
      </c>
      <c r="T842" t="str">
        <f t="shared" si="85"/>
        <v>music/metal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6">
        <f t="shared" si="86"/>
        <v>41953.88035879629</v>
      </c>
      <c r="K843">
        <v>1413058063</v>
      </c>
      <c r="L843" s="18">
        <f t="shared" si="83"/>
        <v>41923.838692129626</v>
      </c>
      <c r="M843" t="b">
        <v>1</v>
      </c>
      <c r="N843">
        <v>94</v>
      </c>
      <c r="O843" t="b">
        <v>1</v>
      </c>
      <c r="P843" t="s">
        <v>8276</v>
      </c>
      <c r="Q843">
        <f t="shared" si="84"/>
        <v>66</v>
      </c>
      <c r="R843">
        <f t="shared" si="87"/>
        <v>0.7021276595744681</v>
      </c>
      <c r="S843" s="8" t="str">
        <f t="shared" ref="S843:S861" si="88">LEFT(P843, LEN(P843)-6)</f>
        <v>music</v>
      </c>
      <c r="T843" t="str">
        <f t="shared" si="85"/>
        <v>music/metal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6">
        <f t="shared" si="86"/>
        <v>41561.165972222225</v>
      </c>
      <c r="K844">
        <v>1378735983</v>
      </c>
      <c r="L844" s="18">
        <f t="shared" si="83"/>
        <v>41526.592395833337</v>
      </c>
      <c r="M844" t="b">
        <v>1</v>
      </c>
      <c r="N844">
        <v>39</v>
      </c>
      <c r="O844" t="b">
        <v>1</v>
      </c>
      <c r="P844" t="s">
        <v>8276</v>
      </c>
      <c r="Q844">
        <f t="shared" si="84"/>
        <v>108</v>
      </c>
      <c r="R844">
        <f t="shared" si="87"/>
        <v>2.7692307692307692</v>
      </c>
      <c r="S844" s="8" t="str">
        <f t="shared" si="88"/>
        <v>music</v>
      </c>
      <c r="T844" t="str">
        <f t="shared" si="85"/>
        <v>music/metal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6">
        <f t="shared" si="86"/>
        <v>42712.333333333328</v>
      </c>
      <c r="K845">
        <v>1479708680</v>
      </c>
      <c r="L845" s="18">
        <f t="shared" si="83"/>
        <v>42695.257870370369</v>
      </c>
      <c r="M845" t="b">
        <v>0</v>
      </c>
      <c r="N845">
        <v>127</v>
      </c>
      <c r="O845" t="b">
        <v>1</v>
      </c>
      <c r="P845" t="s">
        <v>8276</v>
      </c>
      <c r="Q845">
        <f t="shared" si="84"/>
        <v>5014</v>
      </c>
      <c r="R845">
        <f t="shared" si="87"/>
        <v>39.480314960629919</v>
      </c>
      <c r="S845" s="8" t="str">
        <f t="shared" si="88"/>
        <v>music</v>
      </c>
      <c r="T845" t="str">
        <f t="shared" si="85"/>
        <v>music/metal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6">
        <f t="shared" si="86"/>
        <v>41944.207638888889</v>
      </c>
      <c r="K846">
        <v>1411489552</v>
      </c>
      <c r="L846" s="18">
        <f t="shared" si="83"/>
        <v>41905.684629629628</v>
      </c>
      <c r="M846" t="b">
        <v>1</v>
      </c>
      <c r="N846">
        <v>159</v>
      </c>
      <c r="O846" t="b">
        <v>1</v>
      </c>
      <c r="P846" t="s">
        <v>8276</v>
      </c>
      <c r="Q846">
        <f t="shared" si="84"/>
        <v>2824</v>
      </c>
      <c r="R846">
        <f t="shared" si="87"/>
        <v>17.761006289308177</v>
      </c>
      <c r="S846" s="8" t="str">
        <f t="shared" si="88"/>
        <v>music</v>
      </c>
      <c r="T846" t="str">
        <f t="shared" si="85"/>
        <v>music/metal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6">
        <f t="shared" si="86"/>
        <v>42618.165972222225</v>
      </c>
      <c r="K847">
        <v>1469595396</v>
      </c>
      <c r="L847" s="18">
        <f t="shared" si="83"/>
        <v>42578.205972222218</v>
      </c>
      <c r="M847" t="b">
        <v>0</v>
      </c>
      <c r="N847">
        <v>177</v>
      </c>
      <c r="O847" t="b">
        <v>1</v>
      </c>
      <c r="P847" t="s">
        <v>8276</v>
      </c>
      <c r="Q847">
        <f t="shared" si="84"/>
        <v>1019.0100000000002</v>
      </c>
      <c r="R847">
        <f t="shared" si="87"/>
        <v>5.7571186440677975</v>
      </c>
      <c r="S847" s="8" t="str">
        <f t="shared" si="88"/>
        <v>music</v>
      </c>
      <c r="T847" t="str">
        <f t="shared" si="85"/>
        <v>music/metal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6">
        <f t="shared" si="86"/>
        <v>41708.583333333336</v>
      </c>
      <c r="K848">
        <v>1393233855</v>
      </c>
      <c r="L848" s="18">
        <f t="shared" si="83"/>
        <v>41694.391840277778</v>
      </c>
      <c r="M848" t="b">
        <v>0</v>
      </c>
      <c r="N848">
        <v>47</v>
      </c>
      <c r="O848" t="b">
        <v>1</v>
      </c>
      <c r="P848" t="s">
        <v>8276</v>
      </c>
      <c r="Q848">
        <f t="shared" si="84"/>
        <v>242.01</v>
      </c>
      <c r="R848">
        <f t="shared" si="87"/>
        <v>5.1491489361702127</v>
      </c>
      <c r="S848" s="8" t="str">
        <f t="shared" si="88"/>
        <v>music</v>
      </c>
      <c r="T848" t="str">
        <f t="shared" si="85"/>
        <v>music/metal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6">
        <f t="shared" si="86"/>
        <v>42195.79833333334</v>
      </c>
      <c r="K849">
        <v>1433963376</v>
      </c>
      <c r="L849" s="18">
        <f t="shared" si="83"/>
        <v>42165.79833333334</v>
      </c>
      <c r="M849" t="b">
        <v>0</v>
      </c>
      <c r="N849">
        <v>1</v>
      </c>
      <c r="O849" t="b">
        <v>1</v>
      </c>
      <c r="P849" t="s">
        <v>8276</v>
      </c>
      <c r="Q849">
        <f t="shared" si="84"/>
        <v>0</v>
      </c>
      <c r="R849">
        <f t="shared" si="87"/>
        <v>0</v>
      </c>
      <c r="S849" s="8" t="str">
        <f t="shared" si="88"/>
        <v>music</v>
      </c>
      <c r="T849" t="str">
        <f t="shared" si="85"/>
        <v>music/metal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6">
        <f t="shared" si="86"/>
        <v>42108.792048611111</v>
      </c>
      <c r="K850">
        <v>1426446033</v>
      </c>
      <c r="L850" s="18">
        <f t="shared" si="83"/>
        <v>42078.792048611111</v>
      </c>
      <c r="M850" t="b">
        <v>0</v>
      </c>
      <c r="N850">
        <v>16</v>
      </c>
      <c r="O850" t="b">
        <v>1</v>
      </c>
      <c r="P850" t="s">
        <v>8276</v>
      </c>
      <c r="Q850">
        <f t="shared" si="84"/>
        <v>0</v>
      </c>
      <c r="R850">
        <f t="shared" si="87"/>
        <v>0</v>
      </c>
      <c r="S850" s="8" t="str">
        <f t="shared" si="88"/>
        <v>music</v>
      </c>
      <c r="T850" t="str">
        <f t="shared" si="85"/>
        <v>music/metal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6">
        <f t="shared" si="86"/>
        <v>42079.107222222221</v>
      </c>
      <c r="K851">
        <v>1424057664</v>
      </c>
      <c r="L851" s="18">
        <f t="shared" si="83"/>
        <v>42051.148888888885</v>
      </c>
      <c r="M851" t="b">
        <v>0</v>
      </c>
      <c r="N851">
        <v>115</v>
      </c>
      <c r="O851" t="b">
        <v>1</v>
      </c>
      <c r="P851" t="s">
        <v>8276</v>
      </c>
      <c r="Q851">
        <f t="shared" si="84"/>
        <v>796</v>
      </c>
      <c r="R851">
        <f t="shared" si="87"/>
        <v>6.9217391304347826</v>
      </c>
      <c r="S851" s="8" t="str">
        <f t="shared" si="88"/>
        <v>music</v>
      </c>
      <c r="T851" t="str">
        <f t="shared" si="85"/>
        <v>music/metal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6">
        <f t="shared" si="86"/>
        <v>42485.207638888889</v>
      </c>
      <c r="K852">
        <v>1458762717</v>
      </c>
      <c r="L852" s="18">
        <f t="shared" si="83"/>
        <v>42452.827743055561</v>
      </c>
      <c r="M852" t="b">
        <v>0</v>
      </c>
      <c r="N852">
        <v>133</v>
      </c>
      <c r="O852" t="b">
        <v>1</v>
      </c>
      <c r="P852" t="s">
        <v>8276</v>
      </c>
      <c r="Q852">
        <f t="shared" si="84"/>
        <v>2207</v>
      </c>
      <c r="R852">
        <f t="shared" si="87"/>
        <v>16.593984962406015</v>
      </c>
      <c r="S852" s="8" t="str">
        <f t="shared" si="88"/>
        <v>music</v>
      </c>
      <c r="T852" t="str">
        <f t="shared" si="85"/>
        <v>music/metal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6">
        <f t="shared" si="86"/>
        <v>42582.822916666672</v>
      </c>
      <c r="K853">
        <v>1464815253</v>
      </c>
      <c r="L853" s="18">
        <f t="shared" si="83"/>
        <v>42522.880243055552</v>
      </c>
      <c r="M853" t="b">
        <v>0</v>
      </c>
      <c r="N853">
        <v>70</v>
      </c>
      <c r="O853" t="b">
        <v>1</v>
      </c>
      <c r="P853" t="s">
        <v>8276</v>
      </c>
      <c r="Q853">
        <f t="shared" si="84"/>
        <v>609</v>
      </c>
      <c r="R853">
        <f t="shared" si="87"/>
        <v>8.6999999999999993</v>
      </c>
      <c r="S853" s="8" t="str">
        <f t="shared" si="88"/>
        <v>music</v>
      </c>
      <c r="T853" t="str">
        <f t="shared" si="85"/>
        <v>music/metal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6">
        <f t="shared" si="86"/>
        <v>42667.875</v>
      </c>
      <c r="K854">
        <v>1476386395</v>
      </c>
      <c r="L854" s="18">
        <f t="shared" si="83"/>
        <v>42656.805497685185</v>
      </c>
      <c r="M854" t="b">
        <v>0</v>
      </c>
      <c r="N854">
        <v>62</v>
      </c>
      <c r="O854" t="b">
        <v>1</v>
      </c>
      <c r="P854" t="s">
        <v>8276</v>
      </c>
      <c r="Q854">
        <f t="shared" si="84"/>
        <v>174</v>
      </c>
      <c r="R854">
        <f t="shared" si="87"/>
        <v>2.806451612903226</v>
      </c>
      <c r="S854" s="8" t="str">
        <f>LEFT(P854, LEN(P854)-6)</f>
        <v>music</v>
      </c>
      <c r="T854" t="str">
        <f t="shared" si="85"/>
        <v>music/metal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6">
        <f t="shared" si="86"/>
        <v>42051.832280092596</v>
      </c>
      <c r="K855">
        <v>1421524709</v>
      </c>
      <c r="L855" s="18">
        <f t="shared" si="83"/>
        <v>42021.832280092596</v>
      </c>
      <c r="M855" t="b">
        <v>0</v>
      </c>
      <c r="N855">
        <v>10</v>
      </c>
      <c r="O855" t="b">
        <v>1</v>
      </c>
      <c r="P855" t="s">
        <v>8276</v>
      </c>
      <c r="Q855">
        <f t="shared" si="84"/>
        <v>0</v>
      </c>
      <c r="R855">
        <f t="shared" si="87"/>
        <v>0</v>
      </c>
      <c r="S855" s="8" t="str">
        <f t="shared" si="88"/>
        <v>music</v>
      </c>
      <c r="T855" t="str">
        <f t="shared" si="85"/>
        <v>music/metal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6">
        <f t="shared" si="86"/>
        <v>42732.212337962963</v>
      </c>
      <c r="K856">
        <v>1480309546</v>
      </c>
      <c r="L856" s="18">
        <f t="shared" si="83"/>
        <v>42702.212337962963</v>
      </c>
      <c r="M856" t="b">
        <v>0</v>
      </c>
      <c r="N856">
        <v>499</v>
      </c>
      <c r="O856" t="b">
        <v>1</v>
      </c>
      <c r="P856" t="s">
        <v>8276</v>
      </c>
      <c r="Q856">
        <f t="shared" si="84"/>
        <v>5065.3000000000029</v>
      </c>
      <c r="R856">
        <f t="shared" si="87"/>
        <v>10.150901803607221</v>
      </c>
      <c r="S856" s="8" t="str">
        <f t="shared" si="88"/>
        <v>music</v>
      </c>
      <c r="T856" t="str">
        <f t="shared" si="85"/>
        <v>music/metal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6">
        <f t="shared" si="86"/>
        <v>42575.125196759262</v>
      </c>
      <c r="K857">
        <v>1466737217</v>
      </c>
      <c r="L857" s="18">
        <f t="shared" si="83"/>
        <v>42545.125196759262</v>
      </c>
      <c r="M857" t="b">
        <v>0</v>
      </c>
      <c r="N857">
        <v>47</v>
      </c>
      <c r="O857" t="b">
        <v>1</v>
      </c>
      <c r="P857" t="s">
        <v>8276</v>
      </c>
      <c r="Q857">
        <f t="shared" si="84"/>
        <v>50</v>
      </c>
      <c r="R857">
        <f t="shared" si="87"/>
        <v>1.0638297872340425</v>
      </c>
      <c r="S857" s="8" t="str">
        <f t="shared" si="88"/>
        <v>music</v>
      </c>
      <c r="T857" t="str">
        <f t="shared" si="85"/>
        <v>music/metal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6">
        <f t="shared" si="86"/>
        <v>42668.791666666672</v>
      </c>
      <c r="K858">
        <v>1472282956</v>
      </c>
      <c r="L858" s="18">
        <f t="shared" si="83"/>
        <v>42609.311990740738</v>
      </c>
      <c r="M858" t="b">
        <v>0</v>
      </c>
      <c r="N858">
        <v>28</v>
      </c>
      <c r="O858" t="b">
        <v>1</v>
      </c>
      <c r="P858" t="s">
        <v>8276</v>
      </c>
      <c r="Q858">
        <f t="shared" si="84"/>
        <v>295</v>
      </c>
      <c r="R858">
        <f t="shared" si="87"/>
        <v>10.535714285714286</v>
      </c>
      <c r="S858" s="8" t="str">
        <f t="shared" si="88"/>
        <v>music</v>
      </c>
      <c r="T858" t="str">
        <f t="shared" si="85"/>
        <v>music/metal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6">
        <f t="shared" si="86"/>
        <v>42333.623043981483</v>
      </c>
      <c r="K859">
        <v>1444831031</v>
      </c>
      <c r="L859" s="18">
        <f t="shared" si="83"/>
        <v>42291.581377314811</v>
      </c>
      <c r="M859" t="b">
        <v>0</v>
      </c>
      <c r="N859">
        <v>24</v>
      </c>
      <c r="O859" t="b">
        <v>1</v>
      </c>
      <c r="P859" t="s">
        <v>8276</v>
      </c>
      <c r="Q859">
        <f t="shared" si="84"/>
        <v>0</v>
      </c>
      <c r="R859">
        <f t="shared" si="87"/>
        <v>0</v>
      </c>
      <c r="S859" s="8" t="str">
        <f t="shared" si="88"/>
        <v>music</v>
      </c>
      <c r="T859" t="str">
        <f t="shared" si="85"/>
        <v>music/metal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6">
        <f t="shared" si="86"/>
        <v>42109.957638888889</v>
      </c>
      <c r="K860">
        <v>1426528418</v>
      </c>
      <c r="L860" s="18">
        <f t="shared" si="83"/>
        <v>42079.745578703703</v>
      </c>
      <c r="M860" t="b">
        <v>0</v>
      </c>
      <c r="N860">
        <v>76</v>
      </c>
      <c r="O860" t="b">
        <v>1</v>
      </c>
      <c r="P860" t="s">
        <v>8276</v>
      </c>
      <c r="Q860">
        <f t="shared" si="84"/>
        <v>528.06999999999994</v>
      </c>
      <c r="R860">
        <f t="shared" si="87"/>
        <v>6.94828947368421</v>
      </c>
      <c r="S860" s="8" t="str">
        <f t="shared" si="88"/>
        <v>music</v>
      </c>
      <c r="T860" t="str">
        <f t="shared" si="85"/>
        <v>music/metal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6">
        <f t="shared" si="86"/>
        <v>42159</v>
      </c>
      <c r="K861">
        <v>1430768468</v>
      </c>
      <c r="L861" s="18">
        <f t="shared" si="83"/>
        <v>42128.820231481484</v>
      </c>
      <c r="M861" t="b">
        <v>0</v>
      </c>
      <c r="N861">
        <v>98</v>
      </c>
      <c r="O861" t="b">
        <v>1</v>
      </c>
      <c r="P861" t="s">
        <v>8276</v>
      </c>
      <c r="Q861">
        <f t="shared" si="84"/>
        <v>187</v>
      </c>
      <c r="R861">
        <f t="shared" si="87"/>
        <v>1.9081632653061225</v>
      </c>
      <c r="S861" s="8" t="str">
        <f t="shared" si="88"/>
        <v>music</v>
      </c>
      <c r="T861" t="str">
        <f t="shared" si="85"/>
        <v>music/metal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6">
        <f t="shared" si="86"/>
        <v>41600.524456018517</v>
      </c>
      <c r="K862">
        <v>1382528113</v>
      </c>
      <c r="L862" s="18">
        <f t="shared" si="83"/>
        <v>41570.482789351852</v>
      </c>
      <c r="M862" t="b">
        <v>0</v>
      </c>
      <c r="N862">
        <v>48</v>
      </c>
      <c r="O862" t="b">
        <v>0</v>
      </c>
      <c r="P862" t="s">
        <v>8277</v>
      </c>
      <c r="Q862">
        <f t="shared" si="84"/>
        <v>-11460</v>
      </c>
      <c r="R862">
        <f t="shared" si="87"/>
        <v>-238.75</v>
      </c>
      <c r="S862" s="8" t="str">
        <f>LEFT(P2559, LEN(P2559)-16)</f>
        <v>music</v>
      </c>
      <c r="T862" t="str">
        <f t="shared" si="85"/>
        <v>music/jazz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6">
        <f t="shared" si="86"/>
        <v>42629.965324074074</v>
      </c>
      <c r="K863">
        <v>1471475404</v>
      </c>
      <c r="L863" s="18">
        <f t="shared" si="83"/>
        <v>42599.965324074074</v>
      </c>
      <c r="M863" t="b">
        <v>0</v>
      </c>
      <c r="N863">
        <v>2</v>
      </c>
      <c r="O863" t="b">
        <v>0</v>
      </c>
      <c r="P863" t="s">
        <v>8277</v>
      </c>
      <c r="Q863">
        <f t="shared" si="84"/>
        <v>-4399</v>
      </c>
      <c r="R863">
        <f t="shared" si="87"/>
        <v>-2199.5</v>
      </c>
      <c r="S863" s="8" t="str">
        <f t="shared" ref="S863:S865" si="89">LEFT(P2560, LEN(P2560)-16)</f>
        <v>music</v>
      </c>
      <c r="T863" t="str">
        <f t="shared" si="85"/>
        <v>music/jazz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6">
        <f t="shared" si="86"/>
        <v>41589.596620370372</v>
      </c>
      <c r="K864">
        <v>1381583948</v>
      </c>
      <c r="L864" s="18">
        <f t="shared" si="83"/>
        <v>41559.5549537037</v>
      </c>
      <c r="M864" t="b">
        <v>0</v>
      </c>
      <c r="N864">
        <v>4</v>
      </c>
      <c r="O864" t="b">
        <v>0</v>
      </c>
      <c r="P864" t="s">
        <v>8277</v>
      </c>
      <c r="Q864">
        <f t="shared" si="84"/>
        <v>-49830</v>
      </c>
      <c r="R864">
        <f t="shared" si="87"/>
        <v>-12457.5</v>
      </c>
      <c r="S864" s="8" t="str">
        <f t="shared" si="89"/>
        <v>music</v>
      </c>
      <c r="T864" t="str">
        <f t="shared" si="85"/>
        <v>music/jazz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6">
        <f t="shared" si="86"/>
        <v>40951.117662037039</v>
      </c>
      <c r="K865">
        <v>1326422966</v>
      </c>
      <c r="L865" s="18">
        <f t="shared" si="83"/>
        <v>40921.117662037039</v>
      </c>
      <c r="M865" t="b">
        <v>0</v>
      </c>
      <c r="N865">
        <v>5</v>
      </c>
      <c r="O865" t="b">
        <v>0</v>
      </c>
      <c r="P865" t="s">
        <v>8277</v>
      </c>
      <c r="Q865">
        <f t="shared" si="84"/>
        <v>-1910</v>
      </c>
      <c r="R865">
        <f t="shared" si="87"/>
        <v>-382</v>
      </c>
      <c r="S865" s="8" t="str">
        <f t="shared" si="89"/>
        <v>music</v>
      </c>
      <c r="T865" t="str">
        <f t="shared" si="85"/>
        <v>music/jazz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6">
        <f t="shared" si="86"/>
        <v>41563.415972222225</v>
      </c>
      <c r="K866">
        <v>1379990038</v>
      </c>
      <c r="L866" s="18">
        <f t="shared" si="83"/>
        <v>41541.106921296298</v>
      </c>
      <c r="M866" t="b">
        <v>0</v>
      </c>
      <c r="N866">
        <v>79</v>
      </c>
      <c r="O866" t="b">
        <v>0</v>
      </c>
      <c r="P866" t="s">
        <v>8277</v>
      </c>
      <c r="Q866">
        <f t="shared" si="84"/>
        <v>-3800</v>
      </c>
      <c r="R866">
        <f t="shared" si="87"/>
        <v>-48.101265822784811</v>
      </c>
      <c r="S866" s="8" t="str">
        <f>LEFT(P866, LEN(P866)-5)</f>
        <v>music</v>
      </c>
      <c r="T866" t="str">
        <f t="shared" si="85"/>
        <v>music/jazz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6">
        <f t="shared" si="86"/>
        <v>41290.77311342593</v>
      </c>
      <c r="K867">
        <v>1353177197</v>
      </c>
      <c r="L867" s="18">
        <f t="shared" si="83"/>
        <v>41230.77311342593</v>
      </c>
      <c r="M867" t="b">
        <v>0</v>
      </c>
      <c r="N867">
        <v>2</v>
      </c>
      <c r="O867" t="b">
        <v>0</v>
      </c>
      <c r="P867" t="s">
        <v>8277</v>
      </c>
      <c r="Q867">
        <f t="shared" si="84"/>
        <v>-2155</v>
      </c>
      <c r="R867">
        <f t="shared" si="87"/>
        <v>-1077.5</v>
      </c>
      <c r="S867" s="8" t="str">
        <f t="shared" ref="S867:S881" si="90">LEFT(P867, LEN(P867)-5)</f>
        <v>music</v>
      </c>
      <c r="T867" t="str">
        <f t="shared" si="85"/>
        <v>music/jazz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6">
        <f t="shared" si="86"/>
        <v>42063.631944444445</v>
      </c>
      <c r="K868">
        <v>1421853518</v>
      </c>
      <c r="L868" s="18">
        <f t="shared" si="83"/>
        <v>42025.637939814813</v>
      </c>
      <c r="M868" t="b">
        <v>0</v>
      </c>
      <c r="N868">
        <v>11</v>
      </c>
      <c r="O868" t="b">
        <v>0</v>
      </c>
      <c r="P868" t="s">
        <v>8277</v>
      </c>
      <c r="Q868">
        <f t="shared" si="84"/>
        <v>-2860</v>
      </c>
      <c r="R868">
        <f t="shared" si="87"/>
        <v>-260</v>
      </c>
      <c r="S868" s="8" t="str">
        <f t="shared" si="90"/>
        <v>music</v>
      </c>
      <c r="T868" t="str">
        <f t="shared" si="85"/>
        <v>music/jazz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6">
        <f t="shared" si="86"/>
        <v>40148.207638888889</v>
      </c>
      <c r="K869">
        <v>1254450706</v>
      </c>
      <c r="L869" s="18">
        <f t="shared" si="83"/>
        <v>40088.105393518519</v>
      </c>
      <c r="M869" t="b">
        <v>0</v>
      </c>
      <c r="N869">
        <v>11</v>
      </c>
      <c r="O869" t="b">
        <v>0</v>
      </c>
      <c r="P869" t="s">
        <v>8277</v>
      </c>
      <c r="Q869">
        <f t="shared" si="84"/>
        <v>-3799</v>
      </c>
      <c r="R869">
        <f t="shared" si="87"/>
        <v>-345.36363636363637</v>
      </c>
      <c r="S869" s="8" t="str">
        <f t="shared" si="90"/>
        <v>music</v>
      </c>
      <c r="T869" t="str">
        <f t="shared" si="85"/>
        <v>music/jazz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6">
        <f t="shared" si="86"/>
        <v>41646.027754629627</v>
      </c>
      <c r="K870">
        <v>1386463198</v>
      </c>
      <c r="L870" s="18">
        <f t="shared" si="83"/>
        <v>41616.027754629627</v>
      </c>
      <c r="M870" t="b">
        <v>0</v>
      </c>
      <c r="N870">
        <v>1</v>
      </c>
      <c r="O870" t="b">
        <v>0</v>
      </c>
      <c r="P870" t="s">
        <v>8277</v>
      </c>
      <c r="Q870">
        <f t="shared" si="84"/>
        <v>-44950</v>
      </c>
      <c r="R870">
        <f t="shared" si="87"/>
        <v>-44950</v>
      </c>
      <c r="S870" s="8" t="str">
        <f t="shared" si="90"/>
        <v>music</v>
      </c>
      <c r="T870" t="str">
        <f t="shared" si="85"/>
        <v>music/jazz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6">
        <f t="shared" si="86"/>
        <v>41372.803900462961</v>
      </c>
      <c r="K871">
        <v>1362860257</v>
      </c>
      <c r="L871" s="18">
        <f t="shared" si="83"/>
        <v>41342.845567129632</v>
      </c>
      <c r="M871" t="b">
        <v>0</v>
      </c>
      <c r="N871">
        <v>3</v>
      </c>
      <c r="O871" t="b">
        <v>0</v>
      </c>
      <c r="P871" t="s">
        <v>8277</v>
      </c>
      <c r="Q871">
        <f t="shared" si="84"/>
        <v>-7760</v>
      </c>
      <c r="R871">
        <f t="shared" si="87"/>
        <v>-2586.6666666666665</v>
      </c>
      <c r="S871" s="8" t="str">
        <f t="shared" si="90"/>
        <v>music</v>
      </c>
      <c r="T871" t="str">
        <f t="shared" si="85"/>
        <v>music/jazz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6">
        <f t="shared" si="86"/>
        <v>41518.022256944445</v>
      </c>
      <c r="K872">
        <v>1375403523</v>
      </c>
      <c r="L872" s="18">
        <f t="shared" si="83"/>
        <v>41488.022256944445</v>
      </c>
      <c r="M872" t="b">
        <v>0</v>
      </c>
      <c r="N872">
        <v>5</v>
      </c>
      <c r="O872" t="b">
        <v>0</v>
      </c>
      <c r="P872" t="s">
        <v>8277</v>
      </c>
      <c r="Q872">
        <f t="shared" si="84"/>
        <v>-19938</v>
      </c>
      <c r="R872">
        <f t="shared" si="87"/>
        <v>-3987.6</v>
      </c>
      <c r="S872" s="8" t="str">
        <f t="shared" si="90"/>
        <v>music</v>
      </c>
      <c r="T872" t="str">
        <f t="shared" si="85"/>
        <v>music/jazz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6">
        <f t="shared" si="86"/>
        <v>41607.602951388886</v>
      </c>
      <c r="K873">
        <v>1383139695</v>
      </c>
      <c r="L873" s="18">
        <f t="shared" si="83"/>
        <v>41577.561284722222</v>
      </c>
      <c r="M873" t="b">
        <v>0</v>
      </c>
      <c r="N873">
        <v>12</v>
      </c>
      <c r="O873" t="b">
        <v>0</v>
      </c>
      <c r="P873" t="s">
        <v>8277</v>
      </c>
      <c r="Q873">
        <f t="shared" si="84"/>
        <v>-5675</v>
      </c>
      <c r="R873">
        <f t="shared" si="87"/>
        <v>-472.91666666666669</v>
      </c>
      <c r="S873" s="8" t="str">
        <f t="shared" si="90"/>
        <v>music</v>
      </c>
      <c r="T873" t="str">
        <f t="shared" si="85"/>
        <v>music/jazz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6">
        <f t="shared" si="86"/>
        <v>40612.825543981482</v>
      </c>
      <c r="K874">
        <v>1295898527</v>
      </c>
      <c r="L874" s="18">
        <f t="shared" si="83"/>
        <v>40567.825543981482</v>
      </c>
      <c r="M874" t="b">
        <v>0</v>
      </c>
      <c r="N874">
        <v>2</v>
      </c>
      <c r="O874" t="b">
        <v>0</v>
      </c>
      <c r="P874" t="s">
        <v>8277</v>
      </c>
      <c r="Q874">
        <f t="shared" si="84"/>
        <v>-7935</v>
      </c>
      <c r="R874">
        <f t="shared" si="87"/>
        <v>-3967.5</v>
      </c>
      <c r="S874" s="8" t="str">
        <f t="shared" si="90"/>
        <v>music</v>
      </c>
      <c r="T874" t="str">
        <f t="shared" si="85"/>
        <v>music/jazz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6">
        <f t="shared" si="86"/>
        <v>41224.208796296298</v>
      </c>
      <c r="K875">
        <v>1349150440</v>
      </c>
      <c r="L875" s="18">
        <f t="shared" si="83"/>
        <v>41184.167129629634</v>
      </c>
      <c r="M875" t="b">
        <v>0</v>
      </c>
      <c r="N875">
        <v>5</v>
      </c>
      <c r="O875" t="b">
        <v>0</v>
      </c>
      <c r="P875" t="s">
        <v>8277</v>
      </c>
      <c r="Q875">
        <f t="shared" si="84"/>
        <v>-3455</v>
      </c>
      <c r="R875">
        <f t="shared" si="87"/>
        <v>-691</v>
      </c>
      <c r="S875" s="8" t="str">
        <f t="shared" si="90"/>
        <v>music</v>
      </c>
      <c r="T875" t="str">
        <f t="shared" si="85"/>
        <v>music/jazz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6">
        <f t="shared" si="86"/>
        <v>41398.583726851852</v>
      </c>
      <c r="K876">
        <v>1365084034</v>
      </c>
      <c r="L876" s="18">
        <f t="shared" si="83"/>
        <v>41368.583726851852</v>
      </c>
      <c r="M876" t="b">
        <v>0</v>
      </c>
      <c r="N876">
        <v>21</v>
      </c>
      <c r="O876" t="b">
        <v>0</v>
      </c>
      <c r="P876" t="s">
        <v>8277</v>
      </c>
      <c r="Q876">
        <f t="shared" si="84"/>
        <v>-2270</v>
      </c>
      <c r="R876">
        <f t="shared" si="87"/>
        <v>-108.0952380952381</v>
      </c>
      <c r="S876" s="8" t="str">
        <f t="shared" si="90"/>
        <v>music</v>
      </c>
      <c r="T876" t="str">
        <f t="shared" si="85"/>
        <v>music/jazz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6">
        <f t="shared" si="86"/>
        <v>42268.723738425921</v>
      </c>
      <c r="K877">
        <v>1441128131</v>
      </c>
      <c r="L877" s="18">
        <f t="shared" si="83"/>
        <v>42248.723738425921</v>
      </c>
      <c r="M877" t="b">
        <v>0</v>
      </c>
      <c r="N877">
        <v>0</v>
      </c>
      <c r="O877" t="b">
        <v>0</v>
      </c>
      <c r="P877" t="s">
        <v>8277</v>
      </c>
      <c r="Q877">
        <f t="shared" si="84"/>
        <v>-5000</v>
      </c>
      <c r="R877" t="e">
        <f t="shared" si="87"/>
        <v>#DIV/0!</v>
      </c>
      <c r="S877" s="8" t="str">
        <f t="shared" si="90"/>
        <v>music</v>
      </c>
      <c r="T877" t="str">
        <f t="shared" si="85"/>
        <v>music/jazz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6">
        <f t="shared" si="86"/>
        <v>41309.496840277774</v>
      </c>
      <c r="K878">
        <v>1357127727</v>
      </c>
      <c r="L878" s="18">
        <f t="shared" si="83"/>
        <v>41276.496840277774</v>
      </c>
      <c r="M878" t="b">
        <v>0</v>
      </c>
      <c r="N878">
        <v>45</v>
      </c>
      <c r="O878" t="b">
        <v>0</v>
      </c>
      <c r="P878" t="s">
        <v>8277</v>
      </c>
      <c r="Q878">
        <f t="shared" si="84"/>
        <v>-1866</v>
      </c>
      <c r="R878">
        <f t="shared" si="87"/>
        <v>-41.466666666666669</v>
      </c>
      <c r="S878" s="8" t="str">
        <f t="shared" si="90"/>
        <v>music</v>
      </c>
      <c r="T878" t="str">
        <f t="shared" si="85"/>
        <v>music/jazz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6">
        <f t="shared" si="86"/>
        <v>41627.788888888892</v>
      </c>
      <c r="K879">
        <v>1384887360</v>
      </c>
      <c r="L879" s="18">
        <f t="shared" si="83"/>
        <v>41597.788888888892</v>
      </c>
      <c r="M879" t="b">
        <v>0</v>
      </c>
      <c r="N879">
        <v>29</v>
      </c>
      <c r="O879" t="b">
        <v>0</v>
      </c>
      <c r="P879" t="s">
        <v>8277</v>
      </c>
      <c r="Q879">
        <f t="shared" si="84"/>
        <v>-649</v>
      </c>
      <c r="R879">
        <f t="shared" si="87"/>
        <v>-22.379310344827587</v>
      </c>
      <c r="S879" s="8" t="str">
        <f t="shared" si="90"/>
        <v>music</v>
      </c>
      <c r="T879" t="str">
        <f t="shared" si="85"/>
        <v>music/jazz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6">
        <f t="shared" si="86"/>
        <v>40535.232916666668</v>
      </c>
      <c r="K880">
        <v>1290490524</v>
      </c>
      <c r="L880" s="18">
        <f t="shared" si="83"/>
        <v>40505.232916666668</v>
      </c>
      <c r="M880" t="b">
        <v>0</v>
      </c>
      <c r="N880">
        <v>2</v>
      </c>
      <c r="O880" t="b">
        <v>0</v>
      </c>
      <c r="P880" t="s">
        <v>8277</v>
      </c>
      <c r="Q880">
        <f t="shared" si="84"/>
        <v>-4935</v>
      </c>
      <c r="R880">
        <f t="shared" si="87"/>
        <v>-2467.5</v>
      </c>
      <c r="S880" s="8" t="str">
        <f t="shared" si="90"/>
        <v>music</v>
      </c>
      <c r="T880" t="str">
        <f t="shared" si="85"/>
        <v>music/jazz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6">
        <f t="shared" si="86"/>
        <v>41058.829918981479</v>
      </c>
      <c r="K881">
        <v>1336506905</v>
      </c>
      <c r="L881" s="18">
        <f t="shared" si="83"/>
        <v>41037.829918981479</v>
      </c>
      <c r="M881" t="b">
        <v>0</v>
      </c>
      <c r="N881">
        <v>30</v>
      </c>
      <c r="O881" t="b">
        <v>0</v>
      </c>
      <c r="P881" t="s">
        <v>8277</v>
      </c>
      <c r="Q881">
        <f t="shared" si="84"/>
        <v>-1456</v>
      </c>
      <c r="R881">
        <f t="shared" si="87"/>
        <v>-48.533333333333331</v>
      </c>
      <c r="S881" s="8" t="str">
        <f t="shared" si="90"/>
        <v>music</v>
      </c>
      <c r="T881" t="str">
        <f t="shared" si="85"/>
        <v>music/jazz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6">
        <f t="shared" si="86"/>
        <v>41212.32104166667</v>
      </c>
      <c r="K882">
        <v>1348731738</v>
      </c>
      <c r="L882" s="18">
        <f t="shared" si="83"/>
        <v>41179.32104166667</v>
      </c>
      <c r="M882" t="b">
        <v>0</v>
      </c>
      <c r="N882">
        <v>8</v>
      </c>
      <c r="O882" t="b">
        <v>0</v>
      </c>
      <c r="P882" t="s">
        <v>8278</v>
      </c>
      <c r="Q882">
        <f t="shared" si="84"/>
        <v>-3667</v>
      </c>
      <c r="R882">
        <f t="shared" si="87"/>
        <v>-458.375</v>
      </c>
      <c r="S882" s="8" t="str">
        <f>LEFT(P2559, LEN(P2559)-16)</f>
        <v>music</v>
      </c>
      <c r="T882" t="str">
        <f t="shared" si="85"/>
        <v>c/indie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6">
        <f t="shared" si="86"/>
        <v>40922.25099537037</v>
      </c>
      <c r="K883">
        <v>1322632886</v>
      </c>
      <c r="L883" s="18">
        <f t="shared" si="83"/>
        <v>40877.25099537037</v>
      </c>
      <c r="M883" t="b">
        <v>0</v>
      </c>
      <c r="N883">
        <v>1</v>
      </c>
      <c r="O883" t="b">
        <v>0</v>
      </c>
      <c r="P883" t="s">
        <v>8278</v>
      </c>
      <c r="Q883">
        <f t="shared" si="84"/>
        <v>-3720</v>
      </c>
      <c r="R883">
        <f t="shared" si="87"/>
        <v>-3720</v>
      </c>
      <c r="S883" s="8" t="str">
        <f t="shared" ref="S883:S885" si="91">LEFT(P2560, LEN(P2560)-16)</f>
        <v>music</v>
      </c>
      <c r="T883" t="str">
        <f t="shared" si="85"/>
        <v>c/indie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6">
        <f t="shared" si="86"/>
        <v>40792.860532407409</v>
      </c>
      <c r="K884">
        <v>1312490350</v>
      </c>
      <c r="L884" s="18">
        <f t="shared" si="83"/>
        <v>40759.860532407409</v>
      </c>
      <c r="M884" t="b">
        <v>0</v>
      </c>
      <c r="N884">
        <v>14</v>
      </c>
      <c r="O884" t="b">
        <v>0</v>
      </c>
      <c r="P884" t="s">
        <v>8278</v>
      </c>
      <c r="Q884">
        <f t="shared" si="84"/>
        <v>-1198</v>
      </c>
      <c r="R884">
        <f t="shared" si="87"/>
        <v>-85.571428571428569</v>
      </c>
      <c r="S884" s="8" t="str">
        <f t="shared" si="91"/>
        <v>music</v>
      </c>
      <c r="T884" t="str">
        <f t="shared" si="85"/>
        <v>c/indie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6">
        <f t="shared" si="86"/>
        <v>42431.935590277775</v>
      </c>
      <c r="K885">
        <v>1451773635</v>
      </c>
      <c r="L885" s="18">
        <f t="shared" si="83"/>
        <v>42371.935590277775</v>
      </c>
      <c r="M885" t="b">
        <v>0</v>
      </c>
      <c r="N885">
        <v>24</v>
      </c>
      <c r="O885" t="b">
        <v>0</v>
      </c>
      <c r="P885" t="s">
        <v>8278</v>
      </c>
      <c r="Q885">
        <f t="shared" si="84"/>
        <v>-2999</v>
      </c>
      <c r="R885">
        <f t="shared" si="87"/>
        <v>-124.95833333333333</v>
      </c>
      <c r="S885" s="8" t="str">
        <f t="shared" si="91"/>
        <v>music</v>
      </c>
      <c r="T885" t="str">
        <f t="shared" si="85"/>
        <v>c/indie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6">
        <f t="shared" si="86"/>
        <v>41041.104861111111</v>
      </c>
      <c r="K886">
        <v>1331666146</v>
      </c>
      <c r="L886" s="18">
        <f t="shared" si="83"/>
        <v>40981.802615740737</v>
      </c>
      <c r="M886" t="b">
        <v>0</v>
      </c>
      <c r="N886">
        <v>2</v>
      </c>
      <c r="O886" t="b">
        <v>0</v>
      </c>
      <c r="P886" t="s">
        <v>8278</v>
      </c>
      <c r="Q886">
        <f t="shared" si="84"/>
        <v>-1980</v>
      </c>
      <c r="R886">
        <f t="shared" si="87"/>
        <v>-990</v>
      </c>
      <c r="S886" s="8" t="str">
        <f>LEFT(P886, LEN(P886)-11)</f>
        <v>music</v>
      </c>
      <c r="T886" t="str">
        <f t="shared" si="85"/>
        <v>c/indie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6">
        <f t="shared" si="86"/>
        <v>42734.941099537042</v>
      </c>
      <c r="K887">
        <v>1481322911</v>
      </c>
      <c r="L887" s="18">
        <f t="shared" si="83"/>
        <v>42713.941099537042</v>
      </c>
      <c r="M887" t="b">
        <v>0</v>
      </c>
      <c r="N887">
        <v>21</v>
      </c>
      <c r="O887" t="b">
        <v>0</v>
      </c>
      <c r="P887" t="s">
        <v>8278</v>
      </c>
      <c r="Q887">
        <f t="shared" si="84"/>
        <v>-250</v>
      </c>
      <c r="R887">
        <f t="shared" si="87"/>
        <v>-11.904761904761905</v>
      </c>
      <c r="S887" s="8" t="str">
        <f t="shared" ref="S887:S901" si="92">LEFT(P887, LEN(P887)-11)</f>
        <v>music</v>
      </c>
      <c r="T887" t="str">
        <f t="shared" si="85"/>
        <v>c/indie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6">
        <f t="shared" si="86"/>
        <v>42628.870520833334</v>
      </c>
      <c r="K888">
        <v>1471812813</v>
      </c>
      <c r="L888" s="18">
        <f t="shared" si="83"/>
        <v>42603.870520833334</v>
      </c>
      <c r="M888" t="b">
        <v>0</v>
      </c>
      <c r="N888">
        <v>7</v>
      </c>
      <c r="O888" t="b">
        <v>0</v>
      </c>
      <c r="P888" t="s">
        <v>8278</v>
      </c>
      <c r="Q888">
        <f t="shared" si="84"/>
        <v>-295</v>
      </c>
      <c r="R888">
        <f t="shared" si="87"/>
        <v>-42.142857142857146</v>
      </c>
      <c r="S888" s="8" t="str">
        <f t="shared" si="92"/>
        <v>music</v>
      </c>
      <c r="T888" t="str">
        <f t="shared" si="85"/>
        <v>c/indie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6">
        <f t="shared" si="86"/>
        <v>41056.958969907406</v>
      </c>
      <c r="K889">
        <v>1335567655</v>
      </c>
      <c r="L889" s="18">
        <f t="shared" si="83"/>
        <v>41026.958969907406</v>
      </c>
      <c r="M889" t="b">
        <v>0</v>
      </c>
      <c r="N889">
        <v>0</v>
      </c>
      <c r="O889" t="b">
        <v>0</v>
      </c>
      <c r="P889" t="s">
        <v>8278</v>
      </c>
      <c r="Q889">
        <f t="shared" si="84"/>
        <v>-1000</v>
      </c>
      <c r="R889" t="e">
        <f t="shared" si="87"/>
        <v>#DIV/0!</v>
      </c>
      <c r="S889" s="8" t="str">
        <f t="shared" si="92"/>
        <v>music</v>
      </c>
      <c r="T889" t="str">
        <f t="shared" si="85"/>
        <v>c/indie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6">
        <f t="shared" si="86"/>
        <v>40787.25</v>
      </c>
      <c r="K890">
        <v>1311789885</v>
      </c>
      <c r="L890" s="18">
        <f t="shared" si="83"/>
        <v>40751.753298611111</v>
      </c>
      <c r="M890" t="b">
        <v>0</v>
      </c>
      <c r="N890">
        <v>4</v>
      </c>
      <c r="O890" t="b">
        <v>0</v>
      </c>
      <c r="P890" t="s">
        <v>8278</v>
      </c>
      <c r="Q890">
        <f t="shared" si="84"/>
        <v>-928</v>
      </c>
      <c r="R890">
        <f t="shared" si="87"/>
        <v>-232</v>
      </c>
      <c r="S890" s="8" t="str">
        <f t="shared" si="92"/>
        <v>music</v>
      </c>
      <c r="T890" t="str">
        <f t="shared" si="85"/>
        <v>c/indie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6">
        <f t="shared" si="86"/>
        <v>41917.784062500003</v>
      </c>
      <c r="K891">
        <v>1409942943</v>
      </c>
      <c r="L891" s="18">
        <f t="shared" si="83"/>
        <v>41887.784062500003</v>
      </c>
      <c r="M891" t="b">
        <v>0</v>
      </c>
      <c r="N891">
        <v>32</v>
      </c>
      <c r="O891" t="b">
        <v>0</v>
      </c>
      <c r="P891" t="s">
        <v>8278</v>
      </c>
      <c r="Q891">
        <f t="shared" si="84"/>
        <v>-22639.68</v>
      </c>
      <c r="R891">
        <f t="shared" si="87"/>
        <v>-707.49</v>
      </c>
      <c r="S891" s="8" t="str">
        <f t="shared" si="92"/>
        <v>music</v>
      </c>
      <c r="T891" t="str">
        <f t="shared" si="85"/>
        <v>c/indie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6">
        <f t="shared" si="86"/>
        <v>41599.740497685183</v>
      </c>
      <c r="K892">
        <v>1382460379</v>
      </c>
      <c r="L892" s="18">
        <f t="shared" si="83"/>
        <v>41569.698831018519</v>
      </c>
      <c r="M892" t="b">
        <v>0</v>
      </c>
      <c r="N892">
        <v>4</v>
      </c>
      <c r="O892" t="b">
        <v>0</v>
      </c>
      <c r="P892" t="s">
        <v>8278</v>
      </c>
      <c r="Q892">
        <f t="shared" si="84"/>
        <v>-2875</v>
      </c>
      <c r="R892">
        <f t="shared" si="87"/>
        <v>-718.75</v>
      </c>
      <c r="S892" s="8" t="str">
        <f t="shared" si="92"/>
        <v>music</v>
      </c>
      <c r="T892" t="str">
        <f t="shared" si="85"/>
        <v>c/indie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6">
        <f t="shared" si="86"/>
        <v>41872.031597222223</v>
      </c>
      <c r="K893">
        <v>1405989930</v>
      </c>
      <c r="L893" s="18">
        <f t="shared" si="83"/>
        <v>41842.031597222223</v>
      </c>
      <c r="M893" t="b">
        <v>0</v>
      </c>
      <c r="N893">
        <v>9</v>
      </c>
      <c r="O893" t="b">
        <v>0</v>
      </c>
      <c r="P893" t="s">
        <v>8278</v>
      </c>
      <c r="Q893">
        <f t="shared" si="84"/>
        <v>-7740</v>
      </c>
      <c r="R893">
        <f t="shared" si="87"/>
        <v>-860</v>
      </c>
      <c r="S893" s="8" t="str">
        <f t="shared" si="92"/>
        <v>music</v>
      </c>
      <c r="T893" t="str">
        <f t="shared" si="85"/>
        <v>c/indie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6">
        <f t="shared" si="86"/>
        <v>40391.166666666664</v>
      </c>
      <c r="K894">
        <v>1273121283</v>
      </c>
      <c r="L894" s="18">
        <f t="shared" si="83"/>
        <v>40304.20003472222</v>
      </c>
      <c r="M894" t="b">
        <v>0</v>
      </c>
      <c r="N894">
        <v>17</v>
      </c>
      <c r="O894" t="b">
        <v>0</v>
      </c>
      <c r="P894" t="s">
        <v>8278</v>
      </c>
      <c r="Q894">
        <f t="shared" si="84"/>
        <v>-3555</v>
      </c>
      <c r="R894">
        <f t="shared" si="87"/>
        <v>-209.11764705882354</v>
      </c>
      <c r="S894" s="8" t="str">
        <f t="shared" si="92"/>
        <v>music</v>
      </c>
      <c r="T894" t="str">
        <f t="shared" si="85"/>
        <v>c/indie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6">
        <f t="shared" si="86"/>
        <v>42095.856053240743</v>
      </c>
      <c r="K895">
        <v>1425331963</v>
      </c>
      <c r="L895" s="18">
        <f t="shared" si="83"/>
        <v>42065.897719907407</v>
      </c>
      <c r="M895" t="b">
        <v>0</v>
      </c>
      <c r="N895">
        <v>5</v>
      </c>
      <c r="O895" t="b">
        <v>0</v>
      </c>
      <c r="P895" t="s">
        <v>8278</v>
      </c>
      <c r="Q895">
        <f t="shared" si="84"/>
        <v>-1800</v>
      </c>
      <c r="R895">
        <f t="shared" si="87"/>
        <v>-360</v>
      </c>
      <c r="S895" s="8" t="str">
        <f t="shared" si="92"/>
        <v>music</v>
      </c>
      <c r="T895" t="str">
        <f t="shared" si="85"/>
        <v>c/indie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6">
        <f t="shared" si="86"/>
        <v>42526.981597222228</v>
      </c>
      <c r="K896">
        <v>1462577610</v>
      </c>
      <c r="L896" s="18">
        <f t="shared" si="83"/>
        <v>42496.981597222228</v>
      </c>
      <c r="M896" t="b">
        <v>0</v>
      </c>
      <c r="N896">
        <v>53</v>
      </c>
      <c r="O896" t="b">
        <v>0</v>
      </c>
      <c r="P896" t="s">
        <v>8278</v>
      </c>
      <c r="Q896">
        <f t="shared" si="84"/>
        <v>-12166</v>
      </c>
      <c r="R896">
        <f t="shared" si="87"/>
        <v>-229.54716981132074</v>
      </c>
      <c r="S896" s="8" t="str">
        <f t="shared" si="92"/>
        <v>music</v>
      </c>
      <c r="T896" t="str">
        <f t="shared" si="85"/>
        <v>c/indie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6">
        <f t="shared" si="86"/>
        <v>40476.127650462964</v>
      </c>
      <c r="K897">
        <v>1284087829</v>
      </c>
      <c r="L897" s="18">
        <f t="shared" si="83"/>
        <v>40431.127650462964</v>
      </c>
      <c r="M897" t="b">
        <v>0</v>
      </c>
      <c r="N897">
        <v>7</v>
      </c>
      <c r="O897" t="b">
        <v>0</v>
      </c>
      <c r="P897" t="s">
        <v>8278</v>
      </c>
      <c r="Q897">
        <f t="shared" si="84"/>
        <v>-7805</v>
      </c>
      <c r="R897">
        <f t="shared" si="87"/>
        <v>-1115</v>
      </c>
      <c r="S897" s="8" t="str">
        <f t="shared" si="92"/>
        <v>music</v>
      </c>
      <c r="T897" t="str">
        <f t="shared" si="85"/>
        <v>c/indie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6">
        <f t="shared" si="86"/>
        <v>42244.166666666672</v>
      </c>
      <c r="K898">
        <v>1438549026</v>
      </c>
      <c r="L898" s="18">
        <f t="shared" ref="L898:L961" si="93">(((K898/60)/60)/24)+DATE(1970,1,1)</f>
        <v>42218.872986111113</v>
      </c>
      <c r="M898" t="b">
        <v>0</v>
      </c>
      <c r="N898">
        <v>72</v>
      </c>
      <c r="O898" t="b">
        <v>0</v>
      </c>
      <c r="P898" t="s">
        <v>8278</v>
      </c>
      <c r="Q898">
        <f t="shared" ref="Q898:Q961" si="94">E898-D898</f>
        <v>-4800</v>
      </c>
      <c r="R898">
        <f t="shared" si="87"/>
        <v>-66.666666666666671</v>
      </c>
      <c r="S898" s="8" t="str">
        <f t="shared" si="92"/>
        <v>music</v>
      </c>
      <c r="T898" t="str">
        <f t="shared" ref="T898:T961" si="95">RIGHT(P898,12)</f>
        <v>c/indie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6">
        <f t="shared" ref="J899:J962" si="96">(((I899/60)/60)/24)+DATE(1970,1,1)</f>
        <v>41241.730416666665</v>
      </c>
      <c r="K899">
        <v>1351528308</v>
      </c>
      <c r="L899" s="18">
        <f t="shared" si="93"/>
        <v>41211.688750000001</v>
      </c>
      <c r="M899" t="b">
        <v>0</v>
      </c>
      <c r="N899">
        <v>0</v>
      </c>
      <c r="O899" t="b">
        <v>0</v>
      </c>
      <c r="P899" t="s">
        <v>8278</v>
      </c>
      <c r="Q899">
        <f t="shared" si="94"/>
        <v>-3000</v>
      </c>
      <c r="R899" t="e">
        <f t="shared" ref="R899:R962" si="97">Q899/N899</f>
        <v>#DIV/0!</v>
      </c>
      <c r="S899" s="8" t="str">
        <f t="shared" si="92"/>
        <v>music</v>
      </c>
      <c r="T899" t="str">
        <f t="shared" si="95"/>
        <v>c/indie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6">
        <f t="shared" si="96"/>
        <v>40923.758217592593</v>
      </c>
      <c r="K900">
        <v>1322763110</v>
      </c>
      <c r="L900" s="18">
        <f t="shared" si="93"/>
        <v>40878.758217592593</v>
      </c>
      <c r="M900" t="b">
        <v>0</v>
      </c>
      <c r="N900">
        <v>2</v>
      </c>
      <c r="O900" t="b">
        <v>0</v>
      </c>
      <c r="P900" t="s">
        <v>8278</v>
      </c>
      <c r="Q900">
        <f t="shared" si="94"/>
        <v>-2430</v>
      </c>
      <c r="R900">
        <f t="shared" si="97"/>
        <v>-1215</v>
      </c>
      <c r="S900" s="8" t="str">
        <f t="shared" si="92"/>
        <v>music</v>
      </c>
      <c r="T900" t="str">
        <f t="shared" si="95"/>
        <v>c/indie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6">
        <f t="shared" si="96"/>
        <v>40691.099097222221</v>
      </c>
      <c r="K901">
        <v>1302661362</v>
      </c>
      <c r="L901" s="18">
        <f t="shared" si="93"/>
        <v>40646.099097222221</v>
      </c>
      <c r="M901" t="b">
        <v>0</v>
      </c>
      <c r="N901">
        <v>8</v>
      </c>
      <c r="O901" t="b">
        <v>0</v>
      </c>
      <c r="P901" t="s">
        <v>8278</v>
      </c>
      <c r="Q901">
        <f t="shared" si="94"/>
        <v>-470</v>
      </c>
      <c r="R901">
        <f t="shared" si="97"/>
        <v>-58.75</v>
      </c>
      <c r="S901" s="8" t="str">
        <f t="shared" si="92"/>
        <v>music</v>
      </c>
      <c r="T901" t="str">
        <f t="shared" si="95"/>
        <v>c/indie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6">
        <f t="shared" si="96"/>
        <v>42459.807893518519</v>
      </c>
      <c r="K902">
        <v>1456777402</v>
      </c>
      <c r="L902" s="18">
        <f t="shared" si="93"/>
        <v>42429.84956018519</v>
      </c>
      <c r="M902" t="b">
        <v>0</v>
      </c>
      <c r="N902">
        <v>2</v>
      </c>
      <c r="O902" t="b">
        <v>0</v>
      </c>
      <c r="P902" t="s">
        <v>8277</v>
      </c>
      <c r="Q902">
        <f t="shared" si="94"/>
        <v>-4979</v>
      </c>
      <c r="R902">
        <f t="shared" si="97"/>
        <v>-2489.5</v>
      </c>
      <c r="S902" s="8" t="str">
        <f t="shared" ref="S902:S941" si="98">LEFT(P902, LEN(P902)-5)</f>
        <v>music</v>
      </c>
      <c r="T902" t="str">
        <f t="shared" si="95"/>
        <v>music/jazz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6">
        <f t="shared" si="96"/>
        <v>40337.799305555556</v>
      </c>
      <c r="K903">
        <v>1272050914</v>
      </c>
      <c r="L903" s="18">
        <f t="shared" si="93"/>
        <v>40291.81150462963</v>
      </c>
      <c r="M903" t="b">
        <v>0</v>
      </c>
      <c r="N903">
        <v>0</v>
      </c>
      <c r="O903" t="b">
        <v>0</v>
      </c>
      <c r="P903" t="s">
        <v>8277</v>
      </c>
      <c r="Q903">
        <f t="shared" si="94"/>
        <v>-6500</v>
      </c>
      <c r="R903" t="e">
        <f t="shared" si="97"/>
        <v>#DIV/0!</v>
      </c>
      <c r="S903" s="8" t="str">
        <f t="shared" si="98"/>
        <v>music</v>
      </c>
      <c r="T903" t="str">
        <f t="shared" si="95"/>
        <v>music/jazz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6">
        <f t="shared" si="96"/>
        <v>41881.645833333336</v>
      </c>
      <c r="K904">
        <v>1404947422</v>
      </c>
      <c r="L904" s="18">
        <f t="shared" si="93"/>
        <v>41829.965532407405</v>
      </c>
      <c r="M904" t="b">
        <v>0</v>
      </c>
      <c r="N904">
        <v>3</v>
      </c>
      <c r="O904" t="b">
        <v>0</v>
      </c>
      <c r="P904" t="s">
        <v>8277</v>
      </c>
      <c r="Q904">
        <f t="shared" si="94"/>
        <v>-29910</v>
      </c>
      <c r="R904">
        <f t="shared" si="97"/>
        <v>-9970</v>
      </c>
      <c r="S904" s="8" t="str">
        <f t="shared" si="98"/>
        <v>music</v>
      </c>
      <c r="T904" t="str">
        <f t="shared" si="95"/>
        <v>music/jazz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6">
        <f t="shared" si="96"/>
        <v>41175.100694444445</v>
      </c>
      <c r="K905">
        <v>1346180780</v>
      </c>
      <c r="L905" s="18">
        <f t="shared" si="93"/>
        <v>41149.796064814815</v>
      </c>
      <c r="M905" t="b">
        <v>0</v>
      </c>
      <c r="N905">
        <v>4</v>
      </c>
      <c r="O905" t="b">
        <v>0</v>
      </c>
      <c r="P905" t="s">
        <v>8277</v>
      </c>
      <c r="Q905">
        <f t="shared" si="94"/>
        <v>-4840</v>
      </c>
      <c r="R905">
        <f t="shared" si="97"/>
        <v>-1210</v>
      </c>
      <c r="S905" s="8" t="str">
        <f t="shared" si="98"/>
        <v>music</v>
      </c>
      <c r="T905" t="str">
        <f t="shared" si="95"/>
        <v>music/jazz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6">
        <f t="shared" si="96"/>
        <v>42372.080289351856</v>
      </c>
      <c r="K906">
        <v>1449194137</v>
      </c>
      <c r="L906" s="18">
        <f t="shared" si="93"/>
        <v>42342.080289351856</v>
      </c>
      <c r="M906" t="b">
        <v>0</v>
      </c>
      <c r="N906">
        <v>3</v>
      </c>
      <c r="O906" t="b">
        <v>0</v>
      </c>
      <c r="P906" t="s">
        <v>8277</v>
      </c>
      <c r="Q906">
        <f t="shared" si="94"/>
        <v>-49849</v>
      </c>
      <c r="R906">
        <f t="shared" si="97"/>
        <v>-16616.333333333332</v>
      </c>
      <c r="S906" s="8" t="str">
        <f t="shared" si="98"/>
        <v>music</v>
      </c>
      <c r="T906" t="str">
        <f t="shared" si="95"/>
        <v>music/jazz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6">
        <f t="shared" si="96"/>
        <v>40567.239884259259</v>
      </c>
      <c r="K907">
        <v>1290663926</v>
      </c>
      <c r="L907" s="18">
        <f t="shared" si="93"/>
        <v>40507.239884259259</v>
      </c>
      <c r="M907" t="b">
        <v>0</v>
      </c>
      <c r="N907">
        <v>6</v>
      </c>
      <c r="O907" t="b">
        <v>0</v>
      </c>
      <c r="P907" t="s">
        <v>8277</v>
      </c>
      <c r="Q907">
        <f t="shared" si="94"/>
        <v>-6304</v>
      </c>
      <c r="R907">
        <f t="shared" si="97"/>
        <v>-1050.6666666666667</v>
      </c>
      <c r="S907" s="8" t="str">
        <f t="shared" si="98"/>
        <v>music</v>
      </c>
      <c r="T907" t="str">
        <f t="shared" si="95"/>
        <v>music/jazz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6">
        <f t="shared" si="96"/>
        <v>41711.148032407407</v>
      </c>
      <c r="K908">
        <v>1392093190</v>
      </c>
      <c r="L908" s="18">
        <f t="shared" si="93"/>
        <v>41681.189699074072</v>
      </c>
      <c r="M908" t="b">
        <v>0</v>
      </c>
      <c r="N908">
        <v>0</v>
      </c>
      <c r="O908" t="b">
        <v>0</v>
      </c>
      <c r="P908" t="s">
        <v>8277</v>
      </c>
      <c r="Q908">
        <f t="shared" si="94"/>
        <v>-15000</v>
      </c>
      <c r="R908" t="e">
        <f t="shared" si="97"/>
        <v>#DIV/0!</v>
      </c>
      <c r="S908" s="8" t="str">
        <f t="shared" si="98"/>
        <v>music</v>
      </c>
      <c r="T908" t="str">
        <f t="shared" si="95"/>
        <v>music/jazz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6">
        <f t="shared" si="96"/>
        <v>40797.192395833335</v>
      </c>
      <c r="K909">
        <v>1313123823</v>
      </c>
      <c r="L909" s="18">
        <f t="shared" si="93"/>
        <v>40767.192395833335</v>
      </c>
      <c r="M909" t="b">
        <v>0</v>
      </c>
      <c r="N909">
        <v>0</v>
      </c>
      <c r="O909" t="b">
        <v>0</v>
      </c>
      <c r="P909" t="s">
        <v>8277</v>
      </c>
      <c r="Q909">
        <f t="shared" si="94"/>
        <v>-2900</v>
      </c>
      <c r="R909" t="e">
        <f t="shared" si="97"/>
        <v>#DIV/0!</v>
      </c>
      <c r="S909" s="8" t="str">
        <f t="shared" si="98"/>
        <v>music</v>
      </c>
      <c r="T909" t="str">
        <f t="shared" si="95"/>
        <v>music/jazz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6">
        <f t="shared" si="96"/>
        <v>40386.207638888889</v>
      </c>
      <c r="K910">
        <v>1276283655</v>
      </c>
      <c r="L910" s="18">
        <f t="shared" si="93"/>
        <v>40340.801562499997</v>
      </c>
      <c r="M910" t="b">
        <v>0</v>
      </c>
      <c r="N910">
        <v>0</v>
      </c>
      <c r="O910" t="b">
        <v>0</v>
      </c>
      <c r="P910" t="s">
        <v>8277</v>
      </c>
      <c r="Q910">
        <f t="shared" si="94"/>
        <v>-2500</v>
      </c>
      <c r="R910" t="e">
        <f t="shared" si="97"/>
        <v>#DIV/0!</v>
      </c>
      <c r="S910" s="8" t="str">
        <f t="shared" si="98"/>
        <v>music</v>
      </c>
      <c r="T910" t="str">
        <f t="shared" si="95"/>
        <v>music/jazz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6">
        <f t="shared" si="96"/>
        <v>41113.166666666664</v>
      </c>
      <c r="K911">
        <v>1340296440</v>
      </c>
      <c r="L911" s="18">
        <f t="shared" si="93"/>
        <v>41081.69027777778</v>
      </c>
      <c r="M911" t="b">
        <v>0</v>
      </c>
      <c r="N911">
        <v>8</v>
      </c>
      <c r="O911" t="b">
        <v>0</v>
      </c>
      <c r="P911" t="s">
        <v>8277</v>
      </c>
      <c r="Q911">
        <f t="shared" si="94"/>
        <v>-15480</v>
      </c>
      <c r="R911">
        <f t="shared" si="97"/>
        <v>-1935</v>
      </c>
      <c r="S911" s="8" t="str">
        <f t="shared" si="98"/>
        <v>music</v>
      </c>
      <c r="T911" t="str">
        <f t="shared" si="95"/>
        <v>music/jazz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6">
        <f t="shared" si="96"/>
        <v>42797.545358796298</v>
      </c>
      <c r="K912">
        <v>1483362319</v>
      </c>
      <c r="L912" s="18">
        <f t="shared" si="93"/>
        <v>42737.545358796298</v>
      </c>
      <c r="M912" t="b">
        <v>0</v>
      </c>
      <c r="N912">
        <v>5</v>
      </c>
      <c r="O912" t="b">
        <v>0</v>
      </c>
      <c r="P912" t="s">
        <v>8277</v>
      </c>
      <c r="Q912">
        <f t="shared" si="94"/>
        <v>-427</v>
      </c>
      <c r="R912">
        <f t="shared" si="97"/>
        <v>-85.4</v>
      </c>
      <c r="S912" s="8" t="str">
        <f t="shared" si="98"/>
        <v>music</v>
      </c>
      <c r="T912" t="str">
        <f t="shared" si="95"/>
        <v>music/jazz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6">
        <f t="shared" si="96"/>
        <v>41663.005150462966</v>
      </c>
      <c r="K913">
        <v>1388707645</v>
      </c>
      <c r="L913" s="18">
        <f t="shared" si="93"/>
        <v>41642.005150462966</v>
      </c>
      <c r="M913" t="b">
        <v>0</v>
      </c>
      <c r="N913">
        <v>0</v>
      </c>
      <c r="O913" t="b">
        <v>0</v>
      </c>
      <c r="P913" t="s">
        <v>8277</v>
      </c>
      <c r="Q913">
        <f t="shared" si="94"/>
        <v>-100000</v>
      </c>
      <c r="R913" t="e">
        <f t="shared" si="97"/>
        <v>#DIV/0!</v>
      </c>
      <c r="S913" s="8" t="str">
        <f t="shared" si="98"/>
        <v>music</v>
      </c>
      <c r="T913" t="str">
        <f t="shared" si="95"/>
        <v>music/jazz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6">
        <f t="shared" si="96"/>
        <v>41254.151006944441</v>
      </c>
      <c r="K914">
        <v>1350009447</v>
      </c>
      <c r="L914" s="18">
        <f t="shared" si="93"/>
        <v>41194.109340277777</v>
      </c>
      <c r="M914" t="b">
        <v>0</v>
      </c>
      <c r="N914">
        <v>2</v>
      </c>
      <c r="O914" t="b">
        <v>0</v>
      </c>
      <c r="P914" t="s">
        <v>8277</v>
      </c>
      <c r="Q914">
        <f t="shared" si="94"/>
        <v>-3470</v>
      </c>
      <c r="R914">
        <f t="shared" si="97"/>
        <v>-1735</v>
      </c>
      <c r="S914" s="8" t="str">
        <f t="shared" si="98"/>
        <v>music</v>
      </c>
      <c r="T914" t="str">
        <f t="shared" si="95"/>
        <v>music/jazz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6">
        <f t="shared" si="96"/>
        <v>41034.139108796298</v>
      </c>
      <c r="K915">
        <v>1333596019</v>
      </c>
      <c r="L915" s="18">
        <f t="shared" si="93"/>
        <v>41004.139108796298</v>
      </c>
      <c r="M915" t="b">
        <v>0</v>
      </c>
      <c r="N915">
        <v>24</v>
      </c>
      <c r="O915" t="b">
        <v>0</v>
      </c>
      <c r="P915" t="s">
        <v>8277</v>
      </c>
      <c r="Q915">
        <f t="shared" si="94"/>
        <v>-28018</v>
      </c>
      <c r="R915">
        <f t="shared" si="97"/>
        <v>-1167.4166666666667</v>
      </c>
      <c r="S915" s="8" t="str">
        <f t="shared" si="98"/>
        <v>music</v>
      </c>
      <c r="T915" t="str">
        <f t="shared" si="95"/>
        <v>music/jazz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6">
        <f t="shared" si="96"/>
        <v>41146.763275462967</v>
      </c>
      <c r="K916">
        <v>1343326747</v>
      </c>
      <c r="L916" s="18">
        <f t="shared" si="93"/>
        <v>41116.763275462967</v>
      </c>
      <c r="M916" t="b">
        <v>0</v>
      </c>
      <c r="N916">
        <v>0</v>
      </c>
      <c r="O916" t="b">
        <v>0</v>
      </c>
      <c r="P916" t="s">
        <v>8277</v>
      </c>
      <c r="Q916">
        <f t="shared" si="94"/>
        <v>-1500</v>
      </c>
      <c r="R916" t="e">
        <f t="shared" si="97"/>
        <v>#DIV/0!</v>
      </c>
      <c r="S916" s="8" t="str">
        <f t="shared" si="98"/>
        <v>music</v>
      </c>
      <c r="T916" t="str">
        <f t="shared" si="95"/>
        <v>music/jazz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6">
        <f t="shared" si="96"/>
        <v>40969.207638888889</v>
      </c>
      <c r="K917">
        <v>1327853914</v>
      </c>
      <c r="L917" s="18">
        <f t="shared" si="93"/>
        <v>40937.679560185185</v>
      </c>
      <c r="M917" t="b">
        <v>0</v>
      </c>
      <c r="N917">
        <v>9</v>
      </c>
      <c r="O917" t="b">
        <v>0</v>
      </c>
      <c r="P917" t="s">
        <v>8277</v>
      </c>
      <c r="Q917">
        <f t="shared" si="94"/>
        <v>-6125</v>
      </c>
      <c r="R917">
        <f t="shared" si="97"/>
        <v>-680.55555555555554</v>
      </c>
      <c r="S917" s="8" t="str">
        <f t="shared" si="98"/>
        <v>music</v>
      </c>
      <c r="T917" t="str">
        <f t="shared" si="95"/>
        <v>music/jazz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6">
        <f t="shared" si="96"/>
        <v>40473.208333333336</v>
      </c>
      <c r="K918">
        <v>1284409734</v>
      </c>
      <c r="L918" s="18">
        <f t="shared" si="93"/>
        <v>40434.853402777779</v>
      </c>
      <c r="M918" t="b">
        <v>0</v>
      </c>
      <c r="N918">
        <v>0</v>
      </c>
      <c r="O918" t="b">
        <v>0</v>
      </c>
      <c r="P918" t="s">
        <v>8277</v>
      </c>
      <c r="Q918">
        <f t="shared" si="94"/>
        <v>-3300</v>
      </c>
      <c r="R918" t="e">
        <f t="shared" si="97"/>
        <v>#DIV/0!</v>
      </c>
      <c r="S918" s="8" t="str">
        <f t="shared" si="98"/>
        <v>music</v>
      </c>
      <c r="T918" t="str">
        <f t="shared" si="95"/>
        <v>music/jazz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6">
        <f t="shared" si="96"/>
        <v>41834.104166666664</v>
      </c>
      <c r="K919">
        <v>1402612730</v>
      </c>
      <c r="L919" s="18">
        <f t="shared" si="93"/>
        <v>41802.94363425926</v>
      </c>
      <c r="M919" t="b">
        <v>0</v>
      </c>
      <c r="N919">
        <v>1</v>
      </c>
      <c r="O919" t="b">
        <v>0</v>
      </c>
      <c r="P919" t="s">
        <v>8277</v>
      </c>
      <c r="Q919">
        <f t="shared" si="94"/>
        <v>-4970</v>
      </c>
      <c r="R919">
        <f t="shared" si="97"/>
        <v>-4970</v>
      </c>
      <c r="S919" s="8" t="str">
        <f t="shared" si="98"/>
        <v>music</v>
      </c>
      <c r="T919" t="str">
        <f t="shared" si="95"/>
        <v>music/jazz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6">
        <f t="shared" si="96"/>
        <v>41974.957881944443</v>
      </c>
      <c r="K920">
        <v>1414879161</v>
      </c>
      <c r="L920" s="18">
        <f t="shared" si="93"/>
        <v>41944.916215277779</v>
      </c>
      <c r="M920" t="b">
        <v>0</v>
      </c>
      <c r="N920">
        <v>10</v>
      </c>
      <c r="O920" t="b">
        <v>0</v>
      </c>
      <c r="P920" t="s">
        <v>8277</v>
      </c>
      <c r="Q920">
        <f t="shared" si="94"/>
        <v>-3704</v>
      </c>
      <c r="R920">
        <f t="shared" si="97"/>
        <v>-370.4</v>
      </c>
      <c r="S920" s="8" t="str">
        <f t="shared" si="98"/>
        <v>music</v>
      </c>
      <c r="T920" t="str">
        <f t="shared" si="95"/>
        <v>music/jazz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6">
        <f t="shared" si="96"/>
        <v>41262.641724537039</v>
      </c>
      <c r="K921">
        <v>1352906645</v>
      </c>
      <c r="L921" s="18">
        <f t="shared" si="93"/>
        <v>41227.641724537039</v>
      </c>
      <c r="M921" t="b">
        <v>0</v>
      </c>
      <c r="N921">
        <v>1</v>
      </c>
      <c r="O921" t="b">
        <v>0</v>
      </c>
      <c r="P921" t="s">
        <v>8277</v>
      </c>
      <c r="Q921">
        <f t="shared" si="94"/>
        <v>-19900</v>
      </c>
      <c r="R921">
        <f t="shared" si="97"/>
        <v>-19900</v>
      </c>
      <c r="S921" s="8" t="str">
        <f t="shared" si="98"/>
        <v>music</v>
      </c>
      <c r="T921" t="str">
        <f t="shared" si="95"/>
        <v>music/jazz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6">
        <f t="shared" si="96"/>
        <v>41592.713217592594</v>
      </c>
      <c r="K922">
        <v>1381853222</v>
      </c>
      <c r="L922" s="18">
        <f t="shared" si="93"/>
        <v>41562.67155092593</v>
      </c>
      <c r="M922" t="b">
        <v>0</v>
      </c>
      <c r="N922">
        <v>0</v>
      </c>
      <c r="O922" t="b">
        <v>0</v>
      </c>
      <c r="P922" t="s">
        <v>8277</v>
      </c>
      <c r="Q922">
        <f t="shared" si="94"/>
        <v>-5500</v>
      </c>
      <c r="R922" t="e">
        <f t="shared" si="97"/>
        <v>#DIV/0!</v>
      </c>
      <c r="S922" s="8" t="str">
        <f t="shared" si="98"/>
        <v>music</v>
      </c>
      <c r="T922" t="str">
        <f t="shared" si="95"/>
        <v>music/jazz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6">
        <f t="shared" si="96"/>
        <v>40889.212685185186</v>
      </c>
      <c r="K923">
        <v>1320033976</v>
      </c>
      <c r="L923" s="18">
        <f t="shared" si="93"/>
        <v>40847.171018518515</v>
      </c>
      <c r="M923" t="b">
        <v>0</v>
      </c>
      <c r="N923">
        <v>20</v>
      </c>
      <c r="O923" t="b">
        <v>0</v>
      </c>
      <c r="P923" t="s">
        <v>8277</v>
      </c>
      <c r="Q923">
        <f t="shared" si="94"/>
        <v>-10365</v>
      </c>
      <c r="R923">
        <f t="shared" si="97"/>
        <v>-518.25</v>
      </c>
      <c r="S923" s="8" t="str">
        <f t="shared" si="98"/>
        <v>music</v>
      </c>
      <c r="T923" t="str">
        <f t="shared" si="95"/>
        <v>music/jazz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6">
        <f t="shared" si="96"/>
        <v>41913.530011574076</v>
      </c>
      <c r="K924">
        <v>1409143393</v>
      </c>
      <c r="L924" s="18">
        <f t="shared" si="93"/>
        <v>41878.530011574076</v>
      </c>
      <c r="M924" t="b">
        <v>0</v>
      </c>
      <c r="N924">
        <v>30</v>
      </c>
      <c r="O924" t="b">
        <v>0</v>
      </c>
      <c r="P924" t="s">
        <v>8277</v>
      </c>
      <c r="Q924">
        <f t="shared" si="94"/>
        <v>-21320</v>
      </c>
      <c r="R924">
        <f t="shared" si="97"/>
        <v>-710.66666666666663</v>
      </c>
      <c r="S924" s="8" t="str">
        <f t="shared" si="98"/>
        <v>music</v>
      </c>
      <c r="T924" t="str">
        <f t="shared" si="95"/>
        <v>music/jazz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6">
        <f t="shared" si="96"/>
        <v>41965.001423611116</v>
      </c>
      <c r="K925">
        <v>1414018923</v>
      </c>
      <c r="L925" s="18">
        <f t="shared" si="93"/>
        <v>41934.959756944445</v>
      </c>
      <c r="M925" t="b">
        <v>0</v>
      </c>
      <c r="N925">
        <v>6</v>
      </c>
      <c r="O925" t="b">
        <v>0</v>
      </c>
      <c r="P925" t="s">
        <v>8277</v>
      </c>
      <c r="Q925">
        <f t="shared" si="94"/>
        <v>-14670</v>
      </c>
      <c r="R925">
        <f t="shared" si="97"/>
        <v>-2445</v>
      </c>
      <c r="S925" s="8" t="str">
        <f t="shared" si="98"/>
        <v>music</v>
      </c>
      <c r="T925" t="str">
        <f t="shared" si="95"/>
        <v>music/jazz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6">
        <f t="shared" si="96"/>
        <v>41318.942928240744</v>
      </c>
      <c r="K926">
        <v>1358203069</v>
      </c>
      <c r="L926" s="18">
        <f t="shared" si="93"/>
        <v>41288.942928240744</v>
      </c>
      <c r="M926" t="b">
        <v>0</v>
      </c>
      <c r="N926">
        <v>15</v>
      </c>
      <c r="O926" t="b">
        <v>0</v>
      </c>
      <c r="P926" t="s">
        <v>8277</v>
      </c>
      <c r="Q926">
        <f t="shared" si="94"/>
        <v>-2673</v>
      </c>
      <c r="R926">
        <f t="shared" si="97"/>
        <v>-178.2</v>
      </c>
      <c r="S926" s="8" t="str">
        <f t="shared" si="98"/>
        <v>music</v>
      </c>
      <c r="T926" t="str">
        <f t="shared" si="95"/>
        <v>music/jazz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6">
        <f t="shared" si="96"/>
        <v>41605.922581018516</v>
      </c>
      <c r="K927">
        <v>1382994511</v>
      </c>
      <c r="L927" s="18">
        <f t="shared" si="93"/>
        <v>41575.880914351852</v>
      </c>
      <c r="M927" t="b">
        <v>0</v>
      </c>
      <c r="N927">
        <v>5</v>
      </c>
      <c r="O927" t="b">
        <v>0</v>
      </c>
      <c r="P927" t="s">
        <v>8277</v>
      </c>
      <c r="Q927">
        <f t="shared" si="94"/>
        <v>-5840</v>
      </c>
      <c r="R927">
        <f t="shared" si="97"/>
        <v>-1168</v>
      </c>
      <c r="S927" s="8" t="str">
        <f t="shared" si="98"/>
        <v>music</v>
      </c>
      <c r="T927" t="str">
        <f t="shared" si="95"/>
        <v>music/jazz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6">
        <f t="shared" si="96"/>
        <v>40367.944444444445</v>
      </c>
      <c r="K928">
        <v>1276043330</v>
      </c>
      <c r="L928" s="18">
        <f t="shared" si="93"/>
        <v>40338.02002314815</v>
      </c>
      <c r="M928" t="b">
        <v>0</v>
      </c>
      <c r="N928">
        <v>0</v>
      </c>
      <c r="O928" t="b">
        <v>0</v>
      </c>
      <c r="P928" t="s">
        <v>8277</v>
      </c>
      <c r="Q928">
        <f t="shared" si="94"/>
        <v>-7000</v>
      </c>
      <c r="R928" t="e">
        <f t="shared" si="97"/>
        <v>#DIV/0!</v>
      </c>
      <c r="S928" s="8" t="str">
        <f t="shared" si="98"/>
        <v>music</v>
      </c>
      <c r="T928" t="str">
        <f t="shared" si="95"/>
        <v>music/jazz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6">
        <f t="shared" si="96"/>
        <v>41043.822858796295</v>
      </c>
      <c r="K929">
        <v>1334432695</v>
      </c>
      <c r="L929" s="18">
        <f t="shared" si="93"/>
        <v>41013.822858796295</v>
      </c>
      <c r="M929" t="b">
        <v>0</v>
      </c>
      <c r="N929">
        <v>0</v>
      </c>
      <c r="O929" t="b">
        <v>0</v>
      </c>
      <c r="P929" t="s">
        <v>8277</v>
      </c>
      <c r="Q929">
        <f t="shared" si="94"/>
        <v>-20000</v>
      </c>
      <c r="R929" t="e">
        <f t="shared" si="97"/>
        <v>#DIV/0!</v>
      </c>
      <c r="S929" s="8" t="str">
        <f t="shared" si="98"/>
        <v>music</v>
      </c>
      <c r="T929" t="str">
        <f t="shared" si="95"/>
        <v>music/jazz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6">
        <f t="shared" si="96"/>
        <v>41231</v>
      </c>
      <c r="K930">
        <v>1348864913</v>
      </c>
      <c r="L930" s="18">
        <f t="shared" si="93"/>
        <v>41180.86241898148</v>
      </c>
      <c r="M930" t="b">
        <v>0</v>
      </c>
      <c r="N930">
        <v>28</v>
      </c>
      <c r="O930" t="b">
        <v>0</v>
      </c>
      <c r="P930" t="s">
        <v>8277</v>
      </c>
      <c r="Q930">
        <f t="shared" si="94"/>
        <v>-12925</v>
      </c>
      <c r="R930">
        <f t="shared" si="97"/>
        <v>-461.60714285714283</v>
      </c>
      <c r="S930" s="8" t="str">
        <f t="shared" si="98"/>
        <v>music</v>
      </c>
      <c r="T930" t="str">
        <f t="shared" si="95"/>
        <v>music/jazz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6">
        <f t="shared" si="96"/>
        <v>41008.196400462963</v>
      </c>
      <c r="K931">
        <v>1331358169</v>
      </c>
      <c r="L931" s="18">
        <f t="shared" si="93"/>
        <v>40978.238067129627</v>
      </c>
      <c r="M931" t="b">
        <v>0</v>
      </c>
      <c r="N931">
        <v>0</v>
      </c>
      <c r="O931" t="b">
        <v>0</v>
      </c>
      <c r="P931" t="s">
        <v>8277</v>
      </c>
      <c r="Q931">
        <f t="shared" si="94"/>
        <v>-500</v>
      </c>
      <c r="R931" t="e">
        <f t="shared" si="97"/>
        <v>#DIV/0!</v>
      </c>
      <c r="S931" s="8" t="str">
        <f t="shared" si="98"/>
        <v>music</v>
      </c>
      <c r="T931" t="str">
        <f t="shared" si="95"/>
        <v>music/jazz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6">
        <f t="shared" si="96"/>
        <v>40354.897222222222</v>
      </c>
      <c r="K932">
        <v>1273874306</v>
      </c>
      <c r="L932" s="18">
        <f t="shared" si="93"/>
        <v>40312.915578703702</v>
      </c>
      <c r="M932" t="b">
        <v>0</v>
      </c>
      <c r="N932">
        <v>5</v>
      </c>
      <c r="O932" t="b">
        <v>0</v>
      </c>
      <c r="P932" t="s">
        <v>8277</v>
      </c>
      <c r="Q932">
        <f t="shared" si="94"/>
        <v>-555</v>
      </c>
      <c r="R932">
        <f t="shared" si="97"/>
        <v>-111</v>
      </c>
      <c r="S932" s="8" t="str">
        <f t="shared" si="98"/>
        <v>music</v>
      </c>
      <c r="T932" t="str">
        <f t="shared" si="95"/>
        <v>music/jazz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6">
        <f t="shared" si="96"/>
        <v>41714.916666666664</v>
      </c>
      <c r="K933">
        <v>1392021502</v>
      </c>
      <c r="L933" s="18">
        <f t="shared" si="93"/>
        <v>41680.359976851854</v>
      </c>
      <c r="M933" t="b">
        <v>0</v>
      </c>
      <c r="N933">
        <v>7</v>
      </c>
      <c r="O933" t="b">
        <v>0</v>
      </c>
      <c r="P933" t="s">
        <v>8277</v>
      </c>
      <c r="Q933">
        <f t="shared" si="94"/>
        <v>-1869</v>
      </c>
      <c r="R933">
        <f t="shared" si="97"/>
        <v>-267</v>
      </c>
      <c r="S933" s="8" t="str">
        <f t="shared" si="98"/>
        <v>music</v>
      </c>
      <c r="T933" t="str">
        <f t="shared" si="95"/>
        <v>music/jazz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6">
        <f t="shared" si="96"/>
        <v>41355.927604166667</v>
      </c>
      <c r="K934">
        <v>1360106145</v>
      </c>
      <c r="L934" s="18">
        <f t="shared" si="93"/>
        <v>41310.969270833331</v>
      </c>
      <c r="M934" t="b">
        <v>0</v>
      </c>
      <c r="N934">
        <v>30</v>
      </c>
      <c r="O934" t="b">
        <v>0</v>
      </c>
      <c r="P934" t="s">
        <v>8277</v>
      </c>
      <c r="Q934">
        <f t="shared" si="94"/>
        <v>-8119</v>
      </c>
      <c r="R934">
        <f t="shared" si="97"/>
        <v>-270.63333333333333</v>
      </c>
      <c r="S934" s="8" t="str">
        <f t="shared" si="98"/>
        <v>music</v>
      </c>
      <c r="T934" t="str">
        <f t="shared" si="95"/>
        <v>music/jazz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6">
        <f t="shared" si="96"/>
        <v>41771.169085648151</v>
      </c>
      <c r="K935">
        <v>1394683409</v>
      </c>
      <c r="L935" s="18">
        <f t="shared" si="93"/>
        <v>41711.169085648151</v>
      </c>
      <c r="M935" t="b">
        <v>0</v>
      </c>
      <c r="N935">
        <v>2</v>
      </c>
      <c r="O935" t="b">
        <v>0</v>
      </c>
      <c r="P935" t="s">
        <v>8277</v>
      </c>
      <c r="Q935">
        <f t="shared" si="94"/>
        <v>-1880</v>
      </c>
      <c r="R935">
        <f t="shared" si="97"/>
        <v>-940</v>
      </c>
      <c r="S935" s="8" t="str">
        <f t="shared" si="98"/>
        <v>music</v>
      </c>
      <c r="T935" t="str">
        <f t="shared" si="95"/>
        <v>music/jazz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6">
        <f t="shared" si="96"/>
        <v>41763.25</v>
      </c>
      <c r="K936">
        <v>1396633284</v>
      </c>
      <c r="L936" s="18">
        <f t="shared" si="93"/>
        <v>41733.737083333333</v>
      </c>
      <c r="M936" t="b">
        <v>0</v>
      </c>
      <c r="N936">
        <v>30</v>
      </c>
      <c r="O936" t="b">
        <v>0</v>
      </c>
      <c r="P936" t="s">
        <v>8277</v>
      </c>
      <c r="Q936">
        <f t="shared" si="94"/>
        <v>-3480</v>
      </c>
      <c r="R936">
        <f t="shared" si="97"/>
        <v>-116</v>
      </c>
      <c r="S936" s="8" t="str">
        <f t="shared" si="98"/>
        <v>music</v>
      </c>
      <c r="T936" t="str">
        <f t="shared" si="95"/>
        <v>music/jazz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6">
        <f t="shared" si="96"/>
        <v>42398.333668981482</v>
      </c>
      <c r="K937">
        <v>1451462429</v>
      </c>
      <c r="L937" s="18">
        <f t="shared" si="93"/>
        <v>42368.333668981482</v>
      </c>
      <c r="M937" t="b">
        <v>0</v>
      </c>
      <c r="N937">
        <v>2</v>
      </c>
      <c r="O937" t="b">
        <v>0</v>
      </c>
      <c r="P937" t="s">
        <v>8277</v>
      </c>
      <c r="Q937">
        <f t="shared" si="94"/>
        <v>-3450</v>
      </c>
      <c r="R937">
        <f t="shared" si="97"/>
        <v>-1725</v>
      </c>
      <c r="S937" s="8" t="str">
        <f t="shared" si="98"/>
        <v>music</v>
      </c>
      <c r="T937" t="str">
        <f t="shared" si="95"/>
        <v>music/jazz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6">
        <f t="shared" si="96"/>
        <v>40926.833333333336</v>
      </c>
      <c r="K938">
        <v>1323131689</v>
      </c>
      <c r="L938" s="18">
        <f t="shared" si="93"/>
        <v>40883.024178240739</v>
      </c>
      <c r="M938" t="b">
        <v>0</v>
      </c>
      <c r="N938">
        <v>0</v>
      </c>
      <c r="O938" t="b">
        <v>0</v>
      </c>
      <c r="P938" t="s">
        <v>8277</v>
      </c>
      <c r="Q938">
        <f t="shared" si="94"/>
        <v>-1400</v>
      </c>
      <c r="R938" t="e">
        <f t="shared" si="97"/>
        <v>#DIV/0!</v>
      </c>
      <c r="S938" s="8" t="str">
        <f t="shared" si="98"/>
        <v>music</v>
      </c>
      <c r="T938" t="str">
        <f t="shared" si="95"/>
        <v>music/jazz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6">
        <f t="shared" si="96"/>
        <v>41581.839780092596</v>
      </c>
      <c r="K939">
        <v>1380913757</v>
      </c>
      <c r="L939" s="18">
        <f t="shared" si="93"/>
        <v>41551.798113425924</v>
      </c>
      <c r="M939" t="b">
        <v>0</v>
      </c>
      <c r="N939">
        <v>2</v>
      </c>
      <c r="O939" t="b">
        <v>0</v>
      </c>
      <c r="P939" t="s">
        <v>8277</v>
      </c>
      <c r="Q939">
        <f t="shared" si="94"/>
        <v>-3460</v>
      </c>
      <c r="R939">
        <f t="shared" si="97"/>
        <v>-1730</v>
      </c>
      <c r="S939" s="8" t="str">
        <f t="shared" si="98"/>
        <v>music</v>
      </c>
      <c r="T939" t="str">
        <f t="shared" si="95"/>
        <v>music/jazz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6">
        <f t="shared" si="96"/>
        <v>41154.479722222226</v>
      </c>
      <c r="K940">
        <v>1343993448</v>
      </c>
      <c r="L940" s="18">
        <f t="shared" si="93"/>
        <v>41124.479722222226</v>
      </c>
      <c r="M940" t="b">
        <v>0</v>
      </c>
      <c r="N940">
        <v>1</v>
      </c>
      <c r="O940" t="b">
        <v>0</v>
      </c>
      <c r="P940" t="s">
        <v>8277</v>
      </c>
      <c r="Q940">
        <f t="shared" si="94"/>
        <v>-6975</v>
      </c>
      <c r="R940">
        <f t="shared" si="97"/>
        <v>-6975</v>
      </c>
      <c r="S940" s="8" t="str">
        <f t="shared" si="98"/>
        <v>music</v>
      </c>
      <c r="T940" t="str">
        <f t="shared" si="95"/>
        <v>music/jazz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6">
        <f t="shared" si="96"/>
        <v>41455.831944444442</v>
      </c>
      <c r="K941">
        <v>1369246738</v>
      </c>
      <c r="L941" s="18">
        <f t="shared" si="93"/>
        <v>41416.763171296298</v>
      </c>
      <c r="M941" t="b">
        <v>0</v>
      </c>
      <c r="N941">
        <v>2</v>
      </c>
      <c r="O941" t="b">
        <v>0</v>
      </c>
      <c r="P941" t="s">
        <v>8277</v>
      </c>
      <c r="Q941">
        <f t="shared" si="94"/>
        <v>-2710</v>
      </c>
      <c r="R941">
        <f t="shared" si="97"/>
        <v>-1355</v>
      </c>
      <c r="S941" s="8" t="str">
        <f t="shared" si="98"/>
        <v>music</v>
      </c>
      <c r="T941" t="str">
        <f t="shared" si="95"/>
        <v>music/jazz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6">
        <f t="shared" si="96"/>
        <v>42227.008402777778</v>
      </c>
      <c r="K942">
        <v>1435363926</v>
      </c>
      <c r="L942" s="18">
        <f t="shared" si="93"/>
        <v>42182.008402777778</v>
      </c>
      <c r="M942" t="b">
        <v>0</v>
      </c>
      <c r="N942">
        <v>14</v>
      </c>
      <c r="O942" t="b">
        <v>0</v>
      </c>
      <c r="P942" t="s">
        <v>8272</v>
      </c>
      <c r="Q942">
        <f t="shared" si="94"/>
        <v>-7456</v>
      </c>
      <c r="R942">
        <f t="shared" si="97"/>
        <v>-532.57142857142856</v>
      </c>
      <c r="S942" t="str">
        <f t="shared" ref="S942:S1005" si="99">LEFT(P942, LEN(P942)-10)</f>
        <v>technology</v>
      </c>
      <c r="T942" t="str">
        <f t="shared" si="95"/>
        <v>gy/wearables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6">
        <f t="shared" si="96"/>
        <v>42776.096585648149</v>
      </c>
      <c r="K943">
        <v>1484101145</v>
      </c>
      <c r="L943" s="18">
        <f t="shared" si="93"/>
        <v>42746.096585648149</v>
      </c>
      <c r="M943" t="b">
        <v>0</v>
      </c>
      <c r="N943">
        <v>31</v>
      </c>
      <c r="O943" t="b">
        <v>0</v>
      </c>
      <c r="P943" t="s">
        <v>8272</v>
      </c>
      <c r="Q943">
        <f t="shared" si="94"/>
        <v>-48839</v>
      </c>
      <c r="R943">
        <f t="shared" si="97"/>
        <v>-1575.4516129032259</v>
      </c>
      <c r="S943" t="str">
        <f t="shared" si="99"/>
        <v>technology</v>
      </c>
      <c r="T943" t="str">
        <f t="shared" si="95"/>
        <v>gy/wearables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6">
        <f t="shared" si="96"/>
        <v>42418.843287037031</v>
      </c>
      <c r="K944">
        <v>1452716060</v>
      </c>
      <c r="L944" s="18">
        <f t="shared" si="93"/>
        <v>42382.843287037031</v>
      </c>
      <c r="M944" t="b">
        <v>0</v>
      </c>
      <c r="N944">
        <v>16</v>
      </c>
      <c r="O944" t="b">
        <v>0</v>
      </c>
      <c r="P944" t="s">
        <v>8272</v>
      </c>
      <c r="Q944">
        <f t="shared" si="94"/>
        <v>-6832</v>
      </c>
      <c r="R944">
        <f t="shared" si="97"/>
        <v>-427</v>
      </c>
      <c r="S944" t="str">
        <f t="shared" si="99"/>
        <v>technology</v>
      </c>
      <c r="T944" t="str">
        <f t="shared" si="95"/>
        <v>gy/wearables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6">
        <f t="shared" si="96"/>
        <v>42703.709548611107</v>
      </c>
      <c r="K945">
        <v>1477843305</v>
      </c>
      <c r="L945" s="18">
        <f t="shared" si="93"/>
        <v>42673.66788194445</v>
      </c>
      <c r="M945" t="b">
        <v>0</v>
      </c>
      <c r="N945">
        <v>12</v>
      </c>
      <c r="O945" t="b">
        <v>0</v>
      </c>
      <c r="P945" t="s">
        <v>8272</v>
      </c>
      <c r="Q945">
        <f t="shared" si="94"/>
        <v>-2711</v>
      </c>
      <c r="R945">
        <f t="shared" si="97"/>
        <v>-225.91666666666666</v>
      </c>
      <c r="S945" t="str">
        <f t="shared" si="99"/>
        <v>technology</v>
      </c>
      <c r="T945" t="str">
        <f t="shared" si="95"/>
        <v>gy/wearables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6">
        <f t="shared" si="96"/>
        <v>42478.583333333328</v>
      </c>
      <c r="K946">
        <v>1458050450</v>
      </c>
      <c r="L946" s="18">
        <f t="shared" si="93"/>
        <v>42444.583912037036</v>
      </c>
      <c r="M946" t="b">
        <v>0</v>
      </c>
      <c r="N946">
        <v>96</v>
      </c>
      <c r="O946" t="b">
        <v>0</v>
      </c>
      <c r="P946" t="s">
        <v>8272</v>
      </c>
      <c r="Q946">
        <f t="shared" si="94"/>
        <v>-43337</v>
      </c>
      <c r="R946">
        <f t="shared" si="97"/>
        <v>-451.42708333333331</v>
      </c>
      <c r="S946" t="str">
        <f t="shared" si="99"/>
        <v>technology</v>
      </c>
      <c r="T946" t="str">
        <f t="shared" si="95"/>
        <v>gy/wearables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6">
        <f t="shared" si="96"/>
        <v>42784.999305555553</v>
      </c>
      <c r="K947">
        <v>1482958626</v>
      </c>
      <c r="L947" s="18">
        <f t="shared" si="93"/>
        <v>42732.872986111113</v>
      </c>
      <c r="M947" t="b">
        <v>0</v>
      </c>
      <c r="N947">
        <v>16</v>
      </c>
      <c r="O947" t="b">
        <v>0</v>
      </c>
      <c r="P947" t="s">
        <v>8272</v>
      </c>
      <c r="Q947">
        <f t="shared" si="94"/>
        <v>-97516</v>
      </c>
      <c r="R947">
        <f t="shared" si="97"/>
        <v>-6094.75</v>
      </c>
      <c r="S947" t="str">
        <f t="shared" si="99"/>
        <v>technology</v>
      </c>
      <c r="T947" t="str">
        <f t="shared" si="95"/>
        <v>gy/wearables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6">
        <f t="shared" si="96"/>
        <v>42622.750555555554</v>
      </c>
      <c r="K948">
        <v>1470852048</v>
      </c>
      <c r="L948" s="18">
        <f t="shared" si="93"/>
        <v>42592.750555555554</v>
      </c>
      <c r="M948" t="b">
        <v>0</v>
      </c>
      <c r="N948">
        <v>5</v>
      </c>
      <c r="O948" t="b">
        <v>0</v>
      </c>
      <c r="P948" t="s">
        <v>8272</v>
      </c>
      <c r="Q948">
        <f t="shared" si="94"/>
        <v>-14714</v>
      </c>
      <c r="R948">
        <f t="shared" si="97"/>
        <v>-2942.8</v>
      </c>
      <c r="S948" t="str">
        <f t="shared" si="99"/>
        <v>technology</v>
      </c>
      <c r="T948" t="str">
        <f t="shared" si="95"/>
        <v>gy/wearables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6">
        <f t="shared" si="96"/>
        <v>42551.781319444446</v>
      </c>
      <c r="K949">
        <v>1462128306</v>
      </c>
      <c r="L949" s="18">
        <f t="shared" si="93"/>
        <v>42491.781319444446</v>
      </c>
      <c r="M949" t="b">
        <v>0</v>
      </c>
      <c r="N949">
        <v>0</v>
      </c>
      <c r="O949" t="b">
        <v>0</v>
      </c>
      <c r="P949" t="s">
        <v>8272</v>
      </c>
      <c r="Q949">
        <f t="shared" si="94"/>
        <v>-850</v>
      </c>
      <c r="R949" t="e">
        <f t="shared" si="97"/>
        <v>#DIV/0!</v>
      </c>
      <c r="S949" t="str">
        <f t="shared" si="99"/>
        <v>technology</v>
      </c>
      <c r="T949" t="str">
        <f t="shared" si="95"/>
        <v>gy/wearables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6">
        <f t="shared" si="96"/>
        <v>42441.828287037039</v>
      </c>
      <c r="K950">
        <v>1455220364</v>
      </c>
      <c r="L950" s="18">
        <f t="shared" si="93"/>
        <v>42411.828287037039</v>
      </c>
      <c r="M950" t="b">
        <v>0</v>
      </c>
      <c r="N950">
        <v>8</v>
      </c>
      <c r="O950" t="b">
        <v>0</v>
      </c>
      <c r="P950" t="s">
        <v>8272</v>
      </c>
      <c r="Q950">
        <f t="shared" si="94"/>
        <v>-3520</v>
      </c>
      <c r="R950">
        <f t="shared" si="97"/>
        <v>-440</v>
      </c>
      <c r="S950" t="str">
        <f t="shared" si="99"/>
        <v>technology</v>
      </c>
      <c r="T950" t="str">
        <f t="shared" si="95"/>
        <v>gy/wearables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6">
        <f t="shared" si="96"/>
        <v>42421.043703703705</v>
      </c>
      <c r="K951">
        <v>1450832576</v>
      </c>
      <c r="L951" s="18">
        <f t="shared" si="93"/>
        <v>42361.043703703705</v>
      </c>
      <c r="M951" t="b">
        <v>0</v>
      </c>
      <c r="N951">
        <v>7</v>
      </c>
      <c r="O951" t="b">
        <v>0</v>
      </c>
      <c r="P951" t="s">
        <v>8272</v>
      </c>
      <c r="Q951">
        <f t="shared" si="94"/>
        <v>-19727</v>
      </c>
      <c r="R951">
        <f t="shared" si="97"/>
        <v>-2818.1428571428573</v>
      </c>
      <c r="S951" t="str">
        <f t="shared" si="99"/>
        <v>technology</v>
      </c>
      <c r="T951" t="str">
        <f t="shared" si="95"/>
        <v>gy/wearables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6">
        <f t="shared" si="96"/>
        <v>42386.750706018516</v>
      </c>
      <c r="K952">
        <v>1450461661</v>
      </c>
      <c r="L952" s="18">
        <f t="shared" si="93"/>
        <v>42356.750706018516</v>
      </c>
      <c r="M952" t="b">
        <v>0</v>
      </c>
      <c r="N952">
        <v>24</v>
      </c>
      <c r="O952" t="b">
        <v>0</v>
      </c>
      <c r="P952" t="s">
        <v>8272</v>
      </c>
      <c r="Q952">
        <f t="shared" si="94"/>
        <v>-3598</v>
      </c>
      <c r="R952">
        <f t="shared" si="97"/>
        <v>-149.91666666666666</v>
      </c>
      <c r="S952" t="str">
        <f t="shared" si="99"/>
        <v>technology</v>
      </c>
      <c r="T952" t="str">
        <f t="shared" si="95"/>
        <v>gy/wearables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6">
        <f t="shared" si="96"/>
        <v>42525.653611111105</v>
      </c>
      <c r="K953">
        <v>1461166872</v>
      </c>
      <c r="L953" s="18">
        <f t="shared" si="93"/>
        <v>42480.653611111105</v>
      </c>
      <c r="M953" t="b">
        <v>0</v>
      </c>
      <c r="N953">
        <v>121</v>
      </c>
      <c r="O953" t="b">
        <v>0</v>
      </c>
      <c r="P953" t="s">
        <v>8272</v>
      </c>
      <c r="Q953">
        <f t="shared" si="94"/>
        <v>-30805</v>
      </c>
      <c r="R953">
        <f t="shared" si="97"/>
        <v>-254.58677685950414</v>
      </c>
      <c r="S953" t="str">
        <f t="shared" si="99"/>
        <v>technology</v>
      </c>
      <c r="T953" t="str">
        <f t="shared" si="95"/>
        <v>gy/wearables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6">
        <f t="shared" si="96"/>
        <v>42692.655231481483</v>
      </c>
      <c r="K954">
        <v>1476888212</v>
      </c>
      <c r="L954" s="18">
        <f t="shared" si="93"/>
        <v>42662.613564814819</v>
      </c>
      <c r="M954" t="b">
        <v>0</v>
      </c>
      <c r="N954">
        <v>196</v>
      </c>
      <c r="O954" t="b">
        <v>0</v>
      </c>
      <c r="P954" t="s">
        <v>8272</v>
      </c>
      <c r="Q954">
        <f t="shared" si="94"/>
        <v>-29428</v>
      </c>
      <c r="R954">
        <f t="shared" si="97"/>
        <v>-150.14285714285714</v>
      </c>
      <c r="S954" t="str">
        <f t="shared" si="99"/>
        <v>technology</v>
      </c>
      <c r="T954" t="str">
        <f t="shared" si="95"/>
        <v>gy/wearables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6">
        <f t="shared" si="96"/>
        <v>42029.164340277777</v>
      </c>
      <c r="K955">
        <v>1419566199</v>
      </c>
      <c r="L955" s="18">
        <f t="shared" si="93"/>
        <v>41999.164340277777</v>
      </c>
      <c r="M955" t="b">
        <v>0</v>
      </c>
      <c r="N955">
        <v>5</v>
      </c>
      <c r="O955" t="b">
        <v>0</v>
      </c>
      <c r="P955" t="s">
        <v>8272</v>
      </c>
      <c r="Q955">
        <f t="shared" si="94"/>
        <v>-14874</v>
      </c>
      <c r="R955">
        <f t="shared" si="97"/>
        <v>-2974.8</v>
      </c>
      <c r="S955" t="str">
        <f t="shared" si="99"/>
        <v>technology</v>
      </c>
      <c r="T955" t="str">
        <f t="shared" si="95"/>
        <v>gy/wearables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6">
        <f t="shared" si="96"/>
        <v>42236.833784722221</v>
      </c>
      <c r="K956">
        <v>1436472039</v>
      </c>
      <c r="L956" s="18">
        <f t="shared" si="93"/>
        <v>42194.833784722221</v>
      </c>
      <c r="M956" t="b">
        <v>0</v>
      </c>
      <c r="N956">
        <v>73</v>
      </c>
      <c r="O956" t="b">
        <v>0</v>
      </c>
      <c r="P956" t="s">
        <v>8272</v>
      </c>
      <c r="Q956">
        <f t="shared" si="94"/>
        <v>-8489</v>
      </c>
      <c r="R956">
        <f t="shared" si="97"/>
        <v>-116.28767123287672</v>
      </c>
      <c r="S956" t="str">
        <f t="shared" si="99"/>
        <v>technology</v>
      </c>
      <c r="T956" t="str">
        <f t="shared" si="95"/>
        <v>gy/wearables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6">
        <f t="shared" si="96"/>
        <v>42626.295138888891</v>
      </c>
      <c r="K957">
        <v>1470294300</v>
      </c>
      <c r="L957" s="18">
        <f t="shared" si="93"/>
        <v>42586.295138888891</v>
      </c>
      <c r="M957" t="b">
        <v>0</v>
      </c>
      <c r="N957">
        <v>93</v>
      </c>
      <c r="O957" t="b">
        <v>0</v>
      </c>
      <c r="P957" t="s">
        <v>8272</v>
      </c>
      <c r="Q957">
        <f t="shared" si="94"/>
        <v>-283016</v>
      </c>
      <c r="R957">
        <f t="shared" si="97"/>
        <v>-3043.1827956989246</v>
      </c>
      <c r="S957" t="str">
        <f t="shared" si="99"/>
        <v>technology</v>
      </c>
      <c r="T957" t="str">
        <f t="shared" si="95"/>
        <v>gy/wearables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6">
        <f t="shared" si="96"/>
        <v>42120.872210648144</v>
      </c>
      <c r="K958">
        <v>1424901359</v>
      </c>
      <c r="L958" s="18">
        <f t="shared" si="93"/>
        <v>42060.913877314815</v>
      </c>
      <c r="M958" t="b">
        <v>0</v>
      </c>
      <c r="N958">
        <v>17</v>
      </c>
      <c r="O958" t="b">
        <v>0</v>
      </c>
      <c r="P958" t="s">
        <v>8272</v>
      </c>
      <c r="Q958">
        <f t="shared" si="94"/>
        <v>-49139</v>
      </c>
      <c r="R958">
        <f t="shared" si="97"/>
        <v>-2890.5294117647059</v>
      </c>
      <c r="S958" t="str">
        <f t="shared" si="99"/>
        <v>technology</v>
      </c>
      <c r="T958" t="str">
        <f t="shared" si="95"/>
        <v>gy/wearables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6">
        <f t="shared" si="96"/>
        <v>42691.594131944439</v>
      </c>
      <c r="K959">
        <v>1476710133</v>
      </c>
      <c r="L959" s="18">
        <f t="shared" si="93"/>
        <v>42660.552465277782</v>
      </c>
      <c r="M959" t="b">
        <v>0</v>
      </c>
      <c r="N959">
        <v>7</v>
      </c>
      <c r="O959" t="b">
        <v>0</v>
      </c>
      <c r="P959" t="s">
        <v>8272</v>
      </c>
      <c r="Q959">
        <f t="shared" si="94"/>
        <v>-11767</v>
      </c>
      <c r="R959">
        <f t="shared" si="97"/>
        <v>-1681</v>
      </c>
      <c r="S959" t="str">
        <f t="shared" si="99"/>
        <v>technology</v>
      </c>
      <c r="T959" t="str">
        <f t="shared" si="95"/>
        <v>gy/wearables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6">
        <f t="shared" si="96"/>
        <v>42104.207638888889</v>
      </c>
      <c r="K960">
        <v>1426792563</v>
      </c>
      <c r="L960" s="18">
        <f t="shared" si="93"/>
        <v>42082.802812499998</v>
      </c>
      <c r="M960" t="b">
        <v>0</v>
      </c>
      <c r="N960">
        <v>17</v>
      </c>
      <c r="O960" t="b">
        <v>0</v>
      </c>
      <c r="P960" t="s">
        <v>8272</v>
      </c>
      <c r="Q960">
        <f t="shared" si="94"/>
        <v>-6896</v>
      </c>
      <c r="R960">
        <f t="shared" si="97"/>
        <v>-405.64705882352939</v>
      </c>
      <c r="S960" t="str">
        <f t="shared" si="99"/>
        <v>technology</v>
      </c>
      <c r="T960" t="str">
        <f t="shared" si="95"/>
        <v>gy/wearables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6">
        <f t="shared" si="96"/>
        <v>42023.174363425926</v>
      </c>
      <c r="K961">
        <v>1419048665</v>
      </c>
      <c r="L961" s="18">
        <f t="shared" si="93"/>
        <v>41993.174363425926</v>
      </c>
      <c r="M961" t="b">
        <v>0</v>
      </c>
      <c r="N961">
        <v>171</v>
      </c>
      <c r="O961" t="b">
        <v>0</v>
      </c>
      <c r="P961" t="s">
        <v>8272</v>
      </c>
      <c r="Q961">
        <f t="shared" si="94"/>
        <v>-30570</v>
      </c>
      <c r="R961">
        <f t="shared" si="97"/>
        <v>-178.7719298245614</v>
      </c>
      <c r="S961" t="str">
        <f t="shared" si="99"/>
        <v>technology</v>
      </c>
      <c r="T961" t="str">
        <f t="shared" si="95"/>
        <v>gy/wearables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6">
        <f t="shared" si="96"/>
        <v>42808.585127314815</v>
      </c>
      <c r="K962">
        <v>1485874955</v>
      </c>
      <c r="L962" s="18">
        <f t="shared" ref="L962:L1025" si="100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8272</v>
      </c>
      <c r="Q962">
        <f t="shared" ref="Q962:Q1025" si="101">E962-D962</f>
        <v>-29995</v>
      </c>
      <c r="R962">
        <f t="shared" si="97"/>
        <v>-159.54787234042553</v>
      </c>
      <c r="S962" t="str">
        <f t="shared" si="99"/>
        <v>technology</v>
      </c>
      <c r="T962" t="str">
        <f t="shared" ref="T962:T1025" si="102">RIGHT(P962,12)</f>
        <v>gy/wearables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6">
        <f t="shared" ref="J963:J1026" si="103">(((I963/60)/60)/24)+DATE(1970,1,1)</f>
        <v>42786.791666666672</v>
      </c>
      <c r="K963">
        <v>1483634335</v>
      </c>
      <c r="L963" s="18">
        <f t="shared" si="100"/>
        <v>42740.693692129629</v>
      </c>
      <c r="M963" t="b">
        <v>0</v>
      </c>
      <c r="N963">
        <v>110</v>
      </c>
      <c r="O963" t="b">
        <v>0</v>
      </c>
      <c r="P963" t="s">
        <v>8272</v>
      </c>
      <c r="Q963">
        <f t="shared" si="101"/>
        <v>-54921</v>
      </c>
      <c r="R963">
        <f t="shared" ref="R963:R1026" si="104">Q963/N963</f>
        <v>-499.28181818181821</v>
      </c>
      <c r="S963" t="str">
        <f t="shared" si="99"/>
        <v>technology</v>
      </c>
      <c r="T963" t="str">
        <f t="shared" si="102"/>
        <v>gy/wearables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6">
        <f t="shared" si="103"/>
        <v>42411.712418981479</v>
      </c>
      <c r="K964">
        <v>1451927153</v>
      </c>
      <c r="L964" s="18">
        <f t="shared" si="100"/>
        <v>42373.712418981479</v>
      </c>
      <c r="M964" t="b">
        <v>0</v>
      </c>
      <c r="N964">
        <v>37</v>
      </c>
      <c r="O964" t="b">
        <v>0</v>
      </c>
      <c r="P964" t="s">
        <v>8272</v>
      </c>
      <c r="Q964">
        <f t="shared" si="101"/>
        <v>-1788</v>
      </c>
      <c r="R964">
        <f t="shared" si="104"/>
        <v>-48.324324324324323</v>
      </c>
      <c r="S964" t="str">
        <f t="shared" si="99"/>
        <v>technology</v>
      </c>
      <c r="T964" t="str">
        <f t="shared" si="102"/>
        <v>gy/wearables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6">
        <f t="shared" si="103"/>
        <v>42660.635636574079</v>
      </c>
      <c r="K965">
        <v>1473693319</v>
      </c>
      <c r="L965" s="18">
        <f t="shared" si="100"/>
        <v>42625.635636574079</v>
      </c>
      <c r="M965" t="b">
        <v>0</v>
      </c>
      <c r="N965">
        <v>9</v>
      </c>
      <c r="O965" t="b">
        <v>0</v>
      </c>
      <c r="P965" t="s">
        <v>8272</v>
      </c>
      <c r="Q965">
        <f t="shared" si="101"/>
        <v>-34623</v>
      </c>
      <c r="R965">
        <f t="shared" si="104"/>
        <v>-3847</v>
      </c>
      <c r="S965" t="str">
        <f t="shared" si="99"/>
        <v>technology</v>
      </c>
      <c r="T965" t="str">
        <f t="shared" si="102"/>
        <v>gy/wearables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6">
        <f t="shared" si="103"/>
        <v>42248.628692129627</v>
      </c>
      <c r="K966">
        <v>1437663919</v>
      </c>
      <c r="L966" s="18">
        <f t="shared" si="100"/>
        <v>42208.628692129627</v>
      </c>
      <c r="M966" t="b">
        <v>0</v>
      </c>
      <c r="N966">
        <v>29</v>
      </c>
      <c r="O966" t="b">
        <v>0</v>
      </c>
      <c r="P966" t="s">
        <v>8272</v>
      </c>
      <c r="Q966">
        <f t="shared" si="101"/>
        <v>-109121</v>
      </c>
      <c r="R966">
        <f t="shared" si="104"/>
        <v>-3762.7931034482758</v>
      </c>
      <c r="S966" t="str">
        <f t="shared" si="99"/>
        <v>technology</v>
      </c>
      <c r="T966" t="str">
        <f t="shared" si="102"/>
        <v>gy/wearables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6">
        <f t="shared" si="103"/>
        <v>42669.165972222225</v>
      </c>
      <c r="K967">
        <v>1474676646</v>
      </c>
      <c r="L967" s="18">
        <f t="shared" si="100"/>
        <v>42637.016736111109</v>
      </c>
      <c r="M967" t="b">
        <v>0</v>
      </c>
      <c r="N967">
        <v>6</v>
      </c>
      <c r="O967" t="b">
        <v>0</v>
      </c>
      <c r="P967" t="s">
        <v>8272</v>
      </c>
      <c r="Q967">
        <f t="shared" si="101"/>
        <v>-24702</v>
      </c>
      <c r="R967">
        <f t="shared" si="104"/>
        <v>-4117</v>
      </c>
      <c r="S967" t="str">
        <f t="shared" si="99"/>
        <v>technology</v>
      </c>
      <c r="T967" t="str">
        <f t="shared" si="102"/>
        <v>gy/wearables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6">
        <f t="shared" si="103"/>
        <v>42649.635787037041</v>
      </c>
      <c r="K968">
        <v>1473174932</v>
      </c>
      <c r="L968" s="18">
        <f t="shared" si="100"/>
        <v>42619.635787037041</v>
      </c>
      <c r="M968" t="b">
        <v>0</v>
      </c>
      <c r="N968">
        <v>30</v>
      </c>
      <c r="O968" t="b">
        <v>0</v>
      </c>
      <c r="P968" t="s">
        <v>8272</v>
      </c>
      <c r="Q968">
        <f t="shared" si="101"/>
        <v>-10224</v>
      </c>
      <c r="R968">
        <f t="shared" si="104"/>
        <v>-340.8</v>
      </c>
      <c r="S968" t="str">
        <f t="shared" si="99"/>
        <v>technology</v>
      </c>
      <c r="T968" t="str">
        <f t="shared" si="102"/>
        <v>gy/wearables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6">
        <f t="shared" si="103"/>
        <v>42482.21266203704</v>
      </c>
      <c r="K969">
        <v>1456121174</v>
      </c>
      <c r="L969" s="18">
        <f t="shared" si="100"/>
        <v>42422.254328703704</v>
      </c>
      <c r="M969" t="b">
        <v>0</v>
      </c>
      <c r="N969">
        <v>81</v>
      </c>
      <c r="O969" t="b">
        <v>0</v>
      </c>
      <c r="P969" t="s">
        <v>8272</v>
      </c>
      <c r="Q969">
        <f t="shared" si="101"/>
        <v>-16438</v>
      </c>
      <c r="R969">
        <f t="shared" si="104"/>
        <v>-202.93827160493828</v>
      </c>
      <c r="S969" t="str">
        <f t="shared" si="99"/>
        <v>technology</v>
      </c>
      <c r="T969" t="str">
        <f t="shared" si="102"/>
        <v>gy/wearables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6">
        <f t="shared" si="103"/>
        <v>41866.847615740742</v>
      </c>
      <c r="K970">
        <v>1405542034</v>
      </c>
      <c r="L970" s="18">
        <f t="shared" si="100"/>
        <v>41836.847615740742</v>
      </c>
      <c r="M970" t="b">
        <v>0</v>
      </c>
      <c r="N970">
        <v>4</v>
      </c>
      <c r="O970" t="b">
        <v>0</v>
      </c>
      <c r="P970" t="s">
        <v>8272</v>
      </c>
      <c r="Q970">
        <f t="shared" si="101"/>
        <v>-7894</v>
      </c>
      <c r="R970">
        <f t="shared" si="104"/>
        <v>-1973.5</v>
      </c>
      <c r="S970" t="str">
        <f t="shared" si="99"/>
        <v>technology</v>
      </c>
      <c r="T970" t="str">
        <f t="shared" si="102"/>
        <v>gy/wearables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6">
        <f t="shared" si="103"/>
        <v>42775.30332175926</v>
      </c>
      <c r="K971">
        <v>1483773407</v>
      </c>
      <c r="L971" s="18">
        <f t="shared" si="100"/>
        <v>42742.30332175926</v>
      </c>
      <c r="M971" t="b">
        <v>0</v>
      </c>
      <c r="N971">
        <v>11</v>
      </c>
      <c r="O971" t="b">
        <v>0</v>
      </c>
      <c r="P971" t="s">
        <v>8272</v>
      </c>
      <c r="Q971">
        <f t="shared" si="101"/>
        <v>-16000</v>
      </c>
      <c r="R971">
        <f t="shared" si="104"/>
        <v>-1454.5454545454545</v>
      </c>
      <c r="S971" t="str">
        <f t="shared" si="99"/>
        <v>technology</v>
      </c>
      <c r="T971" t="str">
        <f t="shared" si="102"/>
        <v>gy/wearables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6">
        <f t="shared" si="103"/>
        <v>42758.207638888889</v>
      </c>
      <c r="K972">
        <v>1481951853</v>
      </c>
      <c r="L972" s="18">
        <f t="shared" si="100"/>
        <v>42721.220520833333</v>
      </c>
      <c r="M972" t="b">
        <v>0</v>
      </c>
      <c r="N972">
        <v>14</v>
      </c>
      <c r="O972" t="b">
        <v>0</v>
      </c>
      <c r="P972" t="s">
        <v>8272</v>
      </c>
      <c r="Q972">
        <f t="shared" si="101"/>
        <v>-2704</v>
      </c>
      <c r="R972">
        <f t="shared" si="104"/>
        <v>-193.14285714285714</v>
      </c>
      <c r="S972" t="str">
        <f t="shared" si="99"/>
        <v>technology</v>
      </c>
      <c r="T972" t="str">
        <f t="shared" si="102"/>
        <v>gy/wearables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6">
        <f t="shared" si="103"/>
        <v>42156.709027777775</v>
      </c>
      <c r="K973">
        <v>1429290060</v>
      </c>
      <c r="L973" s="18">
        <f t="shared" si="100"/>
        <v>42111.709027777775</v>
      </c>
      <c r="M973" t="b">
        <v>0</v>
      </c>
      <c r="N973">
        <v>5</v>
      </c>
      <c r="O973" t="b">
        <v>0</v>
      </c>
      <c r="P973" t="s">
        <v>8272</v>
      </c>
      <c r="Q973">
        <f t="shared" si="101"/>
        <v>-99774</v>
      </c>
      <c r="R973">
        <f t="shared" si="104"/>
        <v>-19954.8</v>
      </c>
      <c r="S973" t="str">
        <f t="shared" si="99"/>
        <v>technology</v>
      </c>
      <c r="T973" t="str">
        <f t="shared" si="102"/>
        <v>gy/wearables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6">
        <f t="shared" si="103"/>
        <v>41886.290972222225</v>
      </c>
      <c r="K974">
        <v>1407271598</v>
      </c>
      <c r="L974" s="18">
        <f t="shared" si="100"/>
        <v>41856.865717592591</v>
      </c>
      <c r="M974" t="b">
        <v>0</v>
      </c>
      <c r="N974">
        <v>45</v>
      </c>
      <c r="O974" t="b">
        <v>0</v>
      </c>
      <c r="P974" t="s">
        <v>8272</v>
      </c>
      <c r="Q974">
        <f t="shared" si="101"/>
        <v>-13075</v>
      </c>
      <c r="R974">
        <f t="shared" si="104"/>
        <v>-290.55555555555554</v>
      </c>
      <c r="S974" t="str">
        <f t="shared" si="99"/>
        <v>technology</v>
      </c>
      <c r="T974" t="str">
        <f t="shared" si="102"/>
        <v>gy/wearables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6">
        <f t="shared" si="103"/>
        <v>42317.056631944448</v>
      </c>
      <c r="K975">
        <v>1441844493</v>
      </c>
      <c r="L975" s="18">
        <f t="shared" si="100"/>
        <v>42257.014965277776</v>
      </c>
      <c r="M975" t="b">
        <v>0</v>
      </c>
      <c r="N975">
        <v>8</v>
      </c>
      <c r="O975" t="b">
        <v>0</v>
      </c>
      <c r="P975" t="s">
        <v>8272</v>
      </c>
      <c r="Q975">
        <f t="shared" si="101"/>
        <v>-19589</v>
      </c>
      <c r="R975">
        <f t="shared" si="104"/>
        <v>-2448.625</v>
      </c>
      <c r="S975" t="str">
        <f t="shared" si="99"/>
        <v>technology</v>
      </c>
      <c r="T975" t="str">
        <f t="shared" si="102"/>
        <v>gy/wearables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6">
        <f t="shared" si="103"/>
        <v>42454.707824074074</v>
      </c>
      <c r="K976">
        <v>1456336756</v>
      </c>
      <c r="L976" s="18">
        <f t="shared" si="100"/>
        <v>42424.749490740738</v>
      </c>
      <c r="M976" t="b">
        <v>0</v>
      </c>
      <c r="N976">
        <v>3</v>
      </c>
      <c r="O976" t="b">
        <v>0</v>
      </c>
      <c r="P976" t="s">
        <v>8272</v>
      </c>
      <c r="Q976">
        <f t="shared" si="101"/>
        <v>-49720</v>
      </c>
      <c r="R976">
        <f t="shared" si="104"/>
        <v>-16573.333333333332</v>
      </c>
      <c r="S976" t="str">
        <f t="shared" si="99"/>
        <v>technology</v>
      </c>
      <c r="T976" t="str">
        <f t="shared" si="102"/>
        <v>gy/wearables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6">
        <f t="shared" si="103"/>
        <v>42549.696585648147</v>
      </c>
      <c r="K977">
        <v>1461948185</v>
      </c>
      <c r="L977" s="18">
        <f t="shared" si="100"/>
        <v>42489.696585648147</v>
      </c>
      <c r="M977" t="b">
        <v>0</v>
      </c>
      <c r="N977">
        <v>24</v>
      </c>
      <c r="O977" t="b">
        <v>0</v>
      </c>
      <c r="P977" t="s">
        <v>8272</v>
      </c>
      <c r="Q977">
        <f t="shared" si="101"/>
        <v>-97393</v>
      </c>
      <c r="R977">
        <f t="shared" si="104"/>
        <v>-4058.0416666666665</v>
      </c>
      <c r="S977" t="str">
        <f t="shared" si="99"/>
        <v>technology</v>
      </c>
      <c r="T977" t="str">
        <f t="shared" si="102"/>
        <v>gy/wearables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6">
        <f t="shared" si="103"/>
        <v>42230.058993055558</v>
      </c>
      <c r="K978">
        <v>1435627497</v>
      </c>
      <c r="L978" s="18">
        <f t="shared" si="100"/>
        <v>42185.058993055558</v>
      </c>
      <c r="M978" t="b">
        <v>0</v>
      </c>
      <c r="N978">
        <v>18</v>
      </c>
      <c r="O978" t="b">
        <v>0</v>
      </c>
      <c r="P978" t="s">
        <v>8272</v>
      </c>
      <c r="Q978">
        <f t="shared" si="101"/>
        <v>-147111</v>
      </c>
      <c r="R978">
        <f t="shared" si="104"/>
        <v>-8172.833333333333</v>
      </c>
      <c r="S978" t="str">
        <f t="shared" si="99"/>
        <v>technology</v>
      </c>
      <c r="T978" t="str">
        <f t="shared" si="102"/>
        <v>gy/wearables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6">
        <f t="shared" si="103"/>
        <v>42421.942094907412</v>
      </c>
      <c r="K979">
        <v>1453502197</v>
      </c>
      <c r="L979" s="18">
        <f t="shared" si="100"/>
        <v>42391.942094907412</v>
      </c>
      <c r="M979" t="b">
        <v>0</v>
      </c>
      <c r="N979">
        <v>12</v>
      </c>
      <c r="O979" t="b">
        <v>0</v>
      </c>
      <c r="P979" t="s">
        <v>8272</v>
      </c>
      <c r="Q979">
        <f t="shared" si="101"/>
        <v>-1791</v>
      </c>
      <c r="R979">
        <f t="shared" si="104"/>
        <v>-149.25</v>
      </c>
      <c r="S979" t="str">
        <f t="shared" si="99"/>
        <v>technology</v>
      </c>
      <c r="T979" t="str">
        <f t="shared" si="102"/>
        <v>gy/wearables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6">
        <f t="shared" si="103"/>
        <v>42425.309039351851</v>
      </c>
      <c r="K980">
        <v>1453793101</v>
      </c>
      <c r="L980" s="18">
        <f t="shared" si="100"/>
        <v>42395.309039351851</v>
      </c>
      <c r="M980" t="b">
        <v>0</v>
      </c>
      <c r="N980">
        <v>123</v>
      </c>
      <c r="O980" t="b">
        <v>0</v>
      </c>
      <c r="P980" t="s">
        <v>8272</v>
      </c>
      <c r="Q980">
        <f t="shared" si="101"/>
        <v>-75616</v>
      </c>
      <c r="R980">
        <f t="shared" si="104"/>
        <v>-614.76422764227641</v>
      </c>
      <c r="S980" t="str">
        <f t="shared" si="99"/>
        <v>technology</v>
      </c>
      <c r="T980" t="str">
        <f t="shared" si="102"/>
        <v>gy/wearables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6">
        <f t="shared" si="103"/>
        <v>42541.790972222225</v>
      </c>
      <c r="K981">
        <v>1463392828</v>
      </c>
      <c r="L981" s="18">
        <f t="shared" si="100"/>
        <v>42506.416990740734</v>
      </c>
      <c r="M981" t="b">
        <v>0</v>
      </c>
      <c r="N981">
        <v>96</v>
      </c>
      <c r="O981" t="b">
        <v>0</v>
      </c>
      <c r="P981" t="s">
        <v>8272</v>
      </c>
      <c r="Q981">
        <f t="shared" si="101"/>
        <v>-6013.84</v>
      </c>
      <c r="R981">
        <f t="shared" si="104"/>
        <v>-62.644166666666671</v>
      </c>
      <c r="S981" t="str">
        <f t="shared" si="99"/>
        <v>technology</v>
      </c>
      <c r="T981" t="str">
        <f t="shared" si="102"/>
        <v>gy/wearables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6">
        <f t="shared" si="103"/>
        <v>41973.945856481485</v>
      </c>
      <c r="K982">
        <v>1413495722</v>
      </c>
      <c r="L982" s="18">
        <f t="shared" si="100"/>
        <v>41928.904189814813</v>
      </c>
      <c r="M982" t="b">
        <v>0</v>
      </c>
      <c r="N982">
        <v>31</v>
      </c>
      <c r="O982" t="b">
        <v>0</v>
      </c>
      <c r="P982" t="s">
        <v>8272</v>
      </c>
      <c r="Q982">
        <f t="shared" si="101"/>
        <v>-8514</v>
      </c>
      <c r="R982">
        <f t="shared" si="104"/>
        <v>-274.64516129032256</v>
      </c>
      <c r="S982" t="str">
        <f t="shared" si="99"/>
        <v>technology</v>
      </c>
      <c r="T982" t="str">
        <f t="shared" si="102"/>
        <v>gy/wearables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6">
        <f t="shared" si="103"/>
        <v>41860.947013888886</v>
      </c>
      <c r="K983">
        <v>1405032222</v>
      </c>
      <c r="L983" s="18">
        <f t="shared" si="100"/>
        <v>41830.947013888886</v>
      </c>
      <c r="M983" t="b">
        <v>0</v>
      </c>
      <c r="N983">
        <v>4</v>
      </c>
      <c r="O983" t="b">
        <v>0</v>
      </c>
      <c r="P983" t="s">
        <v>8272</v>
      </c>
      <c r="Q983">
        <f t="shared" si="101"/>
        <v>-88877</v>
      </c>
      <c r="R983">
        <f t="shared" si="104"/>
        <v>-22219.25</v>
      </c>
      <c r="S983" t="str">
        <f t="shared" si="99"/>
        <v>technology</v>
      </c>
      <c r="T983" t="str">
        <f t="shared" si="102"/>
        <v>gy/wearables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6">
        <f t="shared" si="103"/>
        <v>42645.753310185188</v>
      </c>
      <c r="K984">
        <v>1472839486</v>
      </c>
      <c r="L984" s="18">
        <f t="shared" si="100"/>
        <v>42615.753310185188</v>
      </c>
      <c r="M984" t="b">
        <v>0</v>
      </c>
      <c r="N984">
        <v>3</v>
      </c>
      <c r="O984" t="b">
        <v>0</v>
      </c>
      <c r="P984" t="s">
        <v>8272</v>
      </c>
      <c r="Q984">
        <f t="shared" si="101"/>
        <v>-17497</v>
      </c>
      <c r="R984">
        <f t="shared" si="104"/>
        <v>-5832.333333333333</v>
      </c>
      <c r="S984" t="str">
        <f t="shared" si="99"/>
        <v>technology</v>
      </c>
      <c r="T984" t="str">
        <f t="shared" si="102"/>
        <v>gy/wearables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6">
        <f t="shared" si="103"/>
        <v>42605.870833333334</v>
      </c>
      <c r="K985">
        <v>1469289685</v>
      </c>
      <c r="L985" s="18">
        <f t="shared" si="100"/>
        <v>42574.667650462965</v>
      </c>
      <c r="M985" t="b">
        <v>0</v>
      </c>
      <c r="N985">
        <v>179</v>
      </c>
      <c r="O985" t="b">
        <v>0</v>
      </c>
      <c r="P985" t="s">
        <v>8272</v>
      </c>
      <c r="Q985">
        <f t="shared" si="101"/>
        <v>-73468</v>
      </c>
      <c r="R985">
        <f t="shared" si="104"/>
        <v>-410.43575418994413</v>
      </c>
      <c r="S985" t="str">
        <f t="shared" si="99"/>
        <v>technology</v>
      </c>
      <c r="T985" t="str">
        <f t="shared" si="102"/>
        <v>gy/wearables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6">
        <f t="shared" si="103"/>
        <v>42091.074166666673</v>
      </c>
      <c r="K986">
        <v>1424918808</v>
      </c>
      <c r="L986" s="18">
        <f t="shared" si="100"/>
        <v>42061.11583333333</v>
      </c>
      <c r="M986" t="b">
        <v>0</v>
      </c>
      <c r="N986">
        <v>3</v>
      </c>
      <c r="O986" t="b">
        <v>0</v>
      </c>
      <c r="P986" t="s">
        <v>8272</v>
      </c>
      <c r="Q986">
        <f t="shared" si="101"/>
        <v>-9894</v>
      </c>
      <c r="R986">
        <f t="shared" si="104"/>
        <v>-3298</v>
      </c>
      <c r="S986" t="str">
        <f t="shared" si="99"/>
        <v>technology</v>
      </c>
      <c r="T986" t="str">
        <f t="shared" si="102"/>
        <v>gy/wearables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6">
        <f t="shared" si="103"/>
        <v>42369.958333333328</v>
      </c>
      <c r="K987">
        <v>1449011610</v>
      </c>
      <c r="L987" s="18">
        <f t="shared" si="100"/>
        <v>42339.967708333337</v>
      </c>
      <c r="M987" t="b">
        <v>0</v>
      </c>
      <c r="N987">
        <v>23</v>
      </c>
      <c r="O987" t="b">
        <v>0</v>
      </c>
      <c r="P987" t="s">
        <v>8272</v>
      </c>
      <c r="Q987">
        <f t="shared" si="101"/>
        <v>-28112</v>
      </c>
      <c r="R987">
        <f t="shared" si="104"/>
        <v>-1222.2608695652175</v>
      </c>
      <c r="S987" t="str">
        <f t="shared" si="99"/>
        <v>technology</v>
      </c>
      <c r="T987" t="str">
        <f t="shared" si="102"/>
        <v>gy/wearables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6">
        <f t="shared" si="103"/>
        <v>42379</v>
      </c>
      <c r="K988">
        <v>1447698300</v>
      </c>
      <c r="L988" s="18">
        <f t="shared" si="100"/>
        <v>42324.767361111109</v>
      </c>
      <c r="M988" t="b">
        <v>0</v>
      </c>
      <c r="N988">
        <v>23</v>
      </c>
      <c r="O988" t="b">
        <v>0</v>
      </c>
      <c r="P988" t="s">
        <v>8272</v>
      </c>
      <c r="Q988">
        <f t="shared" si="101"/>
        <v>-17450</v>
      </c>
      <c r="R988">
        <f t="shared" si="104"/>
        <v>-758.695652173913</v>
      </c>
      <c r="S988" t="str">
        <f t="shared" si="99"/>
        <v>technology</v>
      </c>
      <c r="T988" t="str">
        <f t="shared" si="102"/>
        <v>gy/wearables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6">
        <f t="shared" si="103"/>
        <v>41813.294560185182</v>
      </c>
      <c r="K989">
        <v>1400051050</v>
      </c>
      <c r="L989" s="18">
        <f t="shared" si="100"/>
        <v>41773.294560185182</v>
      </c>
      <c r="M989" t="b">
        <v>0</v>
      </c>
      <c r="N989">
        <v>41</v>
      </c>
      <c r="O989" t="b">
        <v>0</v>
      </c>
      <c r="P989" t="s">
        <v>8272</v>
      </c>
      <c r="Q989">
        <f t="shared" si="101"/>
        <v>-43390</v>
      </c>
      <c r="R989">
        <f t="shared" si="104"/>
        <v>-1058.2926829268292</v>
      </c>
      <c r="S989" t="str">
        <f t="shared" si="99"/>
        <v>technology</v>
      </c>
      <c r="T989" t="str">
        <f t="shared" si="102"/>
        <v>gy/wearables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6">
        <f t="shared" si="103"/>
        <v>42644.356770833328</v>
      </c>
      <c r="K990">
        <v>1472718825</v>
      </c>
      <c r="L990" s="18">
        <f t="shared" si="100"/>
        <v>42614.356770833328</v>
      </c>
      <c r="M990" t="b">
        <v>0</v>
      </c>
      <c r="N990">
        <v>0</v>
      </c>
      <c r="O990" t="b">
        <v>0</v>
      </c>
      <c r="P990" t="s">
        <v>8272</v>
      </c>
      <c r="Q990">
        <f t="shared" si="101"/>
        <v>-5000</v>
      </c>
      <c r="R990" t="e">
        <f t="shared" si="104"/>
        <v>#DIV/0!</v>
      </c>
      <c r="S990" t="str">
        <f t="shared" si="99"/>
        <v>technology</v>
      </c>
      <c r="T990" t="str">
        <f t="shared" si="102"/>
        <v>gy/wearables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6">
        <f t="shared" si="103"/>
        <v>42641.933969907404</v>
      </c>
      <c r="K991">
        <v>1472509495</v>
      </c>
      <c r="L991" s="18">
        <f t="shared" si="100"/>
        <v>42611.933969907404</v>
      </c>
      <c r="M991" t="b">
        <v>0</v>
      </c>
      <c r="N991">
        <v>32</v>
      </c>
      <c r="O991" t="b">
        <v>0</v>
      </c>
      <c r="P991" t="s">
        <v>8272</v>
      </c>
      <c r="Q991">
        <f t="shared" si="101"/>
        <v>-8323</v>
      </c>
      <c r="R991">
        <f t="shared" si="104"/>
        <v>-260.09375</v>
      </c>
      <c r="S991" t="str">
        <f t="shared" si="99"/>
        <v>technology</v>
      </c>
      <c r="T991" t="str">
        <f t="shared" si="102"/>
        <v>gy/wearables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6">
        <f t="shared" si="103"/>
        <v>41885.784305555557</v>
      </c>
      <c r="K992">
        <v>1407178164</v>
      </c>
      <c r="L992" s="18">
        <f t="shared" si="100"/>
        <v>41855.784305555557</v>
      </c>
      <c r="M992" t="b">
        <v>0</v>
      </c>
      <c r="N992">
        <v>2</v>
      </c>
      <c r="O992" t="b">
        <v>0</v>
      </c>
      <c r="P992" t="s">
        <v>8272</v>
      </c>
      <c r="Q992">
        <f t="shared" si="101"/>
        <v>-24974</v>
      </c>
      <c r="R992">
        <f t="shared" si="104"/>
        <v>-12487</v>
      </c>
      <c r="S992" t="str">
        <f t="shared" si="99"/>
        <v>technology</v>
      </c>
      <c r="T992" t="str">
        <f t="shared" si="102"/>
        <v>gy/wearables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6">
        <f t="shared" si="103"/>
        <v>42563.785416666666</v>
      </c>
      <c r="K993">
        <v>1466186988</v>
      </c>
      <c r="L993" s="18">
        <f t="shared" si="100"/>
        <v>42538.75680555556</v>
      </c>
      <c r="M993" t="b">
        <v>0</v>
      </c>
      <c r="N993">
        <v>7</v>
      </c>
      <c r="O993" t="b">
        <v>0</v>
      </c>
      <c r="P993" t="s">
        <v>8272</v>
      </c>
      <c r="Q993">
        <f t="shared" si="101"/>
        <v>-4788</v>
      </c>
      <c r="R993">
        <f t="shared" si="104"/>
        <v>-684</v>
      </c>
      <c r="S993" t="str">
        <f t="shared" si="99"/>
        <v>technology</v>
      </c>
      <c r="T993" t="str">
        <f t="shared" si="102"/>
        <v>gy/wearables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6">
        <f t="shared" si="103"/>
        <v>42497.883321759262</v>
      </c>
      <c r="K994">
        <v>1457475119</v>
      </c>
      <c r="L994" s="18">
        <f t="shared" si="100"/>
        <v>42437.924988425926</v>
      </c>
      <c r="M994" t="b">
        <v>0</v>
      </c>
      <c r="N994">
        <v>4</v>
      </c>
      <c r="O994" t="b">
        <v>0</v>
      </c>
      <c r="P994" t="s">
        <v>8272</v>
      </c>
      <c r="Q994">
        <f t="shared" si="101"/>
        <v>-99533</v>
      </c>
      <c r="R994">
        <f t="shared" si="104"/>
        <v>-24883.25</v>
      </c>
      <c r="S994" t="str">
        <f t="shared" si="99"/>
        <v>technology</v>
      </c>
      <c r="T994" t="str">
        <f t="shared" si="102"/>
        <v>gy/wearables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6">
        <f t="shared" si="103"/>
        <v>42686.208333333328</v>
      </c>
      <c r="K995">
        <v>1476054568</v>
      </c>
      <c r="L995" s="18">
        <f t="shared" si="100"/>
        <v>42652.964907407411</v>
      </c>
      <c r="M995" t="b">
        <v>0</v>
      </c>
      <c r="N995">
        <v>196</v>
      </c>
      <c r="O995" t="b">
        <v>0</v>
      </c>
      <c r="P995" t="s">
        <v>8272</v>
      </c>
      <c r="Q995">
        <f t="shared" si="101"/>
        <v>-52439</v>
      </c>
      <c r="R995">
        <f t="shared" si="104"/>
        <v>-267.54591836734693</v>
      </c>
      <c r="S995" t="str">
        <f t="shared" si="99"/>
        <v>technology</v>
      </c>
      <c r="T995" t="str">
        <f t="shared" si="102"/>
        <v>gy/wearables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6">
        <f t="shared" si="103"/>
        <v>41973.957638888889</v>
      </c>
      <c r="K996">
        <v>1412835530</v>
      </c>
      <c r="L996" s="18">
        <f t="shared" si="100"/>
        <v>41921.263078703705</v>
      </c>
      <c r="M996" t="b">
        <v>0</v>
      </c>
      <c r="N996">
        <v>11</v>
      </c>
      <c r="O996" t="b">
        <v>0</v>
      </c>
      <c r="P996" t="s">
        <v>8272</v>
      </c>
      <c r="Q996">
        <f t="shared" si="101"/>
        <v>-195331</v>
      </c>
      <c r="R996">
        <f t="shared" si="104"/>
        <v>-17757.363636363636</v>
      </c>
      <c r="S996" t="str">
        <f t="shared" si="99"/>
        <v>technology</v>
      </c>
      <c r="T996" t="str">
        <f t="shared" si="102"/>
        <v>gy/wearables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6">
        <f t="shared" si="103"/>
        <v>41972.666666666672</v>
      </c>
      <c r="K997">
        <v>1415140480</v>
      </c>
      <c r="L997" s="18">
        <f t="shared" si="100"/>
        <v>41947.940740740742</v>
      </c>
      <c r="M997" t="b">
        <v>0</v>
      </c>
      <c r="N997">
        <v>9</v>
      </c>
      <c r="O997" t="b">
        <v>0</v>
      </c>
      <c r="P997" t="s">
        <v>8272</v>
      </c>
      <c r="Q997">
        <f t="shared" si="101"/>
        <v>-9274</v>
      </c>
      <c r="R997">
        <f t="shared" si="104"/>
        <v>-1030.4444444444443</v>
      </c>
      <c r="S997" t="str">
        <f t="shared" si="99"/>
        <v>technology</v>
      </c>
      <c r="T997" t="str">
        <f t="shared" si="102"/>
        <v>gy/wearables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6">
        <f t="shared" si="103"/>
        <v>41847.643750000003</v>
      </c>
      <c r="K998">
        <v>1403902060</v>
      </c>
      <c r="L998" s="18">
        <f t="shared" si="100"/>
        <v>41817.866435185184</v>
      </c>
      <c r="M998" t="b">
        <v>0</v>
      </c>
      <c r="N998">
        <v>5</v>
      </c>
      <c r="O998" t="b">
        <v>0</v>
      </c>
      <c r="P998" t="s">
        <v>8272</v>
      </c>
      <c r="Q998">
        <f t="shared" si="101"/>
        <v>-3935</v>
      </c>
      <c r="R998">
        <f t="shared" si="104"/>
        <v>-787</v>
      </c>
      <c r="S998" t="str">
        <f t="shared" si="99"/>
        <v>technology</v>
      </c>
      <c r="T998" t="str">
        <f t="shared" si="102"/>
        <v>gy/wearables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6">
        <f t="shared" si="103"/>
        <v>41971.144641203704</v>
      </c>
      <c r="K999">
        <v>1414549697</v>
      </c>
      <c r="L999" s="18">
        <f t="shared" si="100"/>
        <v>41941.10297453704</v>
      </c>
      <c r="M999" t="b">
        <v>0</v>
      </c>
      <c r="N999">
        <v>8</v>
      </c>
      <c r="O999" t="b">
        <v>0</v>
      </c>
      <c r="P999" t="s">
        <v>8272</v>
      </c>
      <c r="Q999">
        <f t="shared" si="101"/>
        <v>-4935</v>
      </c>
      <c r="R999">
        <f t="shared" si="104"/>
        <v>-616.875</v>
      </c>
      <c r="S999" t="str">
        <f t="shared" si="99"/>
        <v>technology</v>
      </c>
      <c r="T999" t="str">
        <f t="shared" si="102"/>
        <v>gy/wearables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6">
        <f t="shared" si="103"/>
        <v>42327.210659722223</v>
      </c>
      <c r="K1000">
        <v>1444017801</v>
      </c>
      <c r="L1000" s="18">
        <f t="shared" si="100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>
        <f t="shared" si="101"/>
        <v>-24865</v>
      </c>
      <c r="R1000">
        <f t="shared" si="104"/>
        <v>-108.58078602620087</v>
      </c>
      <c r="S1000" t="str">
        <f t="shared" si="99"/>
        <v>technology</v>
      </c>
      <c r="T1000" t="str">
        <f t="shared" si="102"/>
        <v>gy/wearables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6">
        <f t="shared" si="103"/>
        <v>41956.334722222222</v>
      </c>
      <c r="K1001">
        <v>1413270690</v>
      </c>
      <c r="L1001" s="18">
        <f t="shared" si="100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>
        <f t="shared" si="101"/>
        <v>-138317</v>
      </c>
      <c r="R1001">
        <f t="shared" si="104"/>
        <v>-3457.9250000000002</v>
      </c>
      <c r="S1001" t="str">
        <f t="shared" si="99"/>
        <v>technology</v>
      </c>
      <c r="T1001" t="str">
        <f t="shared" si="102"/>
        <v>gy/wearables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6">
        <f t="shared" si="103"/>
        <v>42809.018055555556</v>
      </c>
      <c r="K1002">
        <v>1484357160</v>
      </c>
      <c r="L1002" s="18">
        <f t="shared" si="100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>
        <f t="shared" si="101"/>
        <v>-874876</v>
      </c>
      <c r="R1002">
        <f t="shared" si="104"/>
        <v>-145812.66666666666</v>
      </c>
      <c r="S1002" t="str">
        <f t="shared" si="99"/>
        <v>technology</v>
      </c>
      <c r="T1002" t="str">
        <f t="shared" si="102"/>
        <v>gy/wearables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6">
        <f t="shared" si="103"/>
        <v>42765.720057870371</v>
      </c>
      <c r="K1003">
        <v>1481908613</v>
      </c>
      <c r="L1003" s="18">
        <f t="shared" si="100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>
        <f t="shared" si="101"/>
        <v>200</v>
      </c>
      <c r="R1003">
        <f t="shared" si="104"/>
        <v>50</v>
      </c>
      <c r="S1003" t="str">
        <f t="shared" si="99"/>
        <v>technology</v>
      </c>
      <c r="T1003" t="str">
        <f t="shared" si="102"/>
        <v>gy/wearables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6">
        <f t="shared" si="103"/>
        <v>42355.249305555553</v>
      </c>
      <c r="K1004">
        <v>1447777514</v>
      </c>
      <c r="L1004" s="18">
        <f t="shared" si="100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>
        <f t="shared" si="101"/>
        <v>-7039</v>
      </c>
      <c r="R1004">
        <f t="shared" si="104"/>
        <v>-319.95454545454544</v>
      </c>
      <c r="S1004" t="str">
        <f t="shared" si="99"/>
        <v>technology</v>
      </c>
      <c r="T1004" t="str">
        <f t="shared" si="102"/>
        <v>gy/wearables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6">
        <f t="shared" si="103"/>
        <v>42810.667372685188</v>
      </c>
      <c r="K1005">
        <v>1487091661</v>
      </c>
      <c r="L1005" s="18">
        <f t="shared" si="100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>
        <f t="shared" si="101"/>
        <v>-16789</v>
      </c>
      <c r="R1005">
        <f t="shared" si="104"/>
        <v>-1119.2666666666667</v>
      </c>
      <c r="S1005" t="str">
        <f t="shared" si="99"/>
        <v>technology</v>
      </c>
      <c r="T1005" t="str">
        <f t="shared" si="102"/>
        <v>gy/wearables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6">
        <f t="shared" si="103"/>
        <v>42418.708645833336</v>
      </c>
      <c r="K1006">
        <v>1453222827</v>
      </c>
      <c r="L1006" s="18">
        <f t="shared" si="100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>
        <f t="shared" si="101"/>
        <v>-4448</v>
      </c>
      <c r="R1006">
        <f t="shared" si="104"/>
        <v>-46.821052631578951</v>
      </c>
      <c r="S1006" t="str">
        <f t="shared" ref="S1006:S1021" si="105">LEFT(P1006, LEN(P1006)-10)</f>
        <v>technology</v>
      </c>
      <c r="T1006" t="str">
        <f t="shared" si="102"/>
        <v>gy/wearables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6">
        <f t="shared" si="103"/>
        <v>42307.624803240738</v>
      </c>
      <c r="K1007">
        <v>1443538783</v>
      </c>
      <c r="L1007" s="18">
        <f t="shared" si="100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>
        <f t="shared" si="101"/>
        <v>-49898</v>
      </c>
      <c r="R1007">
        <f t="shared" si="104"/>
        <v>-309.9254658385093</v>
      </c>
      <c r="S1007" t="str">
        <f t="shared" si="105"/>
        <v>technology</v>
      </c>
      <c r="T1007" t="str">
        <f t="shared" si="102"/>
        <v>gy/wearables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6">
        <f t="shared" si="103"/>
        <v>41985.299305555556</v>
      </c>
      <c r="K1008">
        <v>1417654672</v>
      </c>
      <c r="L1008" s="18">
        <f t="shared" si="100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>
        <f t="shared" si="101"/>
        <v>-3766</v>
      </c>
      <c r="R1008">
        <f t="shared" si="104"/>
        <v>-470.75</v>
      </c>
      <c r="S1008" t="str">
        <f t="shared" si="105"/>
        <v>technology</v>
      </c>
      <c r="T1008" t="str">
        <f t="shared" si="102"/>
        <v>gy/wearables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6">
        <f t="shared" si="103"/>
        <v>42718.6252662037</v>
      </c>
      <c r="K1009">
        <v>1478095223</v>
      </c>
      <c r="L1009" s="18">
        <f t="shared" si="100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>
        <f t="shared" si="101"/>
        <v>-16704</v>
      </c>
      <c r="R1009">
        <f t="shared" si="104"/>
        <v>-219.78947368421052</v>
      </c>
      <c r="S1009" t="str">
        <f t="shared" si="105"/>
        <v>technology</v>
      </c>
      <c r="T1009" t="str">
        <f t="shared" si="102"/>
        <v>gy/wearables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6">
        <f t="shared" si="103"/>
        <v>42732.809201388889</v>
      </c>
      <c r="K1010">
        <v>1480361115</v>
      </c>
      <c r="L1010" s="18">
        <f t="shared" si="100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>
        <f t="shared" si="101"/>
        <v>-93250</v>
      </c>
      <c r="R1010">
        <f t="shared" si="104"/>
        <v>-93250</v>
      </c>
      <c r="S1010" t="str">
        <f t="shared" si="105"/>
        <v>technology</v>
      </c>
      <c r="T1010" t="str">
        <f t="shared" si="102"/>
        <v>gy/wearables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6">
        <f t="shared" si="103"/>
        <v>42540.604699074072</v>
      </c>
      <c r="K1011">
        <v>1463754646</v>
      </c>
      <c r="L1011" s="18">
        <f t="shared" si="100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>
        <f t="shared" si="101"/>
        <v>-43435</v>
      </c>
      <c r="R1011">
        <f t="shared" si="104"/>
        <v>-430.04950495049508</v>
      </c>
      <c r="S1011" t="str">
        <f t="shared" si="105"/>
        <v>technology</v>
      </c>
      <c r="T1011" t="str">
        <f t="shared" si="102"/>
        <v>gy/wearables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6">
        <f t="shared" si="103"/>
        <v>42618.124305555553</v>
      </c>
      <c r="K1012">
        <v>1468180462</v>
      </c>
      <c r="L1012" s="18">
        <f t="shared" si="100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>
        <f t="shared" si="101"/>
        <v>-115030</v>
      </c>
      <c r="R1012">
        <f t="shared" si="104"/>
        <v>-28757.5</v>
      </c>
      <c r="S1012" t="str">
        <f t="shared" si="105"/>
        <v>technology</v>
      </c>
      <c r="T1012" t="str">
        <f t="shared" si="102"/>
        <v>gy/wearables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6">
        <f t="shared" si="103"/>
        <v>41991.898090277777</v>
      </c>
      <c r="K1013">
        <v>1415050395</v>
      </c>
      <c r="L1013" s="18">
        <f t="shared" si="100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>
        <f t="shared" si="101"/>
        <v>-19925</v>
      </c>
      <c r="R1013">
        <f t="shared" si="104"/>
        <v>-19925</v>
      </c>
      <c r="S1013" t="str">
        <f t="shared" si="105"/>
        <v>technology</v>
      </c>
      <c r="T1013" t="str">
        <f t="shared" si="102"/>
        <v>gy/wearables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6">
        <f t="shared" si="103"/>
        <v>42759.440416666665</v>
      </c>
      <c r="K1014">
        <v>1481366052</v>
      </c>
      <c r="L1014" s="18">
        <f t="shared" si="100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>
        <f t="shared" si="101"/>
        <v>1071751.05</v>
      </c>
      <c r="R1014">
        <f t="shared" si="104"/>
        <v>1382.9045806451613</v>
      </c>
      <c r="S1014" t="str">
        <f t="shared" si="105"/>
        <v>technology</v>
      </c>
      <c r="T1014" t="str">
        <f t="shared" si="102"/>
        <v>gy/wearables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6">
        <f t="shared" si="103"/>
        <v>42367.833333333328</v>
      </c>
      <c r="K1015">
        <v>1449000056</v>
      </c>
      <c r="L1015" s="18">
        <f t="shared" si="100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>
        <f t="shared" si="101"/>
        <v>-16368</v>
      </c>
      <c r="R1015">
        <f t="shared" si="104"/>
        <v>-181.86666666666667</v>
      </c>
      <c r="S1015" t="str">
        <f t="shared" si="105"/>
        <v>technology</v>
      </c>
      <c r="T1015" t="str">
        <f t="shared" si="102"/>
        <v>gy/wearables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6">
        <f t="shared" si="103"/>
        <v>42005.002488425926</v>
      </c>
      <c r="K1016">
        <v>1415750615</v>
      </c>
      <c r="L1016" s="18">
        <f t="shared" si="100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>
        <f t="shared" si="101"/>
        <v>-6940</v>
      </c>
      <c r="R1016">
        <f t="shared" si="104"/>
        <v>-433.75</v>
      </c>
      <c r="S1016" t="str">
        <f t="shared" si="105"/>
        <v>technology</v>
      </c>
      <c r="T1016" t="str">
        <f t="shared" si="102"/>
        <v>gy/wearables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6">
        <f t="shared" si="103"/>
        <v>42333.920081018514</v>
      </c>
      <c r="K1017">
        <v>1445893495</v>
      </c>
      <c r="L1017" s="18">
        <f t="shared" si="100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>
        <f t="shared" si="101"/>
        <v>-8760</v>
      </c>
      <c r="R1017">
        <f t="shared" si="104"/>
        <v>-1460</v>
      </c>
      <c r="S1017" t="str">
        <f t="shared" si="105"/>
        <v>technology</v>
      </c>
      <c r="T1017" t="str">
        <f t="shared" si="102"/>
        <v>gy/wearables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6">
        <f t="shared" si="103"/>
        <v>42467.065462962957</v>
      </c>
      <c r="K1018">
        <v>1456108456</v>
      </c>
      <c r="L1018" s="18">
        <f t="shared" si="100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>
        <f t="shared" si="101"/>
        <v>-97158</v>
      </c>
      <c r="R1018">
        <f t="shared" si="104"/>
        <v>-2556.7894736842104</v>
      </c>
      <c r="S1018" t="str">
        <f t="shared" si="105"/>
        <v>technology</v>
      </c>
      <c r="T1018" t="str">
        <f t="shared" si="102"/>
        <v>gy/wearables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6">
        <f t="shared" si="103"/>
        <v>42329.716840277775</v>
      </c>
      <c r="K1019">
        <v>1444666335</v>
      </c>
      <c r="L1019" s="18">
        <f t="shared" si="100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>
        <f t="shared" si="101"/>
        <v>-192803</v>
      </c>
      <c r="R1019">
        <f t="shared" si="104"/>
        <v>-543.10704225352117</v>
      </c>
      <c r="S1019" t="str">
        <f t="shared" si="105"/>
        <v>technology</v>
      </c>
      <c r="T1019" t="str">
        <f t="shared" si="102"/>
        <v>gy/wearables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6">
        <f t="shared" si="103"/>
        <v>42565.492280092592</v>
      </c>
      <c r="K1020">
        <v>1465904933</v>
      </c>
      <c r="L1020" s="18">
        <f t="shared" si="100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>
        <f t="shared" si="101"/>
        <v>-19379</v>
      </c>
      <c r="R1020">
        <f t="shared" si="104"/>
        <v>-2768.4285714285716</v>
      </c>
      <c r="S1020" t="str">
        <f t="shared" si="105"/>
        <v>technology</v>
      </c>
      <c r="T1020" t="str">
        <f t="shared" si="102"/>
        <v>gy/wearables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6">
        <f t="shared" si="103"/>
        <v>42039.973946759259</v>
      </c>
      <c r="K1021">
        <v>1420500149</v>
      </c>
      <c r="L1021" s="18">
        <f t="shared" si="100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>
        <f t="shared" si="101"/>
        <v>-23700</v>
      </c>
      <c r="R1021">
        <f t="shared" si="104"/>
        <v>-59.25</v>
      </c>
      <c r="S1021" t="str">
        <f t="shared" si="105"/>
        <v>technology</v>
      </c>
      <c r="T1021" t="str">
        <f t="shared" si="102"/>
        <v>gy/wearables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6">
        <f t="shared" si="103"/>
        <v>42157.032638888893</v>
      </c>
      <c r="K1022">
        <v>1430617209</v>
      </c>
      <c r="L1022" s="18">
        <f t="shared" si="100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>
        <f t="shared" si="101"/>
        <v>1636</v>
      </c>
      <c r="R1022">
        <f t="shared" si="104"/>
        <v>54.533333333333331</v>
      </c>
      <c r="S1022" s="8" t="str">
        <f>LEFT(P2559, LEN(P2559)-16)</f>
        <v>music</v>
      </c>
      <c r="T1022" t="str">
        <f t="shared" si="102"/>
        <v>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6">
        <f t="shared" si="103"/>
        <v>42294.166666666672</v>
      </c>
      <c r="K1023">
        <v>1443074571</v>
      </c>
      <c r="L1023" s="18">
        <f t="shared" si="100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>
        <f t="shared" si="101"/>
        <v>7554.1100000000006</v>
      </c>
      <c r="R1023">
        <f t="shared" si="104"/>
        <v>15.803577405857741</v>
      </c>
      <c r="S1023" s="8" t="str">
        <f>LEFT(P2560, LEN(P2560)-16)</f>
        <v>music</v>
      </c>
      <c r="T1023" t="str">
        <f t="shared" si="102"/>
        <v>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6">
        <f t="shared" si="103"/>
        <v>42141.646724537044</v>
      </c>
      <c r="K1024">
        <v>1429284677</v>
      </c>
      <c r="L1024" s="18">
        <f t="shared" si="100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>
        <f t="shared" si="101"/>
        <v>298</v>
      </c>
      <c r="R1024">
        <f t="shared" si="104"/>
        <v>4.0270270270270272</v>
      </c>
      <c r="S1024" s="8" t="str">
        <f t="shared" ref="S1024:S1025" si="106">LEFT(P2561, LEN(P2561)-16)</f>
        <v>music</v>
      </c>
      <c r="T1024" t="str">
        <f t="shared" si="102"/>
        <v>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6">
        <f t="shared" si="103"/>
        <v>42175.919687500005</v>
      </c>
      <c r="K1025">
        <v>1432245861</v>
      </c>
      <c r="L1025" s="18">
        <f t="shared" si="100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>
        <f t="shared" si="101"/>
        <v>2743</v>
      </c>
      <c r="R1025">
        <f t="shared" si="104"/>
        <v>20.938931297709924</v>
      </c>
      <c r="S1025" s="8" t="str">
        <f t="shared" si="106"/>
        <v>music</v>
      </c>
      <c r="T1025" t="str">
        <f t="shared" si="102"/>
        <v>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6">
        <f t="shared" si="103"/>
        <v>42400.580590277779</v>
      </c>
      <c r="K1026">
        <v>1451656563</v>
      </c>
      <c r="L1026" s="18">
        <f t="shared" ref="L1026:L1089" si="107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8279</v>
      </c>
      <c r="Q1026">
        <f t="shared" ref="Q1026:Q1089" si="108">E1026-D1026</f>
        <v>3727.5499999999993</v>
      </c>
      <c r="R1026">
        <f t="shared" si="104"/>
        <v>61.107377049180315</v>
      </c>
      <c r="S1026" s="8" t="str">
        <f>LEFT(P1026, LEN(P1026)-17)</f>
        <v>music</v>
      </c>
      <c r="T1026" t="str">
        <f t="shared" ref="T1026:T1089" si="109">RIGHT(P1026,12)</f>
        <v>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6">
        <f t="shared" ref="J1027:J1090" si="110">(((I1027/60)/60)/24)+DATE(1970,1,1)</f>
        <v>42079.792094907403</v>
      </c>
      <c r="K1027">
        <v>1423944037</v>
      </c>
      <c r="L1027" s="18">
        <f t="shared" si="107"/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>
        <f t="shared" si="108"/>
        <v>6949.820000000007</v>
      </c>
      <c r="R1027">
        <f t="shared" ref="R1027:R1090" si="111">Q1027/N1027</f>
        <v>6.4890943043884288</v>
      </c>
      <c r="S1027" s="8" t="str">
        <f t="shared" ref="S1027:S1041" si="112">LEFT(P1027, LEN(P1027)-17)</f>
        <v>music</v>
      </c>
      <c r="T1027" t="str">
        <f t="shared" si="109"/>
        <v>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6">
        <f t="shared" si="110"/>
        <v>42460.365925925929</v>
      </c>
      <c r="K1028">
        <v>1456480016</v>
      </c>
      <c r="L1028" s="18">
        <f t="shared" si="107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>
        <f t="shared" si="108"/>
        <v>0.57999999999992724</v>
      </c>
      <c r="R1028">
        <f t="shared" si="111"/>
        <v>4.7540983606551412E-3</v>
      </c>
      <c r="S1028" s="8" t="str">
        <f t="shared" si="112"/>
        <v>music</v>
      </c>
      <c r="T1028" t="str">
        <f t="shared" si="109"/>
        <v>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6">
        <f t="shared" si="110"/>
        <v>41935.034108796295</v>
      </c>
      <c r="K1029">
        <v>1411433347</v>
      </c>
      <c r="L1029" s="18">
        <f t="shared" si="107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>
        <f t="shared" si="108"/>
        <v>232</v>
      </c>
      <c r="R1029">
        <f t="shared" si="111"/>
        <v>2.0900900900900901</v>
      </c>
      <c r="S1029" s="8" t="str">
        <f t="shared" si="112"/>
        <v>music</v>
      </c>
      <c r="T1029" t="str">
        <f t="shared" si="109"/>
        <v>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6">
        <f t="shared" si="110"/>
        <v>42800.833333333328</v>
      </c>
      <c r="K1030">
        <v>1484924605</v>
      </c>
      <c r="L1030" s="18">
        <f t="shared" si="107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>
        <f t="shared" si="108"/>
        <v>1727</v>
      </c>
      <c r="R1030">
        <f t="shared" si="111"/>
        <v>6.7725490196078431</v>
      </c>
      <c r="S1030" s="8" t="str">
        <f t="shared" si="112"/>
        <v>music</v>
      </c>
      <c r="T1030" t="str">
        <f t="shared" si="109"/>
        <v>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6">
        <f t="shared" si="110"/>
        <v>42098.915972222225</v>
      </c>
      <c r="K1031">
        <v>1423501507</v>
      </c>
      <c r="L1031" s="18">
        <f t="shared" si="107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>
        <f t="shared" si="108"/>
        <v>1176</v>
      </c>
      <c r="R1031">
        <f t="shared" si="111"/>
        <v>8.3404255319148941</v>
      </c>
      <c r="S1031" s="8" t="str">
        <f t="shared" si="112"/>
        <v>music</v>
      </c>
      <c r="T1031" t="str">
        <f t="shared" si="109"/>
        <v>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6">
        <f t="shared" si="110"/>
        <v>42625.483206018514</v>
      </c>
      <c r="K1032">
        <v>1472470549</v>
      </c>
      <c r="L1032" s="18">
        <f t="shared" si="107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>
        <f t="shared" si="108"/>
        <v>4842</v>
      </c>
      <c r="R1032">
        <f t="shared" si="111"/>
        <v>30.452830188679247</v>
      </c>
      <c r="S1032" s="8" t="str">
        <f t="shared" si="112"/>
        <v>music</v>
      </c>
      <c r="T1032" t="str">
        <f t="shared" si="109"/>
        <v>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6">
        <f t="shared" si="110"/>
        <v>42354.764004629629</v>
      </c>
      <c r="K1033">
        <v>1447698010</v>
      </c>
      <c r="L1033" s="18">
        <f t="shared" si="107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>
        <f t="shared" si="108"/>
        <v>740</v>
      </c>
      <c r="R1033">
        <f t="shared" si="111"/>
        <v>7.4747474747474749</v>
      </c>
      <c r="S1033" s="8" t="str">
        <f t="shared" si="112"/>
        <v>music</v>
      </c>
      <c r="T1033" t="str">
        <f t="shared" si="109"/>
        <v>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6">
        <f t="shared" si="110"/>
        <v>42544.666956018518</v>
      </c>
      <c r="K1034">
        <v>1464105625</v>
      </c>
      <c r="L1034" s="18">
        <f t="shared" si="107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>
        <f t="shared" si="108"/>
        <v>458.84000000000015</v>
      </c>
      <c r="R1034">
        <f t="shared" si="111"/>
        <v>4.7795833333333348</v>
      </c>
      <c r="S1034" s="8" t="str">
        <f t="shared" si="112"/>
        <v>music</v>
      </c>
      <c r="T1034" t="str">
        <f t="shared" si="109"/>
        <v>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6">
        <f t="shared" si="110"/>
        <v>42716.732407407413</v>
      </c>
      <c r="K1035">
        <v>1479144880</v>
      </c>
      <c r="L1035" s="18">
        <f t="shared" si="107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>
        <f t="shared" si="108"/>
        <v>38</v>
      </c>
      <c r="R1035">
        <f t="shared" si="111"/>
        <v>1.4074074074074074</v>
      </c>
      <c r="S1035" s="8" t="str">
        <f t="shared" si="112"/>
        <v>music</v>
      </c>
      <c r="T1035" t="str">
        <f t="shared" si="109"/>
        <v>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6">
        <f t="shared" si="110"/>
        <v>42587.165972222225</v>
      </c>
      <c r="K1036">
        <v>1467604804</v>
      </c>
      <c r="L1036" s="18">
        <f t="shared" si="107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>
        <f t="shared" si="108"/>
        <v>1500.0900000000001</v>
      </c>
      <c r="R1036">
        <f t="shared" si="111"/>
        <v>9.0366867469879519</v>
      </c>
      <c r="S1036" s="8" t="str">
        <f t="shared" si="112"/>
        <v>music</v>
      </c>
      <c r="T1036" t="str">
        <f t="shared" si="109"/>
        <v>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6">
        <f t="shared" si="110"/>
        <v>42046.641435185185</v>
      </c>
      <c r="K1037">
        <v>1421076220</v>
      </c>
      <c r="L1037" s="18">
        <f t="shared" si="107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>
        <f t="shared" si="108"/>
        <v>352</v>
      </c>
      <c r="R1037">
        <f t="shared" si="111"/>
        <v>4.6315789473684212</v>
      </c>
      <c r="S1037" s="8" t="str">
        <f t="shared" si="112"/>
        <v>music</v>
      </c>
      <c r="T1037" t="str">
        <f t="shared" si="109"/>
        <v>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6">
        <f t="shared" si="110"/>
        <v>41281.333333333336</v>
      </c>
      <c r="K1038">
        <v>1354790790</v>
      </c>
      <c r="L1038" s="18">
        <f t="shared" si="107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>
        <f t="shared" si="108"/>
        <v>556.22000000000025</v>
      </c>
      <c r="R1038">
        <f t="shared" si="111"/>
        <v>2.6361137440758307</v>
      </c>
      <c r="S1038" s="8" t="str">
        <f t="shared" si="112"/>
        <v>music</v>
      </c>
      <c r="T1038" t="str">
        <f t="shared" si="109"/>
        <v>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6">
        <f t="shared" si="110"/>
        <v>42142.208333333328</v>
      </c>
      <c r="K1039">
        <v>1429991062</v>
      </c>
      <c r="L1039" s="18">
        <f t="shared" si="107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>
        <f t="shared" si="108"/>
        <v>21</v>
      </c>
      <c r="R1039">
        <f t="shared" si="111"/>
        <v>1</v>
      </c>
      <c r="S1039" s="8" t="str">
        <f t="shared" si="112"/>
        <v>music</v>
      </c>
      <c r="T1039" t="str">
        <f t="shared" si="109"/>
        <v>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6">
        <f t="shared" si="110"/>
        <v>42448.190081018518</v>
      </c>
      <c r="K1040">
        <v>1455773623</v>
      </c>
      <c r="L1040" s="18">
        <f t="shared" si="107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>
        <f t="shared" si="108"/>
        <v>680</v>
      </c>
      <c r="R1040">
        <f t="shared" si="111"/>
        <v>11.147540983606557</v>
      </c>
      <c r="S1040" s="8" t="str">
        <f t="shared" si="112"/>
        <v>music</v>
      </c>
      <c r="T1040" t="str">
        <f t="shared" si="109"/>
        <v>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6">
        <f t="shared" si="110"/>
        <v>42717.332638888889</v>
      </c>
      <c r="K1041">
        <v>1479436646</v>
      </c>
      <c r="L1041" s="18">
        <f t="shared" si="107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>
        <f t="shared" si="108"/>
        <v>141</v>
      </c>
      <c r="R1041">
        <f t="shared" si="111"/>
        <v>4.7</v>
      </c>
      <c r="S1041" s="8" t="str">
        <f t="shared" si="112"/>
        <v>music</v>
      </c>
      <c r="T1041" t="str">
        <f t="shared" si="109"/>
        <v>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6">
        <f t="shared" si="110"/>
        <v>42609.708437499998</v>
      </c>
      <c r="K1042">
        <v>1469725209</v>
      </c>
      <c r="L1042" s="18">
        <f t="shared" si="107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>
        <f t="shared" si="108"/>
        <v>-84750</v>
      </c>
      <c r="R1042">
        <f t="shared" si="111"/>
        <v>-84750</v>
      </c>
      <c r="S1042" s="8" t="str">
        <f>LEFT(P1042, LEN(P1042)-6)</f>
        <v>journalism</v>
      </c>
      <c r="T1042" t="str">
        <f t="shared" si="109"/>
        <v>nalism/audio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6">
        <f t="shared" si="110"/>
        <v>41851.060092592597</v>
      </c>
      <c r="K1043">
        <v>1405041992</v>
      </c>
      <c r="L1043" s="18">
        <f t="shared" si="107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>
        <f t="shared" si="108"/>
        <v>-50</v>
      </c>
      <c r="R1043" t="e">
        <f t="shared" si="111"/>
        <v>#DIV/0!</v>
      </c>
      <c r="S1043" s="8" t="str">
        <f t="shared" ref="S1043:S1065" si="113">LEFT(P1043, LEN(P1043)-6)</f>
        <v>journalism</v>
      </c>
      <c r="T1043" t="str">
        <f t="shared" si="109"/>
        <v>nalism/audio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6">
        <f t="shared" si="110"/>
        <v>41894.416666666664</v>
      </c>
      <c r="K1044">
        <v>1406824948</v>
      </c>
      <c r="L1044" s="18">
        <f t="shared" si="107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>
        <f t="shared" si="108"/>
        <v>-640</v>
      </c>
      <c r="R1044">
        <f t="shared" si="111"/>
        <v>-640</v>
      </c>
      <c r="S1044" s="8" t="str">
        <f t="shared" si="113"/>
        <v>journalism</v>
      </c>
      <c r="T1044" t="str">
        <f t="shared" si="109"/>
        <v>nalism/audio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6">
        <f t="shared" si="110"/>
        <v>42144.252951388888</v>
      </c>
      <c r="K1045">
        <v>1429509855</v>
      </c>
      <c r="L1045" s="18">
        <f t="shared" si="107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>
        <f t="shared" si="108"/>
        <v>-91463</v>
      </c>
      <c r="R1045">
        <f t="shared" si="111"/>
        <v>-313.22945205479454</v>
      </c>
      <c r="S1045" s="8" t="str">
        <f t="shared" si="113"/>
        <v>journalism</v>
      </c>
      <c r="T1045" t="str">
        <f t="shared" si="109"/>
        <v>nalism/audio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6">
        <f t="shared" si="110"/>
        <v>42068.852083333331</v>
      </c>
      <c r="K1046">
        <v>1420668801</v>
      </c>
      <c r="L1046" s="18">
        <f t="shared" si="107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>
        <f t="shared" si="108"/>
        <v>-6994</v>
      </c>
      <c r="R1046">
        <f t="shared" si="111"/>
        <v>-3497</v>
      </c>
      <c r="S1046" s="8" t="str">
        <f t="shared" si="113"/>
        <v>journalism</v>
      </c>
      <c r="T1046" t="str">
        <f t="shared" si="109"/>
        <v>nalism/audio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6">
        <f t="shared" si="110"/>
        <v>41874.874421296299</v>
      </c>
      <c r="K1047">
        <v>1406235550</v>
      </c>
      <c r="L1047" s="18">
        <f t="shared" si="107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>
        <f t="shared" si="108"/>
        <v>-9734</v>
      </c>
      <c r="R1047">
        <f t="shared" si="111"/>
        <v>-1216.75</v>
      </c>
      <c r="S1047" s="8" t="str">
        <f t="shared" si="113"/>
        <v>journalism</v>
      </c>
      <c r="T1047" t="str">
        <f t="shared" si="109"/>
        <v>nalism/audio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6">
        <f t="shared" si="110"/>
        <v>42364.851388888885</v>
      </c>
      <c r="K1048">
        <v>1447273560</v>
      </c>
      <c r="L1048" s="18">
        <f t="shared" si="107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>
        <f t="shared" si="108"/>
        <v>-3000</v>
      </c>
      <c r="R1048" t="e">
        <f t="shared" si="111"/>
        <v>#DIV/0!</v>
      </c>
      <c r="S1048" s="8" t="str">
        <f t="shared" si="113"/>
        <v>journalism</v>
      </c>
      <c r="T1048" t="str">
        <f t="shared" si="109"/>
        <v>nalism/audio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6">
        <f t="shared" si="110"/>
        <v>41948.860127314816</v>
      </c>
      <c r="K1049">
        <v>1412624315</v>
      </c>
      <c r="L1049" s="18">
        <f t="shared" si="107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>
        <f t="shared" si="108"/>
        <v>-1999</v>
      </c>
      <c r="R1049">
        <f t="shared" si="111"/>
        <v>-1999</v>
      </c>
      <c r="S1049" s="8" t="str">
        <f t="shared" si="113"/>
        <v>journalism</v>
      </c>
      <c r="T1049" t="str">
        <f t="shared" si="109"/>
        <v>nalism/audio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6">
        <f t="shared" si="110"/>
        <v>42638.053113425922</v>
      </c>
      <c r="K1050">
        <v>1471310189</v>
      </c>
      <c r="L1050" s="18">
        <f t="shared" si="107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>
        <f t="shared" si="108"/>
        <v>-14788</v>
      </c>
      <c r="R1050">
        <f t="shared" si="111"/>
        <v>-3697</v>
      </c>
      <c r="S1050" s="8" t="str">
        <f t="shared" si="113"/>
        <v>journalism</v>
      </c>
      <c r="T1050" t="str">
        <f t="shared" si="109"/>
        <v>nalism/audio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6">
        <f t="shared" si="110"/>
        <v>42412.431076388893</v>
      </c>
      <c r="K1051">
        <v>1452680445</v>
      </c>
      <c r="L1051" s="18">
        <f t="shared" si="107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>
        <f t="shared" si="108"/>
        <v>-12000</v>
      </c>
      <c r="R1051" t="e">
        <f t="shared" si="111"/>
        <v>#DIV/0!</v>
      </c>
      <c r="S1051" s="8" t="str">
        <f t="shared" si="113"/>
        <v>journalism</v>
      </c>
      <c r="T1051" t="str">
        <f t="shared" si="109"/>
        <v>nalism/audio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6">
        <f t="shared" si="110"/>
        <v>42261.7971875</v>
      </c>
      <c r="K1052">
        <v>1439665677</v>
      </c>
      <c r="L1052" s="18">
        <f t="shared" si="107"/>
        <v>42231.7971875</v>
      </c>
      <c r="M1052" t="b">
        <v>0</v>
      </c>
      <c r="N1052">
        <v>0</v>
      </c>
      <c r="O1052" t="b">
        <v>0</v>
      </c>
      <c r="P1052" t="s">
        <v>8280</v>
      </c>
      <c r="Q1052">
        <f t="shared" si="108"/>
        <v>-2500</v>
      </c>
      <c r="R1052" t="e">
        <f t="shared" si="111"/>
        <v>#DIV/0!</v>
      </c>
      <c r="S1052" s="8" t="str">
        <f t="shared" si="113"/>
        <v>journalism</v>
      </c>
      <c r="T1052" t="str">
        <f t="shared" si="109"/>
        <v>nalism/audio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6">
        <f t="shared" si="110"/>
        <v>41878.014178240745</v>
      </c>
      <c r="K1053">
        <v>1406679625</v>
      </c>
      <c r="L1053" s="18">
        <f t="shared" si="107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>
        <f t="shared" si="108"/>
        <v>-500</v>
      </c>
      <c r="R1053" t="e">
        <f t="shared" si="111"/>
        <v>#DIV/0!</v>
      </c>
      <c r="S1053" s="8" t="str">
        <f t="shared" si="113"/>
        <v>journalism</v>
      </c>
      <c r="T1053" t="str">
        <f t="shared" si="109"/>
        <v>nalism/audio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6">
        <f t="shared" si="110"/>
        <v>42527.839583333334</v>
      </c>
      <c r="K1054">
        <v>1461438495</v>
      </c>
      <c r="L1054" s="18">
        <f t="shared" si="107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>
        <f t="shared" si="108"/>
        <v>-4336</v>
      </c>
      <c r="R1054" t="e">
        <f t="shared" si="111"/>
        <v>#DIV/0!</v>
      </c>
      <c r="S1054" s="8" t="str">
        <f t="shared" si="113"/>
        <v>journalism</v>
      </c>
      <c r="T1054" t="str">
        <f t="shared" si="109"/>
        <v>nalism/audio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6">
        <f t="shared" si="110"/>
        <v>42800.172824074078</v>
      </c>
      <c r="K1055">
        <v>1486613332</v>
      </c>
      <c r="L1055" s="18">
        <f t="shared" si="107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>
        <f t="shared" si="108"/>
        <v>-1485</v>
      </c>
      <c r="R1055">
        <f t="shared" si="111"/>
        <v>-1485</v>
      </c>
      <c r="S1055" s="8" t="str">
        <f t="shared" si="113"/>
        <v>journalism</v>
      </c>
      <c r="T1055" t="str">
        <f t="shared" si="109"/>
        <v>nalism/audio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6">
        <f t="shared" si="110"/>
        <v>41861.916666666664</v>
      </c>
      <c r="K1056">
        <v>1405110399</v>
      </c>
      <c r="L1056" s="18">
        <f t="shared" si="107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>
        <f t="shared" si="108"/>
        <v>-2500</v>
      </c>
      <c r="R1056" t="e">
        <f t="shared" si="111"/>
        <v>#DIV/0!</v>
      </c>
      <c r="S1056" s="8" t="str">
        <f t="shared" si="113"/>
        <v>journalism</v>
      </c>
      <c r="T1056" t="str">
        <f t="shared" si="109"/>
        <v>nalism/audio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6">
        <f t="shared" si="110"/>
        <v>42436.992418981477</v>
      </c>
      <c r="K1057">
        <v>1454802545</v>
      </c>
      <c r="L1057" s="18">
        <f t="shared" si="107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>
        <f t="shared" si="108"/>
        <v>-3500</v>
      </c>
      <c r="R1057" t="e">
        <f t="shared" si="111"/>
        <v>#DIV/0!</v>
      </c>
      <c r="S1057" s="8" t="str">
        <f t="shared" si="113"/>
        <v>journalism</v>
      </c>
      <c r="T1057" t="str">
        <f t="shared" si="109"/>
        <v>nalism/audio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6">
        <f t="shared" si="110"/>
        <v>42118.677974537044</v>
      </c>
      <c r="K1058">
        <v>1424711777</v>
      </c>
      <c r="L1058" s="18">
        <f t="shared" si="107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>
        <f t="shared" si="108"/>
        <v>-10000</v>
      </c>
      <c r="R1058" t="e">
        <f t="shared" si="111"/>
        <v>#DIV/0!</v>
      </c>
      <c r="S1058" s="8" t="str">
        <f t="shared" si="113"/>
        <v>journalism</v>
      </c>
      <c r="T1058" t="str">
        <f t="shared" si="109"/>
        <v>nalism/audio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6">
        <f t="shared" si="110"/>
        <v>42708.912997685184</v>
      </c>
      <c r="K1059">
        <v>1478292883</v>
      </c>
      <c r="L1059" s="18">
        <f t="shared" si="107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>
        <f t="shared" si="108"/>
        <v>-10000</v>
      </c>
      <c r="R1059" t="e">
        <f t="shared" si="111"/>
        <v>#DIV/0!</v>
      </c>
      <c r="S1059" s="8" t="str">
        <f t="shared" si="113"/>
        <v>journalism</v>
      </c>
      <c r="T1059" t="str">
        <f t="shared" si="109"/>
        <v>nalism/audio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6">
        <f t="shared" si="110"/>
        <v>42089</v>
      </c>
      <c r="K1060">
        <v>1423777043</v>
      </c>
      <c r="L1060" s="18">
        <f t="shared" si="107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>
        <f t="shared" si="108"/>
        <v>-40000</v>
      </c>
      <c r="R1060" t="e">
        <f t="shared" si="111"/>
        <v>#DIV/0!</v>
      </c>
      <c r="S1060" s="8" t="str">
        <f t="shared" si="113"/>
        <v>journalism</v>
      </c>
      <c r="T1060" t="str">
        <f t="shared" si="109"/>
        <v>nalism/audio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6">
        <f t="shared" si="110"/>
        <v>42076.748333333337</v>
      </c>
      <c r="K1061">
        <v>1423681056</v>
      </c>
      <c r="L1061" s="18">
        <f t="shared" si="107"/>
        <v>42046.79</v>
      </c>
      <c r="M1061" t="b">
        <v>0</v>
      </c>
      <c r="N1061">
        <v>0</v>
      </c>
      <c r="O1061" t="b">
        <v>0</v>
      </c>
      <c r="P1061" t="s">
        <v>8280</v>
      </c>
      <c r="Q1061">
        <f t="shared" si="108"/>
        <v>-1100</v>
      </c>
      <c r="R1061" t="e">
        <f t="shared" si="111"/>
        <v>#DIV/0!</v>
      </c>
      <c r="S1061" s="8" t="str">
        <f t="shared" si="113"/>
        <v>journalism</v>
      </c>
      <c r="T1061" t="str">
        <f t="shared" si="109"/>
        <v>nalism/audio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6">
        <f t="shared" si="110"/>
        <v>42109.913113425922</v>
      </c>
      <c r="K1062">
        <v>1426542893</v>
      </c>
      <c r="L1062" s="18">
        <f t="shared" si="107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>
        <f t="shared" si="108"/>
        <v>-4950</v>
      </c>
      <c r="R1062">
        <f t="shared" si="111"/>
        <v>-4950</v>
      </c>
      <c r="S1062" s="8" t="str">
        <f t="shared" si="113"/>
        <v>journalism</v>
      </c>
      <c r="T1062" t="str">
        <f t="shared" si="109"/>
        <v>nalism/audio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6">
        <f t="shared" si="110"/>
        <v>42492.041666666672</v>
      </c>
      <c r="K1063">
        <v>1456987108</v>
      </c>
      <c r="L1063" s="18">
        <f t="shared" si="107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>
        <f t="shared" si="108"/>
        <v>-4000</v>
      </c>
      <c r="R1063" t="e">
        <f t="shared" si="111"/>
        <v>#DIV/0!</v>
      </c>
      <c r="S1063" s="8" t="str">
        <f t="shared" si="113"/>
        <v>journalism</v>
      </c>
      <c r="T1063" t="str">
        <f t="shared" si="109"/>
        <v>nalism/audio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6">
        <f t="shared" si="110"/>
        <v>42563.807187500002</v>
      </c>
      <c r="K1064">
        <v>1467746541</v>
      </c>
      <c r="L1064" s="18">
        <f t="shared" si="107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>
        <f t="shared" si="108"/>
        <v>-9</v>
      </c>
      <c r="R1064">
        <f t="shared" si="111"/>
        <v>-2.25</v>
      </c>
      <c r="S1064" s="8" t="str">
        <f t="shared" si="113"/>
        <v>journalism</v>
      </c>
      <c r="T1064" t="str">
        <f t="shared" si="109"/>
        <v>nalism/audio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6">
        <f t="shared" si="110"/>
        <v>42613.030810185184</v>
      </c>
      <c r="K1065">
        <v>1470012262</v>
      </c>
      <c r="L1065" s="18">
        <f t="shared" si="107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>
        <f t="shared" si="108"/>
        <v>-1000</v>
      </c>
      <c r="R1065" t="e">
        <f t="shared" si="111"/>
        <v>#DIV/0!</v>
      </c>
      <c r="S1065" s="8" t="str">
        <f t="shared" si="113"/>
        <v>journalism</v>
      </c>
      <c r="T1065" t="str">
        <f t="shared" si="109"/>
        <v>nalism/audio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6">
        <f t="shared" si="110"/>
        <v>41462.228043981479</v>
      </c>
      <c r="K1066">
        <v>1369286903</v>
      </c>
      <c r="L1066" s="18">
        <f t="shared" si="107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>
        <f t="shared" si="108"/>
        <v>-81923</v>
      </c>
      <c r="R1066">
        <f t="shared" si="111"/>
        <v>-666.04065040650403</v>
      </c>
      <c r="S1066" s="8" t="str">
        <f>LEFT(P1126, LEN(P1126)-13)</f>
        <v>games</v>
      </c>
      <c r="T1066" t="str">
        <f t="shared" si="109"/>
        <v>/video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6">
        <f t="shared" si="110"/>
        <v>41689.381041666667</v>
      </c>
      <c r="K1067">
        <v>1390381722</v>
      </c>
      <c r="L1067" s="18">
        <f t="shared" si="107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>
        <f t="shared" si="108"/>
        <v>-2919</v>
      </c>
      <c r="R1067">
        <f t="shared" si="111"/>
        <v>-583.79999999999995</v>
      </c>
      <c r="S1067" s="8" t="str">
        <f t="shared" ref="S1067:S1085" si="114">LEFT(P1127, LEN(P1127)-13)</f>
        <v>games</v>
      </c>
      <c r="T1067" t="str">
        <f t="shared" si="109"/>
        <v>/video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6">
        <f t="shared" si="110"/>
        <v>41490.962754629632</v>
      </c>
      <c r="K1068">
        <v>1371769582</v>
      </c>
      <c r="L1068" s="18">
        <f t="shared" si="107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>
        <f t="shared" si="108"/>
        <v>-144949</v>
      </c>
      <c r="R1068">
        <f t="shared" si="111"/>
        <v>-979.3851351351351</v>
      </c>
      <c r="S1068" s="8" t="str">
        <f t="shared" si="114"/>
        <v>games</v>
      </c>
      <c r="T1068" t="str">
        <f t="shared" si="109"/>
        <v>/video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6">
        <f t="shared" si="110"/>
        <v>41629.855682870373</v>
      </c>
      <c r="K1069">
        <v>1385065931</v>
      </c>
      <c r="L1069" s="18">
        <f t="shared" si="107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>
        <f t="shared" si="108"/>
        <v>-370</v>
      </c>
      <c r="R1069">
        <f t="shared" si="111"/>
        <v>-37</v>
      </c>
      <c r="S1069" s="8" t="str">
        <f t="shared" si="114"/>
        <v>games</v>
      </c>
      <c r="T1069" t="str">
        <f t="shared" si="109"/>
        <v>/video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6">
        <f t="shared" si="110"/>
        <v>42470.329444444447</v>
      </c>
      <c r="K1070">
        <v>1457686464</v>
      </c>
      <c r="L1070" s="18">
        <f t="shared" si="107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>
        <f t="shared" si="108"/>
        <v>-29955</v>
      </c>
      <c r="R1070">
        <f t="shared" si="111"/>
        <v>-7488.75</v>
      </c>
      <c r="S1070" s="8" t="str">
        <f t="shared" si="114"/>
        <v>games</v>
      </c>
      <c r="T1070" t="str">
        <f t="shared" si="109"/>
        <v>/video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6">
        <f t="shared" si="110"/>
        <v>41604.271516203706</v>
      </c>
      <c r="K1071">
        <v>1382679059</v>
      </c>
      <c r="L1071" s="18">
        <f t="shared" si="107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>
        <f t="shared" si="108"/>
        <v>-1350</v>
      </c>
      <c r="R1071">
        <f t="shared" si="111"/>
        <v>-64.285714285714292</v>
      </c>
      <c r="S1071" s="8" t="str">
        <f t="shared" si="114"/>
        <v>games</v>
      </c>
      <c r="T1071" t="str">
        <f t="shared" si="109"/>
        <v>/video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6">
        <f t="shared" si="110"/>
        <v>41183.011828703704</v>
      </c>
      <c r="K1072">
        <v>1347322622</v>
      </c>
      <c r="L1072" s="18">
        <f t="shared" si="107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>
        <f t="shared" si="108"/>
        <v>-9930</v>
      </c>
      <c r="R1072">
        <f t="shared" si="111"/>
        <v>-4965</v>
      </c>
      <c r="S1072" s="8" t="str">
        <f t="shared" si="114"/>
        <v>games</v>
      </c>
      <c r="T1072" t="str">
        <f t="shared" si="109"/>
        <v>/video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6">
        <f t="shared" si="110"/>
        <v>42325.795057870375</v>
      </c>
      <c r="K1073">
        <v>1445191493</v>
      </c>
      <c r="L1073" s="18">
        <f t="shared" si="107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>
        <f t="shared" si="108"/>
        <v>-100</v>
      </c>
      <c r="R1073" t="e">
        <f t="shared" si="111"/>
        <v>#DIV/0!</v>
      </c>
      <c r="S1073" s="8" t="str">
        <f t="shared" si="114"/>
        <v>games</v>
      </c>
      <c r="T1073" t="str">
        <f t="shared" si="109"/>
        <v>/video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6">
        <f t="shared" si="110"/>
        <v>41675.832141203704</v>
      </c>
      <c r="K1074">
        <v>1389038297</v>
      </c>
      <c r="L1074" s="18">
        <f t="shared" si="107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>
        <f t="shared" si="108"/>
        <v>-74949</v>
      </c>
      <c r="R1074">
        <f t="shared" si="111"/>
        <v>-18737.25</v>
      </c>
      <c r="S1074" s="8" t="str">
        <f t="shared" si="114"/>
        <v>games</v>
      </c>
      <c r="T1074" t="str">
        <f t="shared" si="109"/>
        <v>/video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6">
        <f t="shared" si="110"/>
        <v>40832.964594907404</v>
      </c>
      <c r="K1075">
        <v>1316214541</v>
      </c>
      <c r="L1075" s="18">
        <f t="shared" si="107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>
        <f t="shared" si="108"/>
        <v>-740</v>
      </c>
      <c r="R1075">
        <f t="shared" si="111"/>
        <v>-740</v>
      </c>
      <c r="S1075" s="8" t="str">
        <f t="shared" si="114"/>
        <v>games</v>
      </c>
      <c r="T1075" t="str">
        <f t="shared" si="109"/>
        <v>/video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6">
        <f t="shared" si="110"/>
        <v>41643.172974537039</v>
      </c>
      <c r="K1076">
        <v>1386216545</v>
      </c>
      <c r="L1076" s="18">
        <f t="shared" si="107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>
        <f t="shared" si="108"/>
        <v>-50593</v>
      </c>
      <c r="R1076">
        <f t="shared" si="111"/>
        <v>-1686.4333333333334</v>
      </c>
      <c r="S1076" s="8" t="str">
        <f t="shared" si="114"/>
        <v>games</v>
      </c>
      <c r="T1076" t="str">
        <f t="shared" si="109"/>
        <v>/video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6">
        <f t="shared" si="110"/>
        <v>41035.904120370367</v>
      </c>
      <c r="K1077">
        <v>1333748516</v>
      </c>
      <c r="L1077" s="18">
        <f t="shared" si="107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>
        <f t="shared" si="108"/>
        <v>-955</v>
      </c>
      <c r="R1077">
        <f t="shared" si="111"/>
        <v>-318.33333333333331</v>
      </c>
      <c r="S1077" s="8" t="str">
        <f t="shared" si="114"/>
        <v>games</v>
      </c>
      <c r="T1077" t="str">
        <f t="shared" si="109"/>
        <v>/video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6">
        <f t="shared" si="110"/>
        <v>41893.377893518518</v>
      </c>
      <c r="K1078">
        <v>1405674250</v>
      </c>
      <c r="L1078" s="18">
        <f t="shared" si="107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>
        <f t="shared" si="108"/>
        <v>-27926</v>
      </c>
      <c r="R1078">
        <f t="shared" si="111"/>
        <v>-28.64205128205128</v>
      </c>
      <c r="S1078" s="8" t="str">
        <f t="shared" si="114"/>
        <v>games</v>
      </c>
      <c r="T1078" t="str">
        <f t="shared" si="109"/>
        <v>/video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6">
        <f t="shared" si="110"/>
        <v>42383.16679398148</v>
      </c>
      <c r="K1079">
        <v>1450152011</v>
      </c>
      <c r="L1079" s="18">
        <f t="shared" si="107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>
        <f t="shared" si="108"/>
        <v>-17656</v>
      </c>
      <c r="R1079">
        <f t="shared" si="111"/>
        <v>-105.72455089820359</v>
      </c>
      <c r="S1079" s="8" t="str">
        <f t="shared" si="114"/>
        <v>games</v>
      </c>
      <c r="T1079" t="str">
        <f t="shared" si="109"/>
        <v>/video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6">
        <f t="shared" si="110"/>
        <v>40746.195844907408</v>
      </c>
      <c r="K1080">
        <v>1307421721</v>
      </c>
      <c r="L1080" s="18">
        <f t="shared" si="107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>
        <f t="shared" si="108"/>
        <v>-555</v>
      </c>
      <c r="R1080">
        <f t="shared" si="111"/>
        <v>-111</v>
      </c>
      <c r="S1080" s="8" t="str">
        <f t="shared" si="114"/>
        <v>games</v>
      </c>
      <c r="T1080" t="str">
        <f t="shared" si="109"/>
        <v>/video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6">
        <f t="shared" si="110"/>
        <v>42504.566388888896</v>
      </c>
      <c r="K1081">
        <v>1461072936</v>
      </c>
      <c r="L1081" s="18">
        <f t="shared" si="107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>
        <f t="shared" si="108"/>
        <v>-25322</v>
      </c>
      <c r="R1081">
        <f t="shared" si="111"/>
        <v>-1406.7777777777778</v>
      </c>
      <c r="S1081" s="8" t="str">
        <f t="shared" si="114"/>
        <v>games</v>
      </c>
      <c r="T1081" t="str">
        <f t="shared" si="109"/>
        <v>/video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6">
        <f t="shared" si="110"/>
        <v>41770.138113425928</v>
      </c>
      <c r="K1082">
        <v>1397186333</v>
      </c>
      <c r="L1082" s="18">
        <f t="shared" si="107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>
        <f t="shared" si="108"/>
        <v>-18179</v>
      </c>
      <c r="R1082">
        <f t="shared" si="111"/>
        <v>-185.5</v>
      </c>
      <c r="S1082" s="8" t="str">
        <f t="shared" si="114"/>
        <v>games</v>
      </c>
      <c r="T1082" t="str">
        <f t="shared" si="109"/>
        <v>/video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6">
        <f t="shared" si="110"/>
        <v>42032.926990740743</v>
      </c>
      <c r="K1083">
        <v>1419891292</v>
      </c>
      <c r="L1083" s="18">
        <f t="shared" si="107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>
        <f t="shared" si="108"/>
        <v>-67988</v>
      </c>
      <c r="R1083">
        <f t="shared" si="111"/>
        <v>-16997</v>
      </c>
      <c r="S1083" s="8" t="str">
        <f t="shared" si="114"/>
        <v>games</v>
      </c>
      <c r="T1083" t="str">
        <f t="shared" si="109"/>
        <v>/video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6">
        <f t="shared" si="110"/>
        <v>41131.906111111115</v>
      </c>
      <c r="K1084">
        <v>1342043088</v>
      </c>
      <c r="L1084" s="18">
        <f t="shared" si="107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>
        <f t="shared" si="108"/>
        <v>-9944</v>
      </c>
      <c r="R1084">
        <f t="shared" si="111"/>
        <v>-3314.6666666666665</v>
      </c>
      <c r="S1084" s="8" t="str">
        <f t="shared" si="114"/>
        <v>games</v>
      </c>
      <c r="T1084" t="str">
        <f t="shared" si="109"/>
        <v>/video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6">
        <f t="shared" si="110"/>
        <v>41853.659525462965</v>
      </c>
      <c r="K1085">
        <v>1401810583</v>
      </c>
      <c r="L1085" s="18">
        <f t="shared" si="107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>
        <f t="shared" si="108"/>
        <v>-49590</v>
      </c>
      <c r="R1085">
        <f t="shared" si="111"/>
        <v>-49590</v>
      </c>
      <c r="S1085" s="8" t="str">
        <f t="shared" si="114"/>
        <v>games</v>
      </c>
      <c r="T1085" t="str">
        <f t="shared" si="109"/>
        <v>/video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6">
        <f t="shared" si="110"/>
        <v>41859.912083333329</v>
      </c>
      <c r="K1086">
        <v>1404942804</v>
      </c>
      <c r="L1086" s="18">
        <f t="shared" si="107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>
        <f t="shared" si="108"/>
        <v>-550</v>
      </c>
      <c r="R1086" t="e">
        <f t="shared" si="111"/>
        <v>#DIV/0!</v>
      </c>
      <c r="S1086" s="8" t="str">
        <f>LEFT(P1086, LEN(P1086)-12)</f>
        <v>games</v>
      </c>
      <c r="T1086" t="str">
        <f t="shared" si="109"/>
        <v>/video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6">
        <f t="shared" si="110"/>
        <v>42443.629340277781</v>
      </c>
      <c r="K1087">
        <v>1455379575</v>
      </c>
      <c r="L1087" s="18">
        <f t="shared" si="107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>
        <f t="shared" si="108"/>
        <v>-28974</v>
      </c>
      <c r="R1087">
        <f t="shared" si="111"/>
        <v>-3219.3333333333335</v>
      </c>
      <c r="S1087" s="8" t="str">
        <f t="shared" ref="S1087:S1125" si="115">LEFT(P1087, LEN(P1087)-12)</f>
        <v>games</v>
      </c>
      <c r="T1087" t="str">
        <f t="shared" si="109"/>
        <v>/video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6">
        <f t="shared" si="110"/>
        <v>41875.866793981484</v>
      </c>
      <c r="K1088">
        <v>1406321291</v>
      </c>
      <c r="L1088" s="18">
        <f t="shared" si="107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>
        <f t="shared" si="108"/>
        <v>-17985</v>
      </c>
      <c r="R1088">
        <f t="shared" si="111"/>
        <v>-8992.5</v>
      </c>
      <c r="S1088" s="8" t="str">
        <f t="shared" si="115"/>
        <v>games</v>
      </c>
      <c r="T1088" t="str">
        <f t="shared" si="109"/>
        <v>/video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6">
        <f t="shared" si="110"/>
        <v>41805.713969907411</v>
      </c>
      <c r="K1089">
        <v>1400260087</v>
      </c>
      <c r="L1089" s="18">
        <f t="shared" si="107"/>
        <v>41775.713969907411</v>
      </c>
      <c r="M1089" t="b">
        <v>0</v>
      </c>
      <c r="N1089">
        <v>0</v>
      </c>
      <c r="O1089" t="b">
        <v>0</v>
      </c>
      <c r="P1089" t="s">
        <v>8281</v>
      </c>
      <c r="Q1089">
        <f t="shared" si="108"/>
        <v>-1100</v>
      </c>
      <c r="R1089" t="e">
        <f t="shared" si="111"/>
        <v>#DIV/0!</v>
      </c>
      <c r="S1089" s="8" t="str">
        <f t="shared" si="115"/>
        <v>games</v>
      </c>
      <c r="T1089" t="str">
        <f t="shared" si="109"/>
        <v>/video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6">
        <f t="shared" si="110"/>
        <v>41753.799386574072</v>
      </c>
      <c r="K1090">
        <v>1395774667</v>
      </c>
      <c r="L1090" s="18">
        <f t="shared" ref="L1090:L1153" si="116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>
        <f t="shared" ref="Q1090:Q1153" si="117">E1090-D1090</f>
        <v>-38617.660000000003</v>
      </c>
      <c r="R1090">
        <f t="shared" si="111"/>
        <v>-262.70517006802726</v>
      </c>
      <c r="S1090" s="8" t="str">
        <f t="shared" si="115"/>
        <v>games</v>
      </c>
      <c r="T1090" t="str">
        <f t="shared" ref="T1090:T1153" si="118">RIGHT(P1090,12)</f>
        <v>/video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6">
        <f t="shared" ref="J1091:J1154" si="119">(((I1091/60)/60)/24)+DATE(1970,1,1)</f>
        <v>42181.189525462964</v>
      </c>
      <c r="K1091">
        <v>1432701175</v>
      </c>
      <c r="L1091" s="18">
        <f t="shared" si="116"/>
        <v>42151.189525462964</v>
      </c>
      <c r="M1091" t="b">
        <v>0</v>
      </c>
      <c r="N1091">
        <v>49</v>
      </c>
      <c r="O1091" t="b">
        <v>0</v>
      </c>
      <c r="P1091" t="s">
        <v>8281</v>
      </c>
      <c r="Q1091">
        <f t="shared" si="117"/>
        <v>-13826</v>
      </c>
      <c r="R1091">
        <f t="shared" ref="R1091:R1154" si="120">Q1091/N1091</f>
        <v>-282.16326530612247</v>
      </c>
      <c r="S1091" s="8" t="str">
        <f t="shared" si="115"/>
        <v>games</v>
      </c>
      <c r="T1091" t="str">
        <f t="shared" si="118"/>
        <v>/video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6">
        <f t="shared" si="119"/>
        <v>42153.185798611114</v>
      </c>
      <c r="K1092">
        <v>1430281653</v>
      </c>
      <c r="L1092" s="18">
        <f t="shared" si="116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>
        <f t="shared" si="117"/>
        <v>-12994</v>
      </c>
      <c r="R1092">
        <f t="shared" si="120"/>
        <v>-12994</v>
      </c>
      <c r="S1092" s="8" t="str">
        <f t="shared" si="115"/>
        <v>games</v>
      </c>
      <c r="T1092" t="str">
        <f t="shared" si="118"/>
        <v>/video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6">
        <f t="shared" si="119"/>
        <v>42470.778611111105</v>
      </c>
      <c r="K1093">
        <v>1457725272</v>
      </c>
      <c r="L1093" s="18">
        <f t="shared" si="116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>
        <f t="shared" si="117"/>
        <v>-175</v>
      </c>
      <c r="R1093">
        <f t="shared" si="120"/>
        <v>-87.5</v>
      </c>
      <c r="S1093" s="8" t="str">
        <f t="shared" si="115"/>
        <v>games</v>
      </c>
      <c r="T1093" t="str">
        <f t="shared" si="118"/>
        <v>/video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6">
        <f t="shared" si="119"/>
        <v>41280.025902777779</v>
      </c>
      <c r="K1094">
        <v>1354840638</v>
      </c>
      <c r="L1094" s="18">
        <f t="shared" si="116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>
        <f t="shared" si="117"/>
        <v>-1979</v>
      </c>
      <c r="R1094">
        <f t="shared" si="120"/>
        <v>-282.71428571428572</v>
      </c>
      <c r="S1094" s="8" t="str">
        <f t="shared" si="115"/>
        <v>games</v>
      </c>
      <c r="T1094" t="str">
        <f t="shared" si="118"/>
        <v>/video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6">
        <f t="shared" si="119"/>
        <v>42411.973807870367</v>
      </c>
      <c r="K1095">
        <v>1453936937</v>
      </c>
      <c r="L1095" s="18">
        <f t="shared" si="116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>
        <f t="shared" si="117"/>
        <v>-257.75</v>
      </c>
      <c r="R1095">
        <f t="shared" si="120"/>
        <v>-64.4375</v>
      </c>
      <c r="S1095" s="8" t="str">
        <f t="shared" si="115"/>
        <v>games</v>
      </c>
      <c r="T1095" t="str">
        <f t="shared" si="118"/>
        <v>/video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6">
        <f t="shared" si="119"/>
        <v>40825.713344907403</v>
      </c>
      <c r="K1096">
        <v>1315588033</v>
      </c>
      <c r="L1096" s="18">
        <f t="shared" si="116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>
        <f t="shared" si="117"/>
        <v>-14705.99</v>
      </c>
      <c r="R1096">
        <f t="shared" si="120"/>
        <v>-544.66629629629631</v>
      </c>
      <c r="S1096" s="8" t="str">
        <f t="shared" si="115"/>
        <v>games</v>
      </c>
      <c r="T1096" t="str">
        <f t="shared" si="118"/>
        <v>/video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6">
        <f t="shared" si="119"/>
        <v>41516.537268518521</v>
      </c>
      <c r="K1097">
        <v>1375275220</v>
      </c>
      <c r="L1097" s="18">
        <f t="shared" si="116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>
        <f t="shared" si="117"/>
        <v>-474826</v>
      </c>
      <c r="R1097">
        <f t="shared" si="120"/>
        <v>-5051.3404255319147</v>
      </c>
      <c r="S1097" s="8" t="str">
        <f t="shared" si="115"/>
        <v>games</v>
      </c>
      <c r="T1097" t="str">
        <f t="shared" si="118"/>
        <v>/video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6">
        <f t="shared" si="119"/>
        <v>41916.145833333336</v>
      </c>
      <c r="K1098">
        <v>1409747154</v>
      </c>
      <c r="L1098" s="18">
        <f t="shared" si="116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>
        <f t="shared" si="117"/>
        <v>-9848</v>
      </c>
      <c r="R1098">
        <f t="shared" si="120"/>
        <v>-339.58620689655174</v>
      </c>
      <c r="S1098" s="8" t="str">
        <f t="shared" si="115"/>
        <v>games</v>
      </c>
      <c r="T1098" t="str">
        <f t="shared" si="118"/>
        <v>/video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6">
        <f t="shared" si="119"/>
        <v>41700.792557870373</v>
      </c>
      <c r="K1099">
        <v>1390330877</v>
      </c>
      <c r="L1099" s="18">
        <f t="shared" si="116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>
        <f t="shared" si="117"/>
        <v>-99953</v>
      </c>
      <c r="R1099">
        <f t="shared" si="120"/>
        <v>-14279</v>
      </c>
      <c r="S1099" s="8" t="str">
        <f t="shared" si="115"/>
        <v>games</v>
      </c>
      <c r="T1099" t="str">
        <f t="shared" si="118"/>
        <v>/video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6">
        <f t="shared" si="119"/>
        <v>41742.762673611112</v>
      </c>
      <c r="K1100">
        <v>1394821095</v>
      </c>
      <c r="L1100" s="18">
        <f t="shared" si="116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>
        <f t="shared" si="117"/>
        <v>-23197</v>
      </c>
      <c r="R1100">
        <f t="shared" si="120"/>
        <v>-1054.409090909091</v>
      </c>
      <c r="S1100" s="8" t="str">
        <f t="shared" si="115"/>
        <v>games</v>
      </c>
      <c r="T1100" t="str">
        <f t="shared" si="118"/>
        <v>/video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6">
        <f t="shared" si="119"/>
        <v>42137.836435185185</v>
      </c>
      <c r="K1101">
        <v>1428955468</v>
      </c>
      <c r="L1101" s="18">
        <f t="shared" si="116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>
        <f t="shared" si="117"/>
        <v>-4975</v>
      </c>
      <c r="R1101">
        <f t="shared" si="120"/>
        <v>-4975</v>
      </c>
      <c r="S1101" s="8" t="str">
        <f t="shared" si="115"/>
        <v>games</v>
      </c>
      <c r="T1101" t="str">
        <f t="shared" si="118"/>
        <v>/video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6">
        <f t="shared" si="119"/>
        <v>42414.110775462963</v>
      </c>
      <c r="K1102">
        <v>1452825571</v>
      </c>
      <c r="L1102" s="18">
        <f t="shared" si="116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>
        <f t="shared" si="117"/>
        <v>-3900</v>
      </c>
      <c r="R1102">
        <f t="shared" si="120"/>
        <v>-390</v>
      </c>
      <c r="S1102" s="8" t="str">
        <f t="shared" si="115"/>
        <v>games</v>
      </c>
      <c r="T1102" t="str">
        <f t="shared" si="118"/>
        <v>/video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6">
        <f t="shared" si="119"/>
        <v>42565.758333333331</v>
      </c>
      <c r="K1103">
        <v>1466188338</v>
      </c>
      <c r="L1103" s="18">
        <f t="shared" si="116"/>
        <v>42538.77243055556</v>
      </c>
      <c r="M1103" t="b">
        <v>0</v>
      </c>
      <c r="N1103">
        <v>6</v>
      </c>
      <c r="O1103" t="b">
        <v>0</v>
      </c>
      <c r="P1103" t="s">
        <v>8281</v>
      </c>
      <c r="Q1103">
        <f t="shared" si="117"/>
        <v>-99959</v>
      </c>
      <c r="R1103">
        <f t="shared" si="120"/>
        <v>-16659.833333333332</v>
      </c>
      <c r="S1103" s="8" t="str">
        <f t="shared" si="115"/>
        <v>games</v>
      </c>
      <c r="T1103" t="str">
        <f t="shared" si="118"/>
        <v>/video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6">
        <f t="shared" si="119"/>
        <v>41617.249305555553</v>
      </c>
      <c r="K1104">
        <v>1383095125</v>
      </c>
      <c r="L1104" s="18">
        <f t="shared" si="116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>
        <f t="shared" si="117"/>
        <v>-7575</v>
      </c>
      <c r="R1104">
        <f t="shared" si="120"/>
        <v>-315.625</v>
      </c>
      <c r="S1104" s="8" t="str">
        <f t="shared" si="115"/>
        <v>games</v>
      </c>
      <c r="T1104" t="str">
        <f t="shared" si="118"/>
        <v>/video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6">
        <f t="shared" si="119"/>
        <v>42539.22210648148</v>
      </c>
      <c r="K1105">
        <v>1461043190</v>
      </c>
      <c r="L1105" s="18">
        <f t="shared" si="116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>
        <f t="shared" si="117"/>
        <v>-14757</v>
      </c>
      <c r="R1105">
        <f t="shared" si="120"/>
        <v>-983.8</v>
      </c>
      <c r="S1105" s="8" t="str">
        <f t="shared" si="115"/>
        <v>games</v>
      </c>
      <c r="T1105" t="str">
        <f t="shared" si="118"/>
        <v>/video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6">
        <f t="shared" si="119"/>
        <v>41801.40996527778</v>
      </c>
      <c r="K1106">
        <v>1399888221</v>
      </c>
      <c r="L1106" s="18">
        <f t="shared" si="116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>
        <f t="shared" si="117"/>
        <v>-57029</v>
      </c>
      <c r="R1106">
        <f t="shared" si="120"/>
        <v>-1541.3243243243244</v>
      </c>
      <c r="S1106" s="8" t="str">
        <f t="shared" si="115"/>
        <v>games</v>
      </c>
      <c r="T1106" t="str">
        <f t="shared" si="118"/>
        <v>/video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6">
        <f t="shared" si="119"/>
        <v>41722.0940625</v>
      </c>
      <c r="K1107">
        <v>1393038927</v>
      </c>
      <c r="L1107" s="18">
        <f t="shared" si="116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>
        <f t="shared" si="117"/>
        <v>-898569</v>
      </c>
      <c r="R1107">
        <f t="shared" si="120"/>
        <v>-44928.45</v>
      </c>
      <c r="S1107" s="8" t="str">
        <f t="shared" si="115"/>
        <v>games</v>
      </c>
      <c r="T1107" t="str">
        <f t="shared" si="118"/>
        <v>/video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6">
        <f t="shared" si="119"/>
        <v>41003.698784722219</v>
      </c>
      <c r="K1108">
        <v>1330969575</v>
      </c>
      <c r="L1108" s="18">
        <f t="shared" si="116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>
        <f t="shared" si="117"/>
        <v>-235</v>
      </c>
      <c r="R1108">
        <f t="shared" si="120"/>
        <v>-33.571428571428569</v>
      </c>
      <c r="S1108" s="8" t="str">
        <f t="shared" si="115"/>
        <v>games</v>
      </c>
      <c r="T1108" t="str">
        <f t="shared" si="118"/>
        <v>/video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6">
        <f t="shared" si="119"/>
        <v>41843.861388888887</v>
      </c>
      <c r="K1109">
        <v>1403556024</v>
      </c>
      <c r="L1109" s="18">
        <f t="shared" si="116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>
        <f t="shared" si="117"/>
        <v>-10000</v>
      </c>
      <c r="R1109" t="e">
        <f t="shared" si="120"/>
        <v>#DIV/0!</v>
      </c>
      <c r="S1109" s="8" t="str">
        <f t="shared" si="115"/>
        <v>games</v>
      </c>
      <c r="T1109" t="str">
        <f t="shared" si="118"/>
        <v>/video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6">
        <f t="shared" si="119"/>
        <v>41012.595312500001</v>
      </c>
      <c r="K1110">
        <v>1329146235</v>
      </c>
      <c r="L1110" s="18">
        <f t="shared" si="116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>
        <f t="shared" si="117"/>
        <v>-24267.5</v>
      </c>
      <c r="R1110">
        <f t="shared" si="120"/>
        <v>-1155.5952380952381</v>
      </c>
      <c r="S1110" s="8" t="str">
        <f t="shared" si="115"/>
        <v>games</v>
      </c>
      <c r="T1110" t="str">
        <f t="shared" si="118"/>
        <v>/video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6">
        <f t="shared" si="119"/>
        <v>42692.793865740736</v>
      </c>
      <c r="K1111">
        <v>1476900190</v>
      </c>
      <c r="L1111" s="18">
        <f t="shared" si="116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>
        <f t="shared" si="117"/>
        <v>-9955</v>
      </c>
      <c r="R1111">
        <f t="shared" si="120"/>
        <v>-3318.3333333333335</v>
      </c>
      <c r="S1111" s="8" t="str">
        <f t="shared" si="115"/>
        <v>games</v>
      </c>
      <c r="T1111" t="str">
        <f t="shared" si="118"/>
        <v>/video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6">
        <f t="shared" si="119"/>
        <v>41250.933124999996</v>
      </c>
      <c r="K1112">
        <v>1352327022</v>
      </c>
      <c r="L1112" s="18">
        <f t="shared" si="116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>
        <f t="shared" si="117"/>
        <v>-49745</v>
      </c>
      <c r="R1112">
        <f t="shared" si="120"/>
        <v>-4522.272727272727</v>
      </c>
      <c r="S1112" s="8" t="str">
        <f t="shared" si="115"/>
        <v>games</v>
      </c>
      <c r="T1112" t="str">
        <f t="shared" si="118"/>
        <v>/video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6">
        <f t="shared" si="119"/>
        <v>42377.203587962969</v>
      </c>
      <c r="K1113">
        <v>1449636790</v>
      </c>
      <c r="L1113" s="18">
        <f t="shared" si="116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>
        <f t="shared" si="117"/>
        <v>-2499</v>
      </c>
      <c r="R1113">
        <f t="shared" si="120"/>
        <v>-2499</v>
      </c>
      <c r="S1113" s="8" t="str">
        <f t="shared" si="115"/>
        <v>games</v>
      </c>
      <c r="T1113" t="str">
        <f t="shared" si="118"/>
        <v>/video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6">
        <f t="shared" si="119"/>
        <v>42023.354166666672</v>
      </c>
      <c r="K1114">
        <v>1416507211</v>
      </c>
      <c r="L1114" s="18">
        <f t="shared" si="116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>
        <f t="shared" si="117"/>
        <v>-56727.08</v>
      </c>
      <c r="R1114">
        <f t="shared" si="120"/>
        <v>-181.81756410256412</v>
      </c>
      <c r="S1114" s="8" t="str">
        <f t="shared" si="115"/>
        <v>games</v>
      </c>
      <c r="T1114" t="str">
        <f t="shared" si="118"/>
        <v>/video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6">
        <f t="shared" si="119"/>
        <v>41865.977083333331</v>
      </c>
      <c r="K1115">
        <v>1405466820</v>
      </c>
      <c r="L1115" s="18">
        <f t="shared" si="116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>
        <f t="shared" si="117"/>
        <v>-995</v>
      </c>
      <c r="R1115">
        <f t="shared" si="120"/>
        <v>-995</v>
      </c>
      <c r="S1115" s="8" t="str">
        <f t="shared" si="115"/>
        <v>games</v>
      </c>
      <c r="T1115" t="str">
        <f t="shared" si="118"/>
        <v>/video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6">
        <f t="shared" si="119"/>
        <v>41556.345914351856</v>
      </c>
      <c r="K1116">
        <v>1378714687</v>
      </c>
      <c r="L1116" s="18">
        <f t="shared" si="116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>
        <f t="shared" si="117"/>
        <v>-5990</v>
      </c>
      <c r="R1116">
        <f t="shared" si="120"/>
        <v>-1996.6666666666667</v>
      </c>
      <c r="S1116" s="8" t="str">
        <f t="shared" si="115"/>
        <v>games</v>
      </c>
      <c r="T1116" t="str">
        <f t="shared" si="118"/>
        <v>/video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6">
        <f t="shared" si="119"/>
        <v>42459.653877314813</v>
      </c>
      <c r="K1117">
        <v>1456764095</v>
      </c>
      <c r="L1117" s="18">
        <f t="shared" si="116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>
        <f t="shared" si="117"/>
        <v>-39947</v>
      </c>
      <c r="R1117">
        <f t="shared" si="120"/>
        <v>-9986.75</v>
      </c>
      <c r="S1117" s="8" t="str">
        <f t="shared" si="115"/>
        <v>games</v>
      </c>
      <c r="T1117" t="str">
        <f t="shared" si="118"/>
        <v>/video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6">
        <f t="shared" si="119"/>
        <v>41069.847314814811</v>
      </c>
      <c r="K1118">
        <v>1334089208</v>
      </c>
      <c r="L1118" s="18">
        <f t="shared" si="116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>
        <f t="shared" si="117"/>
        <v>-499821.48</v>
      </c>
      <c r="R1118">
        <f t="shared" si="120"/>
        <v>-49982.148000000001</v>
      </c>
      <c r="S1118" s="8" t="str">
        <f t="shared" si="115"/>
        <v>games</v>
      </c>
      <c r="T1118" t="str">
        <f t="shared" si="118"/>
        <v>/video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6">
        <f t="shared" si="119"/>
        <v>42363.598530092597</v>
      </c>
      <c r="K1119">
        <v>1448461313</v>
      </c>
      <c r="L1119" s="18">
        <f t="shared" si="116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>
        <f t="shared" si="117"/>
        <v>-917</v>
      </c>
      <c r="R1119">
        <f t="shared" si="120"/>
        <v>-114.625</v>
      </c>
      <c r="S1119" s="8" t="str">
        <f t="shared" si="115"/>
        <v>games</v>
      </c>
      <c r="T1119" t="str">
        <f t="shared" si="118"/>
        <v>/video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6">
        <f t="shared" si="119"/>
        <v>41734.124756944446</v>
      </c>
      <c r="K1120">
        <v>1394078379</v>
      </c>
      <c r="L1120" s="18">
        <f t="shared" si="116"/>
        <v>41704.16642361111</v>
      </c>
      <c r="M1120" t="b">
        <v>0</v>
      </c>
      <c r="N1120">
        <v>3</v>
      </c>
      <c r="O1120" t="b">
        <v>0</v>
      </c>
      <c r="P1120" t="s">
        <v>8281</v>
      </c>
      <c r="Q1120">
        <f t="shared" si="117"/>
        <v>-4391</v>
      </c>
      <c r="R1120">
        <f t="shared" si="120"/>
        <v>-1463.6666666666667</v>
      </c>
      <c r="S1120" s="8" t="str">
        <f t="shared" si="115"/>
        <v>games</v>
      </c>
      <c r="T1120" t="str">
        <f t="shared" si="118"/>
        <v>/video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6">
        <f t="shared" si="119"/>
        <v>41735.792407407411</v>
      </c>
      <c r="K1121">
        <v>1395687664</v>
      </c>
      <c r="L1121" s="18">
        <f t="shared" si="116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>
        <f t="shared" si="117"/>
        <v>-2095</v>
      </c>
      <c r="R1121">
        <f t="shared" si="120"/>
        <v>-2095</v>
      </c>
      <c r="S1121" s="8" t="str">
        <f t="shared" si="115"/>
        <v>games</v>
      </c>
      <c r="T1121" t="str">
        <f t="shared" si="118"/>
        <v>/video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6">
        <f t="shared" si="119"/>
        <v>40844.872685185182</v>
      </c>
      <c r="K1122">
        <v>1315947400</v>
      </c>
      <c r="L1122" s="18">
        <f t="shared" si="116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>
        <f t="shared" si="117"/>
        <v>-25000</v>
      </c>
      <c r="R1122" t="e">
        <f t="shared" si="120"/>
        <v>#DIV/0!</v>
      </c>
      <c r="S1122" s="8" t="str">
        <f t="shared" si="115"/>
        <v>games</v>
      </c>
      <c r="T1122" t="str">
        <f t="shared" si="118"/>
        <v>/video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6">
        <f t="shared" si="119"/>
        <v>42442.892546296294</v>
      </c>
      <c r="K1123">
        <v>1455315916</v>
      </c>
      <c r="L1123" s="18">
        <f t="shared" si="116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>
        <f t="shared" si="117"/>
        <v>-249971</v>
      </c>
      <c r="R1123">
        <f t="shared" si="120"/>
        <v>-49994.2</v>
      </c>
      <c r="S1123" s="8" t="str">
        <f t="shared" si="115"/>
        <v>games</v>
      </c>
      <c r="T1123" t="str">
        <f t="shared" si="118"/>
        <v>/video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6">
        <f t="shared" si="119"/>
        <v>41424.703993055555</v>
      </c>
      <c r="K1124">
        <v>1368723225</v>
      </c>
      <c r="L1124" s="18">
        <f t="shared" si="116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>
        <f t="shared" si="117"/>
        <v>-3200</v>
      </c>
      <c r="R1124" t="e">
        <f t="shared" si="120"/>
        <v>#DIV/0!</v>
      </c>
      <c r="S1124" s="8" t="str">
        <f t="shared" si="115"/>
        <v>games</v>
      </c>
      <c r="T1124" t="str">
        <f t="shared" si="118"/>
        <v>/video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6">
        <f t="shared" si="119"/>
        <v>41748.5237037037</v>
      </c>
      <c r="K1125">
        <v>1395318848</v>
      </c>
      <c r="L1125" s="18">
        <f t="shared" si="116"/>
        <v>41718.5237037037</v>
      </c>
      <c r="M1125" t="b">
        <v>0</v>
      </c>
      <c r="N1125">
        <v>3</v>
      </c>
      <c r="O1125" t="b">
        <v>0</v>
      </c>
      <c r="P1125" t="s">
        <v>8281</v>
      </c>
      <c r="Q1125">
        <f t="shared" si="117"/>
        <v>-4989</v>
      </c>
      <c r="R1125">
        <f t="shared" si="120"/>
        <v>-1663</v>
      </c>
      <c r="S1125" s="8" t="str">
        <f t="shared" si="115"/>
        <v>games</v>
      </c>
      <c r="T1125" t="str">
        <f t="shared" si="118"/>
        <v>/video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6">
        <f t="shared" si="119"/>
        <v>42124.667256944449</v>
      </c>
      <c r="K1126">
        <v>1427817651</v>
      </c>
      <c r="L1126" s="18">
        <f t="shared" si="116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>
        <f t="shared" si="117"/>
        <v>-89575</v>
      </c>
      <c r="R1126">
        <f t="shared" si="120"/>
        <v>-12796.428571428571</v>
      </c>
      <c r="S1126" t="str">
        <f>LEFT(P1126, LEN(P1126)-13)</f>
        <v>games</v>
      </c>
      <c r="T1126" t="str">
        <f t="shared" si="118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6">
        <f t="shared" si="119"/>
        <v>42272.624189814815</v>
      </c>
      <c r="K1127">
        <v>1438009130</v>
      </c>
      <c r="L1127" s="18">
        <f t="shared" si="116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>
        <f t="shared" si="117"/>
        <v>-3000</v>
      </c>
      <c r="R1127" t="e">
        <f t="shared" si="120"/>
        <v>#DIV/0!</v>
      </c>
      <c r="S1127" t="str">
        <f t="shared" ref="S1127:S1145" si="121">LEFT(P1127, LEN(P1127)-13)</f>
        <v>games</v>
      </c>
      <c r="T1127" t="str">
        <f t="shared" si="118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6">
        <f t="shared" si="119"/>
        <v>42565.327476851846</v>
      </c>
      <c r="K1128">
        <v>1465890694</v>
      </c>
      <c r="L1128" s="18">
        <f t="shared" si="116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>
        <f t="shared" si="117"/>
        <v>-1990</v>
      </c>
      <c r="R1128">
        <f t="shared" si="120"/>
        <v>-995</v>
      </c>
      <c r="S1128" t="str">
        <f t="shared" si="121"/>
        <v>games</v>
      </c>
      <c r="T1128" t="str">
        <f t="shared" si="118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6">
        <f t="shared" si="119"/>
        <v>41957.895833333328</v>
      </c>
      <c r="K1129">
        <v>1413318600</v>
      </c>
      <c r="L1129" s="18">
        <f t="shared" si="116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>
        <f t="shared" si="117"/>
        <v>-34415</v>
      </c>
      <c r="R1129">
        <f t="shared" si="120"/>
        <v>-1496.304347826087</v>
      </c>
      <c r="S1129" t="str">
        <f t="shared" si="121"/>
        <v>games</v>
      </c>
      <c r="T1129" t="str">
        <f t="shared" si="118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6">
        <f t="shared" si="119"/>
        <v>41858.649502314816</v>
      </c>
      <c r="K1130">
        <v>1404833717</v>
      </c>
      <c r="L1130" s="18">
        <f t="shared" si="116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>
        <f t="shared" si="117"/>
        <v>-999</v>
      </c>
      <c r="R1130">
        <f t="shared" si="120"/>
        <v>-999</v>
      </c>
      <c r="S1130" t="str">
        <f t="shared" si="121"/>
        <v>games</v>
      </c>
      <c r="T1130" t="str">
        <f t="shared" si="118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6">
        <f t="shared" si="119"/>
        <v>42526.264965277776</v>
      </c>
      <c r="K1131">
        <v>1462515693</v>
      </c>
      <c r="L1131" s="18">
        <f t="shared" si="116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>
        <f t="shared" si="117"/>
        <v>-19979</v>
      </c>
      <c r="R1131">
        <f t="shared" si="120"/>
        <v>-9989.5</v>
      </c>
      <c r="S1131" t="str">
        <f t="shared" si="121"/>
        <v>games</v>
      </c>
      <c r="T1131" t="str">
        <f t="shared" si="118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6">
        <f t="shared" si="119"/>
        <v>41969.038194444445</v>
      </c>
      <c r="K1132">
        <v>1411775700</v>
      </c>
      <c r="L1132" s="18">
        <f t="shared" si="116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>
        <f t="shared" si="117"/>
        <v>-4989</v>
      </c>
      <c r="R1132">
        <f t="shared" si="120"/>
        <v>-1663</v>
      </c>
      <c r="S1132" t="str">
        <f t="shared" si="121"/>
        <v>games</v>
      </c>
      <c r="T1132" t="str">
        <f t="shared" si="118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6">
        <f t="shared" si="119"/>
        <v>42362.908194444448</v>
      </c>
      <c r="K1133">
        <v>1448401668</v>
      </c>
      <c r="L1133" s="18">
        <f t="shared" si="116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>
        <f t="shared" si="117"/>
        <v>-40000</v>
      </c>
      <c r="R1133" t="e">
        <f t="shared" si="120"/>
        <v>#DIV/0!</v>
      </c>
      <c r="S1133" t="str">
        <f t="shared" si="121"/>
        <v>games</v>
      </c>
      <c r="T1133" t="str">
        <f t="shared" si="118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6">
        <f t="shared" si="119"/>
        <v>42736.115405092598</v>
      </c>
      <c r="K1134">
        <v>1480646771</v>
      </c>
      <c r="L1134" s="18">
        <f t="shared" si="116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>
        <f t="shared" si="117"/>
        <v>-8562</v>
      </c>
      <c r="R1134">
        <f t="shared" si="120"/>
        <v>-658.61538461538464</v>
      </c>
      <c r="S1134" t="str">
        <f t="shared" si="121"/>
        <v>games</v>
      </c>
      <c r="T1134" t="str">
        <f t="shared" si="118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6">
        <f t="shared" si="119"/>
        <v>41851.407187500001</v>
      </c>
      <c r="K1135">
        <v>1404207981</v>
      </c>
      <c r="L1135" s="18">
        <f t="shared" si="116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>
        <f t="shared" si="117"/>
        <v>-2980</v>
      </c>
      <c r="R1135">
        <f t="shared" si="120"/>
        <v>-2980</v>
      </c>
      <c r="S1135" t="str">
        <f t="shared" si="121"/>
        <v>games</v>
      </c>
      <c r="T1135" t="str">
        <f t="shared" si="118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6">
        <f t="shared" si="119"/>
        <v>41972.189583333333</v>
      </c>
      <c r="K1136">
        <v>1416034228</v>
      </c>
      <c r="L1136" s="18">
        <f t="shared" si="116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>
        <f t="shared" si="117"/>
        <v>-24999</v>
      </c>
      <c r="R1136">
        <f t="shared" si="120"/>
        <v>-24999</v>
      </c>
      <c r="S1136" t="str">
        <f t="shared" si="121"/>
        <v>games</v>
      </c>
      <c r="T1136" t="str">
        <f t="shared" si="118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6">
        <f t="shared" si="119"/>
        <v>42588.989513888882</v>
      </c>
      <c r="K1137">
        <v>1467935094</v>
      </c>
      <c r="L1137" s="18">
        <f t="shared" si="116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>
        <f t="shared" si="117"/>
        <v>-950</v>
      </c>
      <c r="R1137">
        <f t="shared" si="120"/>
        <v>-950</v>
      </c>
      <c r="S1137" t="str">
        <f t="shared" si="121"/>
        <v>games</v>
      </c>
      <c r="T1137" t="str">
        <f t="shared" si="118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6">
        <f t="shared" si="119"/>
        <v>42357.671631944439</v>
      </c>
      <c r="K1138">
        <v>1447949229</v>
      </c>
      <c r="L1138" s="18">
        <f t="shared" si="116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>
        <f t="shared" si="117"/>
        <v>-3920</v>
      </c>
      <c r="R1138">
        <f t="shared" si="120"/>
        <v>-653.33333333333337</v>
      </c>
      <c r="S1138" t="str">
        <f t="shared" si="121"/>
        <v>games</v>
      </c>
      <c r="T1138" t="str">
        <f t="shared" si="118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6">
        <f t="shared" si="119"/>
        <v>42483.819687499999</v>
      </c>
      <c r="K1139">
        <v>1458848421</v>
      </c>
      <c r="L1139" s="18">
        <f t="shared" si="116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>
        <f t="shared" si="117"/>
        <v>-15125</v>
      </c>
      <c r="R1139">
        <f t="shared" si="120"/>
        <v>-387.82051282051282</v>
      </c>
      <c r="S1139" t="str">
        <f t="shared" si="121"/>
        <v>games</v>
      </c>
      <c r="T1139" t="str">
        <f t="shared" si="118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6">
        <f t="shared" si="119"/>
        <v>42756.9066087963</v>
      </c>
      <c r="K1140">
        <v>1483307131</v>
      </c>
      <c r="L1140" s="18">
        <f t="shared" si="116"/>
        <v>42736.9066087963</v>
      </c>
      <c r="M1140" t="b">
        <v>0</v>
      </c>
      <c r="N1140">
        <v>4</v>
      </c>
      <c r="O1140" t="b">
        <v>0</v>
      </c>
      <c r="P1140" t="s">
        <v>8282</v>
      </c>
      <c r="Q1140">
        <f t="shared" si="117"/>
        <v>-34875</v>
      </c>
      <c r="R1140">
        <f t="shared" si="120"/>
        <v>-8718.75</v>
      </c>
      <c r="S1140" t="str">
        <f t="shared" si="121"/>
        <v>games</v>
      </c>
      <c r="T1140" t="str">
        <f t="shared" si="118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6">
        <f t="shared" si="119"/>
        <v>42005.347523148142</v>
      </c>
      <c r="K1141">
        <v>1417508426</v>
      </c>
      <c r="L1141" s="18">
        <f t="shared" si="116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>
        <f t="shared" si="117"/>
        <v>-7995</v>
      </c>
      <c r="R1141">
        <f t="shared" si="120"/>
        <v>-7995</v>
      </c>
      <c r="S1141" t="str">
        <f t="shared" si="121"/>
        <v>games</v>
      </c>
      <c r="T1141" t="str">
        <f t="shared" si="118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6">
        <f t="shared" si="119"/>
        <v>42222.462048611109</v>
      </c>
      <c r="K1142">
        <v>1436267121</v>
      </c>
      <c r="L1142" s="18">
        <f t="shared" si="116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>
        <f t="shared" si="117"/>
        <v>-5000</v>
      </c>
      <c r="R1142" t="e">
        <f t="shared" si="120"/>
        <v>#DIV/0!</v>
      </c>
      <c r="S1142" t="str">
        <f t="shared" si="121"/>
        <v>games</v>
      </c>
      <c r="T1142" t="str">
        <f t="shared" si="118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6">
        <f t="shared" si="119"/>
        <v>42194.699652777781</v>
      </c>
      <c r="K1143">
        <v>1433868450</v>
      </c>
      <c r="L1143" s="18">
        <f t="shared" si="116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>
        <f t="shared" si="117"/>
        <v>-500</v>
      </c>
      <c r="R1143" t="e">
        <f t="shared" si="120"/>
        <v>#DIV/0!</v>
      </c>
      <c r="S1143" t="str">
        <f t="shared" si="121"/>
        <v>games</v>
      </c>
      <c r="T1143" t="str">
        <f t="shared" si="118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6">
        <f t="shared" si="119"/>
        <v>42052.006099537044</v>
      </c>
      <c r="K1144">
        <v>1421539727</v>
      </c>
      <c r="L1144" s="18">
        <f t="shared" si="116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>
        <f t="shared" si="117"/>
        <v>-4000</v>
      </c>
      <c r="R1144" t="e">
        <f t="shared" si="120"/>
        <v>#DIV/0!</v>
      </c>
      <c r="S1144" t="str">
        <f t="shared" si="121"/>
        <v>games</v>
      </c>
      <c r="T1144" t="str">
        <f t="shared" si="118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6">
        <f t="shared" si="119"/>
        <v>42355.19358796296</v>
      </c>
      <c r="K1145">
        <v>1447735126</v>
      </c>
      <c r="L1145" s="18">
        <f t="shared" si="116"/>
        <v>42325.19358796296</v>
      </c>
      <c r="M1145" t="b">
        <v>0</v>
      </c>
      <c r="N1145">
        <v>8</v>
      </c>
      <c r="O1145" t="b">
        <v>0</v>
      </c>
      <c r="P1145" t="s">
        <v>8282</v>
      </c>
      <c r="Q1145">
        <f t="shared" si="117"/>
        <v>-44814</v>
      </c>
      <c r="R1145">
        <f t="shared" si="120"/>
        <v>-5601.75</v>
      </c>
      <c r="S1145" t="str">
        <f t="shared" si="121"/>
        <v>games</v>
      </c>
      <c r="T1145" t="str">
        <f t="shared" si="118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6">
        <f t="shared" si="119"/>
        <v>42123.181944444441</v>
      </c>
      <c r="K1146">
        <v>1427689320</v>
      </c>
      <c r="L1146" s="18">
        <f t="shared" si="116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>
        <f t="shared" si="117"/>
        <v>-9300</v>
      </c>
      <c r="R1146" t="e">
        <f t="shared" si="120"/>
        <v>#DIV/0!</v>
      </c>
      <c r="S1146" s="8" t="str">
        <f>LEFT(P1146, LEN(P1146)-12)</f>
        <v>food</v>
      </c>
      <c r="T1146" t="str">
        <f t="shared" si="118"/>
        <v>/food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6">
        <f t="shared" si="119"/>
        <v>41914.747592592597</v>
      </c>
      <c r="K1147">
        <v>1407088592</v>
      </c>
      <c r="L1147" s="18">
        <f t="shared" si="116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>
        <f t="shared" si="117"/>
        <v>-79900</v>
      </c>
      <c r="R1147">
        <f t="shared" si="120"/>
        <v>-79900</v>
      </c>
      <c r="S1147" s="8" t="str">
        <f t="shared" ref="S1147:S1185" si="122">LEFT(P1147, LEN(P1147)-12)</f>
        <v>food</v>
      </c>
      <c r="T1147" t="str">
        <f t="shared" si="118"/>
        <v>/food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6">
        <f t="shared" si="119"/>
        <v>41761.9533912037</v>
      </c>
      <c r="K1148">
        <v>1395787973</v>
      </c>
      <c r="L1148" s="18">
        <f t="shared" si="116"/>
        <v>41723.9533912037</v>
      </c>
      <c r="M1148" t="b">
        <v>0</v>
      </c>
      <c r="N1148">
        <v>12</v>
      </c>
      <c r="O1148" t="b">
        <v>0</v>
      </c>
      <c r="P1148" t="s">
        <v>8283</v>
      </c>
      <c r="Q1148">
        <f t="shared" si="117"/>
        <v>-5470</v>
      </c>
      <c r="R1148">
        <f t="shared" si="120"/>
        <v>-455.83333333333331</v>
      </c>
      <c r="S1148" s="8" t="str">
        <f t="shared" si="122"/>
        <v>food</v>
      </c>
      <c r="T1148" t="str">
        <f t="shared" si="118"/>
        <v>/food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6">
        <f t="shared" si="119"/>
        <v>41931.972025462965</v>
      </c>
      <c r="K1149">
        <v>1408576783</v>
      </c>
      <c r="L1149" s="18">
        <f t="shared" si="116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>
        <f t="shared" si="117"/>
        <v>-25000</v>
      </c>
      <c r="R1149" t="e">
        <f t="shared" si="120"/>
        <v>#DIV/0!</v>
      </c>
      <c r="S1149" s="8" t="str">
        <f t="shared" si="122"/>
        <v>food</v>
      </c>
      <c r="T1149" t="str">
        <f t="shared" si="118"/>
        <v>/food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6">
        <f t="shared" si="119"/>
        <v>42705.212743055556</v>
      </c>
      <c r="K1150">
        <v>1477973181</v>
      </c>
      <c r="L1150" s="18">
        <f t="shared" si="116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>
        <f t="shared" si="117"/>
        <v>-14927</v>
      </c>
      <c r="R1150">
        <f t="shared" si="120"/>
        <v>-4975.666666666667</v>
      </c>
      <c r="S1150" s="8" t="str">
        <f t="shared" si="122"/>
        <v>food</v>
      </c>
      <c r="T1150" t="str">
        <f t="shared" si="118"/>
        <v>/food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6">
        <f t="shared" si="119"/>
        <v>42537.71025462963</v>
      </c>
      <c r="K1151">
        <v>1463504566</v>
      </c>
      <c r="L1151" s="18">
        <f t="shared" si="116"/>
        <v>42507.71025462963</v>
      </c>
      <c r="M1151" t="b">
        <v>0</v>
      </c>
      <c r="N1151">
        <v>2</v>
      </c>
      <c r="O1151" t="b">
        <v>0</v>
      </c>
      <c r="P1151" t="s">
        <v>8283</v>
      </c>
      <c r="Q1151">
        <f t="shared" si="117"/>
        <v>-49925</v>
      </c>
      <c r="R1151">
        <f t="shared" si="120"/>
        <v>-24962.5</v>
      </c>
      <c r="S1151" s="8" t="str">
        <f t="shared" si="122"/>
        <v>food</v>
      </c>
      <c r="T1151" t="str">
        <f t="shared" si="118"/>
        <v>/food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6">
        <f t="shared" si="119"/>
        <v>42377.954571759255</v>
      </c>
      <c r="K1152">
        <v>1447109675</v>
      </c>
      <c r="L1152" s="18">
        <f t="shared" si="116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>
        <f t="shared" si="117"/>
        <v>-2248</v>
      </c>
      <c r="R1152">
        <f t="shared" si="120"/>
        <v>-374.66666666666669</v>
      </c>
      <c r="S1152" s="8" t="str">
        <f t="shared" si="122"/>
        <v>food</v>
      </c>
      <c r="T1152" t="str">
        <f t="shared" si="118"/>
        <v>/food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6">
        <f t="shared" si="119"/>
        <v>42254.102581018517</v>
      </c>
      <c r="K1153">
        <v>1439000863</v>
      </c>
      <c r="L1153" s="18">
        <f t="shared" si="116"/>
        <v>42224.102581018517</v>
      </c>
      <c r="M1153" t="b">
        <v>0</v>
      </c>
      <c r="N1153">
        <v>0</v>
      </c>
      <c r="O1153" t="b">
        <v>0</v>
      </c>
      <c r="P1153" t="s">
        <v>8283</v>
      </c>
      <c r="Q1153">
        <f t="shared" si="117"/>
        <v>-25000</v>
      </c>
      <c r="R1153" t="e">
        <f t="shared" si="120"/>
        <v>#DIV/0!</v>
      </c>
      <c r="S1153" s="8" t="str">
        <f t="shared" si="122"/>
        <v>food</v>
      </c>
      <c r="T1153" t="str">
        <f t="shared" si="118"/>
        <v>/food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6">
        <f t="shared" si="119"/>
        <v>42139.709629629629</v>
      </c>
      <c r="K1154">
        <v>1429117312</v>
      </c>
      <c r="L1154" s="18">
        <f t="shared" ref="L1154:L1217" si="123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8283</v>
      </c>
      <c r="Q1154">
        <f t="shared" ref="Q1154:Q1217" si="124">E1154-D1154</f>
        <v>-15089</v>
      </c>
      <c r="R1154">
        <f t="shared" si="120"/>
        <v>-1005.9333333333333</v>
      </c>
      <c r="S1154" s="8" t="str">
        <f t="shared" si="122"/>
        <v>food</v>
      </c>
      <c r="T1154" t="str">
        <f t="shared" ref="T1154:T1217" si="125">RIGHT(P1154,12)</f>
        <v>/food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6">
        <f t="shared" ref="J1155:J1218" si="126">(((I1155/60)/60)/24)+DATE(1970,1,1)</f>
        <v>42173.714178240742</v>
      </c>
      <c r="K1155">
        <v>1432055305</v>
      </c>
      <c r="L1155" s="18">
        <f t="shared" si="123"/>
        <v>42143.714178240742</v>
      </c>
      <c r="M1155" t="b">
        <v>0</v>
      </c>
      <c r="N1155">
        <v>1</v>
      </c>
      <c r="O1155" t="b">
        <v>0</v>
      </c>
      <c r="P1155" t="s">
        <v>8283</v>
      </c>
      <c r="Q1155">
        <f t="shared" si="124"/>
        <v>-7950</v>
      </c>
      <c r="R1155">
        <f t="shared" ref="R1155:R1218" si="127">Q1155/N1155</f>
        <v>-7950</v>
      </c>
      <c r="S1155" s="8" t="str">
        <f t="shared" si="122"/>
        <v>food</v>
      </c>
      <c r="T1155" t="str">
        <f t="shared" si="125"/>
        <v>/food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6">
        <f t="shared" si="126"/>
        <v>42253.108865740738</v>
      </c>
      <c r="K1156">
        <v>1438915006</v>
      </c>
      <c r="L1156" s="18">
        <f t="shared" si="123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>
        <f t="shared" si="124"/>
        <v>-4675</v>
      </c>
      <c r="R1156">
        <f t="shared" si="127"/>
        <v>-1558.3333333333333</v>
      </c>
      <c r="S1156" s="8" t="str">
        <f t="shared" si="122"/>
        <v>food</v>
      </c>
      <c r="T1156" t="str">
        <f t="shared" si="125"/>
        <v>/food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6">
        <f t="shared" si="126"/>
        <v>41865.763981481483</v>
      </c>
      <c r="K1157">
        <v>1405448408</v>
      </c>
      <c r="L1157" s="18">
        <f t="shared" si="123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>
        <f t="shared" si="124"/>
        <v>-24812</v>
      </c>
      <c r="R1157">
        <f t="shared" si="127"/>
        <v>-3101.5</v>
      </c>
      <c r="S1157" s="8" t="str">
        <f t="shared" si="122"/>
        <v>food</v>
      </c>
      <c r="T1157" t="str">
        <f t="shared" si="125"/>
        <v>/food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6">
        <f t="shared" si="126"/>
        <v>42059.07131944444</v>
      </c>
      <c r="K1158">
        <v>1422150162</v>
      </c>
      <c r="L1158" s="18">
        <f t="shared" si="123"/>
        <v>42029.07131944444</v>
      </c>
      <c r="M1158" t="b">
        <v>0</v>
      </c>
      <c r="N1158">
        <v>0</v>
      </c>
      <c r="O1158" t="b">
        <v>0</v>
      </c>
      <c r="P1158" t="s">
        <v>8283</v>
      </c>
      <c r="Q1158">
        <f t="shared" si="124"/>
        <v>-6500</v>
      </c>
      <c r="R1158" t="e">
        <f t="shared" si="127"/>
        <v>#DIV/0!</v>
      </c>
      <c r="S1158" s="8" t="str">
        <f t="shared" si="122"/>
        <v>food</v>
      </c>
      <c r="T1158" t="str">
        <f t="shared" si="125"/>
        <v>/food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6">
        <f t="shared" si="126"/>
        <v>41978.669907407413</v>
      </c>
      <c r="K1159">
        <v>1412607880</v>
      </c>
      <c r="L1159" s="18">
        <f t="shared" si="123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>
        <f t="shared" si="124"/>
        <v>-9849</v>
      </c>
      <c r="R1159">
        <f t="shared" si="127"/>
        <v>-3283</v>
      </c>
      <c r="S1159" s="8" t="str">
        <f t="shared" si="122"/>
        <v>food</v>
      </c>
      <c r="T1159" t="str">
        <f t="shared" si="125"/>
        <v>/food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6">
        <f t="shared" si="126"/>
        <v>41982.09175925926</v>
      </c>
      <c r="K1160">
        <v>1415499128</v>
      </c>
      <c r="L1160" s="18">
        <f t="shared" si="123"/>
        <v>41952.09175925926</v>
      </c>
      <c r="M1160" t="b">
        <v>0</v>
      </c>
      <c r="N1160">
        <v>3</v>
      </c>
      <c r="O1160" t="b">
        <v>0</v>
      </c>
      <c r="P1160" t="s">
        <v>8283</v>
      </c>
      <c r="Q1160">
        <f t="shared" si="124"/>
        <v>-7465</v>
      </c>
      <c r="R1160">
        <f t="shared" si="127"/>
        <v>-2488.3333333333335</v>
      </c>
      <c r="S1160" s="8" t="str">
        <f t="shared" si="122"/>
        <v>food</v>
      </c>
      <c r="T1160" t="str">
        <f t="shared" si="125"/>
        <v>/food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6">
        <f t="shared" si="126"/>
        <v>42185.65625</v>
      </c>
      <c r="K1161">
        <v>1433006765</v>
      </c>
      <c r="L1161" s="18">
        <f t="shared" si="123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>
        <f t="shared" si="124"/>
        <v>-6750</v>
      </c>
      <c r="R1161" t="e">
        <f t="shared" si="127"/>
        <v>#DIV/0!</v>
      </c>
      <c r="S1161" s="8" t="str">
        <f t="shared" si="122"/>
        <v>food</v>
      </c>
      <c r="T1161" t="str">
        <f t="shared" si="125"/>
        <v>/food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6">
        <f t="shared" si="126"/>
        <v>42091.113263888896</v>
      </c>
      <c r="K1162">
        <v>1424922186</v>
      </c>
      <c r="L1162" s="18">
        <f t="shared" si="123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>
        <f t="shared" si="124"/>
        <v>-28845</v>
      </c>
      <c r="R1162">
        <f t="shared" si="127"/>
        <v>-1518.1578947368421</v>
      </c>
      <c r="S1162" s="8" t="str">
        <f t="shared" si="122"/>
        <v>food</v>
      </c>
      <c r="T1162" t="str">
        <f t="shared" si="125"/>
        <v>/food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6">
        <f t="shared" si="126"/>
        <v>42143.629502314812</v>
      </c>
      <c r="K1163">
        <v>1430233589</v>
      </c>
      <c r="L1163" s="18">
        <f t="shared" si="123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>
        <f t="shared" si="124"/>
        <v>-18000</v>
      </c>
      <c r="R1163" t="e">
        <f t="shared" si="127"/>
        <v>#DIV/0!</v>
      </c>
      <c r="S1163" s="8" t="str">
        <f t="shared" si="122"/>
        <v>food</v>
      </c>
      <c r="T1163" t="str">
        <f t="shared" si="125"/>
        <v>/food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6">
        <f t="shared" si="126"/>
        <v>41907.683611111112</v>
      </c>
      <c r="K1164">
        <v>1408983864</v>
      </c>
      <c r="L1164" s="18">
        <f t="shared" si="123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>
        <f t="shared" si="124"/>
        <v>-59965</v>
      </c>
      <c r="R1164">
        <f t="shared" si="127"/>
        <v>-29982.5</v>
      </c>
      <c r="S1164" s="8" t="str">
        <f t="shared" si="122"/>
        <v>food</v>
      </c>
      <c r="T1164" t="str">
        <f t="shared" si="125"/>
        <v>/food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6">
        <f t="shared" si="126"/>
        <v>41860.723611111112</v>
      </c>
      <c r="K1165">
        <v>1405012920</v>
      </c>
      <c r="L1165" s="18">
        <f t="shared" si="123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>
        <f t="shared" si="124"/>
        <v>-5200</v>
      </c>
      <c r="R1165" t="e">
        <f t="shared" si="127"/>
        <v>#DIV/0!</v>
      </c>
      <c r="S1165" s="8" t="str">
        <f t="shared" si="122"/>
        <v>food</v>
      </c>
      <c r="T1165" t="str">
        <f t="shared" si="125"/>
        <v>/food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6">
        <f t="shared" si="126"/>
        <v>42539.724328703705</v>
      </c>
      <c r="K1166">
        <v>1463678582</v>
      </c>
      <c r="L1166" s="18">
        <f t="shared" si="123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>
        <f t="shared" si="124"/>
        <v>-10000</v>
      </c>
      <c r="R1166" t="e">
        <f t="shared" si="127"/>
        <v>#DIV/0!</v>
      </c>
      <c r="S1166" s="8" t="str">
        <f t="shared" si="122"/>
        <v>food</v>
      </c>
      <c r="T1166" t="str">
        <f t="shared" si="125"/>
        <v>/food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6">
        <f t="shared" si="126"/>
        <v>41826.214467592588</v>
      </c>
      <c r="K1167">
        <v>1401685730</v>
      </c>
      <c r="L1167" s="18">
        <f t="shared" si="123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>
        <f t="shared" si="124"/>
        <v>-7929.5</v>
      </c>
      <c r="R1167">
        <f t="shared" si="127"/>
        <v>-317.18</v>
      </c>
      <c r="S1167" s="8" t="str">
        <f t="shared" si="122"/>
        <v>food</v>
      </c>
      <c r="T1167" t="str">
        <f t="shared" si="125"/>
        <v>/food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6">
        <f t="shared" si="126"/>
        <v>42181.166666666672</v>
      </c>
      <c r="K1168">
        <v>1432640342</v>
      </c>
      <c r="L1168" s="18">
        <f t="shared" si="123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>
        <f t="shared" si="124"/>
        <v>-12129</v>
      </c>
      <c r="R1168">
        <f t="shared" si="127"/>
        <v>-1516.125</v>
      </c>
      <c r="S1168" s="8" t="str">
        <f t="shared" si="122"/>
        <v>food</v>
      </c>
      <c r="T1168" t="str">
        <f t="shared" si="125"/>
        <v>/food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6">
        <f t="shared" si="126"/>
        <v>41894.734895833331</v>
      </c>
      <c r="K1169">
        <v>1407865095</v>
      </c>
      <c r="L1169" s="18">
        <f t="shared" si="123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>
        <f t="shared" si="124"/>
        <v>-59021</v>
      </c>
      <c r="R1169">
        <f t="shared" si="127"/>
        <v>-3688.8125</v>
      </c>
      <c r="S1169" s="8" t="str">
        <f t="shared" si="122"/>
        <v>food</v>
      </c>
      <c r="T1169" t="str">
        <f t="shared" si="125"/>
        <v>/food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6">
        <f t="shared" si="126"/>
        <v>42635.053993055553</v>
      </c>
      <c r="K1170">
        <v>1471915065</v>
      </c>
      <c r="L1170" s="18">
        <f t="shared" si="123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>
        <f t="shared" si="124"/>
        <v>-16980</v>
      </c>
      <c r="R1170">
        <f t="shared" si="127"/>
        <v>-5660</v>
      </c>
      <c r="S1170" s="8" t="str">
        <f t="shared" si="122"/>
        <v>food</v>
      </c>
      <c r="T1170" t="str">
        <f t="shared" si="125"/>
        <v>/food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6">
        <f t="shared" si="126"/>
        <v>42057.353738425925</v>
      </c>
      <c r="K1171">
        <v>1422001763</v>
      </c>
      <c r="L1171" s="18">
        <f t="shared" si="123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>
        <f t="shared" si="124"/>
        <v>-9983</v>
      </c>
      <c r="R1171">
        <f t="shared" si="127"/>
        <v>-3327.6666666666665</v>
      </c>
      <c r="S1171" s="8" t="str">
        <f t="shared" si="122"/>
        <v>food</v>
      </c>
      <c r="T1171" t="str">
        <f t="shared" si="125"/>
        <v>/food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6">
        <f t="shared" si="126"/>
        <v>42154.893182870372</v>
      </c>
      <c r="K1172">
        <v>1430429171</v>
      </c>
      <c r="L1172" s="18">
        <f t="shared" si="123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>
        <f t="shared" si="124"/>
        <v>-24900</v>
      </c>
      <c r="R1172">
        <f t="shared" si="127"/>
        <v>-12450</v>
      </c>
      <c r="S1172" s="8" t="str">
        <f t="shared" si="122"/>
        <v>food</v>
      </c>
      <c r="T1172" t="str">
        <f t="shared" si="125"/>
        <v>/food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6">
        <f t="shared" si="126"/>
        <v>41956.846377314811</v>
      </c>
      <c r="K1173">
        <v>1414351127</v>
      </c>
      <c r="L1173" s="18">
        <f t="shared" si="123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>
        <f t="shared" si="124"/>
        <v>-24975</v>
      </c>
      <c r="R1173">
        <f t="shared" si="127"/>
        <v>-24975</v>
      </c>
      <c r="S1173" s="8" t="str">
        <f t="shared" si="122"/>
        <v>food</v>
      </c>
      <c r="T1173" t="str">
        <f t="shared" si="125"/>
        <v>/food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6">
        <f t="shared" si="126"/>
        <v>41871.682314814818</v>
      </c>
      <c r="K1174">
        <v>1405959752</v>
      </c>
      <c r="L1174" s="18">
        <f t="shared" si="123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>
        <f t="shared" si="124"/>
        <v>-9000</v>
      </c>
      <c r="R1174" t="e">
        <f t="shared" si="127"/>
        <v>#DIV/0!</v>
      </c>
      <c r="S1174" s="8" t="str">
        <f t="shared" si="122"/>
        <v>food</v>
      </c>
      <c r="T1174" t="str">
        <f t="shared" si="125"/>
        <v>/food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6">
        <f t="shared" si="126"/>
        <v>42219.185844907406</v>
      </c>
      <c r="K1175">
        <v>1435552057</v>
      </c>
      <c r="L1175" s="18">
        <f t="shared" si="123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>
        <f t="shared" si="124"/>
        <v>-124970</v>
      </c>
      <c r="R1175">
        <f t="shared" si="127"/>
        <v>-124970</v>
      </c>
      <c r="S1175" s="8" t="str">
        <f t="shared" si="122"/>
        <v>food</v>
      </c>
      <c r="T1175" t="str">
        <f t="shared" si="125"/>
        <v>/food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6">
        <f t="shared" si="126"/>
        <v>42498.84174768519</v>
      </c>
      <c r="K1176">
        <v>1460146327</v>
      </c>
      <c r="L1176" s="18">
        <f t="shared" si="123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>
        <f t="shared" si="124"/>
        <v>-14114</v>
      </c>
      <c r="R1176">
        <f t="shared" si="127"/>
        <v>-742.84210526315792</v>
      </c>
      <c r="S1176" s="8" t="str">
        <f t="shared" si="122"/>
        <v>food</v>
      </c>
      <c r="T1176" t="str">
        <f t="shared" si="125"/>
        <v>/food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6">
        <f t="shared" si="126"/>
        <v>42200.728460648148</v>
      </c>
      <c r="K1177">
        <v>1434389339</v>
      </c>
      <c r="L1177" s="18">
        <f t="shared" si="123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>
        <f t="shared" si="124"/>
        <v>-19415</v>
      </c>
      <c r="R1177">
        <f t="shared" si="127"/>
        <v>-2157.2222222222222</v>
      </c>
      <c r="S1177" s="8" t="str">
        <f t="shared" si="122"/>
        <v>food</v>
      </c>
      <c r="T1177" t="str">
        <f t="shared" si="125"/>
        <v>/food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6">
        <f t="shared" si="126"/>
        <v>42800.541666666672</v>
      </c>
      <c r="K1178">
        <v>1484094498</v>
      </c>
      <c r="L1178" s="18">
        <f t="shared" si="123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>
        <f t="shared" si="124"/>
        <v>-174990</v>
      </c>
      <c r="R1178">
        <f t="shared" si="127"/>
        <v>-174990</v>
      </c>
      <c r="S1178" s="8" t="str">
        <f t="shared" si="122"/>
        <v>food</v>
      </c>
      <c r="T1178" t="str">
        <f t="shared" si="125"/>
        <v>/food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6">
        <f t="shared" si="126"/>
        <v>41927.660833333335</v>
      </c>
      <c r="K1179">
        <v>1410796296</v>
      </c>
      <c r="L1179" s="18">
        <f t="shared" si="123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>
        <f t="shared" si="124"/>
        <v>-6000</v>
      </c>
      <c r="R1179" t="e">
        <f t="shared" si="127"/>
        <v>#DIV/0!</v>
      </c>
      <c r="S1179" s="8" t="str">
        <f t="shared" si="122"/>
        <v>food</v>
      </c>
      <c r="T1179" t="str">
        <f t="shared" si="125"/>
        <v>/food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6">
        <f t="shared" si="126"/>
        <v>41867.905694444446</v>
      </c>
      <c r="K1180">
        <v>1405633452</v>
      </c>
      <c r="L1180" s="18">
        <f t="shared" si="123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>
        <f t="shared" si="124"/>
        <v>-74995</v>
      </c>
      <c r="R1180">
        <f t="shared" si="127"/>
        <v>-74995</v>
      </c>
      <c r="S1180" s="8" t="str">
        <f t="shared" si="122"/>
        <v>food</v>
      </c>
      <c r="T1180" t="str">
        <f t="shared" si="125"/>
        <v>/food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6">
        <f t="shared" si="126"/>
        <v>42305.720219907409</v>
      </c>
      <c r="K1181">
        <v>1443460627</v>
      </c>
      <c r="L1181" s="18">
        <f t="shared" si="123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>
        <f t="shared" si="124"/>
        <v>-56800</v>
      </c>
      <c r="R1181">
        <f t="shared" si="127"/>
        <v>-11360</v>
      </c>
      <c r="S1181" s="8" t="str">
        <f t="shared" si="122"/>
        <v>food</v>
      </c>
      <c r="T1181" t="str">
        <f t="shared" si="125"/>
        <v>/food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6">
        <f t="shared" si="126"/>
        <v>41818.806875000002</v>
      </c>
      <c r="K1182">
        <v>1400786514</v>
      </c>
      <c r="L1182" s="18">
        <f t="shared" si="123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>
        <f t="shared" si="124"/>
        <v>-44125</v>
      </c>
      <c r="R1182">
        <f t="shared" si="127"/>
        <v>-519.11764705882354</v>
      </c>
      <c r="S1182" s="8" t="str">
        <f t="shared" si="122"/>
        <v>food</v>
      </c>
      <c r="T1182" t="str">
        <f t="shared" si="125"/>
        <v>/food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6">
        <f t="shared" si="126"/>
        <v>42064.339363425926</v>
      </c>
      <c r="K1183">
        <v>1422605321</v>
      </c>
      <c r="L1183" s="18">
        <f t="shared" si="123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>
        <f t="shared" si="124"/>
        <v>-49996</v>
      </c>
      <c r="R1183">
        <f t="shared" si="127"/>
        <v>-16665.333333333332</v>
      </c>
      <c r="S1183" s="8" t="str">
        <f t="shared" si="122"/>
        <v>food</v>
      </c>
      <c r="T1183" t="str">
        <f t="shared" si="125"/>
        <v>/food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6">
        <f t="shared" si="126"/>
        <v>42747.695833333331</v>
      </c>
      <c r="K1184">
        <v>1482609088</v>
      </c>
      <c r="L1184" s="18">
        <f t="shared" si="123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>
        <f t="shared" si="124"/>
        <v>-958</v>
      </c>
      <c r="R1184">
        <f t="shared" si="127"/>
        <v>-239.5</v>
      </c>
      <c r="S1184" s="8" t="str">
        <f t="shared" si="122"/>
        <v>food</v>
      </c>
      <c r="T1184" t="str">
        <f t="shared" si="125"/>
        <v>/food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6">
        <f t="shared" si="126"/>
        <v>42676.165972222225</v>
      </c>
      <c r="K1185">
        <v>1476391223</v>
      </c>
      <c r="L1185" s="18">
        <f t="shared" si="123"/>
        <v>42656.86137731481</v>
      </c>
      <c r="M1185" t="b">
        <v>0</v>
      </c>
      <c r="N1185">
        <v>3</v>
      </c>
      <c r="O1185" t="b">
        <v>0</v>
      </c>
      <c r="P1185" t="s">
        <v>8283</v>
      </c>
      <c r="Q1185">
        <f t="shared" si="124"/>
        <v>-2400</v>
      </c>
      <c r="R1185">
        <f t="shared" si="127"/>
        <v>-800</v>
      </c>
      <c r="S1185" s="8" t="str">
        <f t="shared" si="122"/>
        <v>food</v>
      </c>
      <c r="T1185" t="str">
        <f t="shared" si="125"/>
        <v>/food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6">
        <f t="shared" si="126"/>
        <v>42772.599664351852</v>
      </c>
      <c r="K1186">
        <v>1483712611</v>
      </c>
      <c r="L1186" s="18">
        <f t="shared" si="123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>
        <f t="shared" si="124"/>
        <v>1086</v>
      </c>
      <c r="R1186">
        <f t="shared" si="127"/>
        <v>2.8959999999999999</v>
      </c>
      <c r="S1186" s="8" t="str">
        <f>LEFT(P1186, LEN(P1186)-11)</f>
        <v>photography</v>
      </c>
      <c r="T1186" t="str">
        <f t="shared" si="125"/>
        <v>y/photobooks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6">
        <f t="shared" si="126"/>
        <v>42163.166666666672</v>
      </c>
      <c r="K1187">
        <v>1430945149</v>
      </c>
      <c r="L1187" s="18">
        <f t="shared" si="123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>
        <f t="shared" si="124"/>
        <v>680</v>
      </c>
      <c r="R1187">
        <f t="shared" si="127"/>
        <v>6.1261261261261257</v>
      </c>
      <c r="S1187" s="8" t="str">
        <f t="shared" ref="S1187:S1225" si="128">LEFT(P1187, LEN(P1187)-11)</f>
        <v>photography</v>
      </c>
      <c r="T1187" t="str">
        <f t="shared" si="125"/>
        <v>y/photobooks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6">
        <f t="shared" si="126"/>
        <v>42156.945833333331</v>
      </c>
      <c r="K1188">
        <v>1430340195</v>
      </c>
      <c r="L1188" s="18">
        <f t="shared" si="123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>
        <f t="shared" si="124"/>
        <v>505</v>
      </c>
      <c r="R1188">
        <f t="shared" si="127"/>
        <v>4.1056910569105689</v>
      </c>
      <c r="S1188" s="8" t="str">
        <f t="shared" si="128"/>
        <v>photography</v>
      </c>
      <c r="T1188" t="str">
        <f t="shared" si="125"/>
        <v>y/photobooks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6">
        <f t="shared" si="126"/>
        <v>42141.75</v>
      </c>
      <c r="K1189">
        <v>1429133323</v>
      </c>
      <c r="L1189" s="18">
        <f t="shared" si="123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>
        <f t="shared" si="124"/>
        <v>361</v>
      </c>
      <c r="R1189">
        <f t="shared" si="127"/>
        <v>5.1571428571428575</v>
      </c>
      <c r="S1189" s="8" t="str">
        <f t="shared" si="128"/>
        <v>photography</v>
      </c>
      <c r="T1189" t="str">
        <f t="shared" si="125"/>
        <v>y/photobooks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6">
        <f t="shared" si="126"/>
        <v>42732.700694444444</v>
      </c>
      <c r="K1190">
        <v>1481129340</v>
      </c>
      <c r="L1190" s="18">
        <f t="shared" si="123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>
        <f t="shared" si="124"/>
        <v>1211</v>
      </c>
      <c r="R1190">
        <f t="shared" si="127"/>
        <v>14.247058823529411</v>
      </c>
      <c r="S1190" s="8" t="str">
        <f t="shared" si="128"/>
        <v>photography</v>
      </c>
      <c r="T1190" t="str">
        <f t="shared" si="125"/>
        <v>y/photobooks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6">
        <f t="shared" si="126"/>
        <v>42550.979108796295</v>
      </c>
      <c r="K1191">
        <v>1465428595</v>
      </c>
      <c r="L1191" s="18">
        <f t="shared" si="123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>
        <f t="shared" si="124"/>
        <v>700</v>
      </c>
      <c r="R1191">
        <f t="shared" si="127"/>
        <v>8.1395348837209305</v>
      </c>
      <c r="S1191" s="8" t="str">
        <f t="shared" si="128"/>
        <v>photography</v>
      </c>
      <c r="T1191" t="str">
        <f t="shared" si="125"/>
        <v>y/photobooks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6">
        <f t="shared" si="126"/>
        <v>41882.665798611109</v>
      </c>
      <c r="K1192">
        <v>1406908725</v>
      </c>
      <c r="L1192" s="18">
        <f t="shared" si="123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>
        <f t="shared" si="124"/>
        <v>175</v>
      </c>
      <c r="R1192">
        <f t="shared" si="127"/>
        <v>13.461538461538462</v>
      </c>
      <c r="S1192" s="8" t="str">
        <f t="shared" si="128"/>
        <v>photography</v>
      </c>
      <c r="T1192" t="str">
        <f t="shared" si="125"/>
        <v>y/photobooks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6">
        <f t="shared" si="126"/>
        <v>42449.562037037031</v>
      </c>
      <c r="K1193">
        <v>1455892160</v>
      </c>
      <c r="L1193" s="18">
        <f t="shared" si="123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>
        <f t="shared" si="124"/>
        <v>245</v>
      </c>
      <c r="R1193">
        <f t="shared" si="127"/>
        <v>7.4242424242424239</v>
      </c>
      <c r="S1193" s="8" t="str">
        <f t="shared" si="128"/>
        <v>photography</v>
      </c>
      <c r="T1193" t="str">
        <f t="shared" si="125"/>
        <v>y/photobooks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6">
        <f t="shared" si="126"/>
        <v>42777.506689814814</v>
      </c>
      <c r="K1194">
        <v>1484222978</v>
      </c>
      <c r="L1194" s="18">
        <f t="shared" si="123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>
        <f t="shared" si="124"/>
        <v>190</v>
      </c>
      <c r="R1194">
        <f t="shared" si="127"/>
        <v>12.666666666666666</v>
      </c>
      <c r="S1194" s="8" t="str">
        <f t="shared" si="128"/>
        <v>photography</v>
      </c>
      <c r="T1194" t="str">
        <f t="shared" si="125"/>
        <v>y/photobooks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6">
        <f t="shared" si="126"/>
        <v>42469.734409722223</v>
      </c>
      <c r="K1195">
        <v>1455043053</v>
      </c>
      <c r="L1195" s="18">
        <f t="shared" si="123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>
        <f t="shared" si="124"/>
        <v>831</v>
      </c>
      <c r="R1195">
        <f t="shared" si="127"/>
        <v>3.0439560439560438</v>
      </c>
      <c r="S1195" s="8" t="str">
        <f t="shared" si="128"/>
        <v>photography</v>
      </c>
      <c r="T1195" t="str">
        <f t="shared" si="125"/>
        <v>y/photobooks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6">
        <f t="shared" si="126"/>
        <v>42102.488182870366</v>
      </c>
      <c r="K1196">
        <v>1425901379</v>
      </c>
      <c r="L1196" s="18">
        <f t="shared" si="123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>
        <f t="shared" si="124"/>
        <v>27780</v>
      </c>
      <c r="R1196">
        <f t="shared" si="127"/>
        <v>38.907563025210081</v>
      </c>
      <c r="S1196" s="8" t="str">
        <f t="shared" si="128"/>
        <v>photography</v>
      </c>
      <c r="T1196" t="str">
        <f t="shared" si="125"/>
        <v>y/photobooks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6">
        <f t="shared" si="126"/>
        <v>42358.375</v>
      </c>
      <c r="K1197">
        <v>1445415653</v>
      </c>
      <c r="L1197" s="18">
        <f t="shared" si="123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>
        <f t="shared" si="124"/>
        <v>3500</v>
      </c>
      <c r="R1197">
        <f t="shared" si="127"/>
        <v>20.588235294117649</v>
      </c>
      <c r="S1197" s="8" t="str">
        <f t="shared" si="128"/>
        <v>photography</v>
      </c>
      <c r="T1197" t="str">
        <f t="shared" si="125"/>
        <v>y/photobooks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6">
        <f t="shared" si="126"/>
        <v>42356.818738425922</v>
      </c>
      <c r="K1198">
        <v>1447875539</v>
      </c>
      <c r="L1198" s="18">
        <f t="shared" si="123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>
        <f t="shared" si="124"/>
        <v>24637</v>
      </c>
      <c r="R1198">
        <f t="shared" si="127"/>
        <v>48.119140625</v>
      </c>
      <c r="S1198" s="8" t="str">
        <f t="shared" si="128"/>
        <v>photography</v>
      </c>
      <c r="T1198" t="str">
        <f t="shared" si="125"/>
        <v>y/photobooks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6">
        <f t="shared" si="126"/>
        <v>42534.249305555553</v>
      </c>
      <c r="K1199">
        <v>1463155034</v>
      </c>
      <c r="L1199" s="18">
        <f t="shared" si="123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>
        <f t="shared" si="124"/>
        <v>22994</v>
      </c>
      <c r="R1199">
        <f t="shared" si="127"/>
        <v>73.229299363057322</v>
      </c>
      <c r="S1199" s="8" t="str">
        <f t="shared" si="128"/>
        <v>photography</v>
      </c>
      <c r="T1199" t="str">
        <f t="shared" si="125"/>
        <v>y/photobooks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6">
        <f t="shared" si="126"/>
        <v>42369.125</v>
      </c>
      <c r="K1200">
        <v>1448463086</v>
      </c>
      <c r="L1200" s="18">
        <f t="shared" si="123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>
        <f t="shared" si="124"/>
        <v>5621</v>
      </c>
      <c r="R1200">
        <f t="shared" si="127"/>
        <v>33.658682634730539</v>
      </c>
      <c r="S1200" s="8" t="str">
        <f t="shared" si="128"/>
        <v>photography</v>
      </c>
      <c r="T1200" t="str">
        <f t="shared" si="125"/>
        <v>y/photobooks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6">
        <f t="shared" si="126"/>
        <v>42193.770833333328</v>
      </c>
      <c r="K1201">
        <v>1433615400</v>
      </c>
      <c r="L1201" s="18">
        <f t="shared" si="123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>
        <f t="shared" si="124"/>
        <v>35</v>
      </c>
      <c r="R1201">
        <f t="shared" si="127"/>
        <v>3.8888888888888888</v>
      </c>
      <c r="S1201" s="8" t="str">
        <f t="shared" si="128"/>
        <v>photography</v>
      </c>
      <c r="T1201" t="str">
        <f t="shared" si="125"/>
        <v>y/photobooks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6">
        <f t="shared" si="126"/>
        <v>42110.477500000001</v>
      </c>
      <c r="K1202">
        <v>1427369256</v>
      </c>
      <c r="L1202" s="18">
        <f t="shared" si="123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>
        <f t="shared" si="124"/>
        <v>1229</v>
      </c>
      <c r="R1202">
        <f t="shared" si="127"/>
        <v>11.932038834951456</v>
      </c>
      <c r="S1202" s="8" t="str">
        <f t="shared" si="128"/>
        <v>photography</v>
      </c>
      <c r="T1202" t="str">
        <f t="shared" si="125"/>
        <v>y/photobooks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6">
        <f t="shared" si="126"/>
        <v>42566.60701388889</v>
      </c>
      <c r="K1203">
        <v>1466001246</v>
      </c>
      <c r="L1203" s="18">
        <f t="shared" si="123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>
        <f t="shared" si="124"/>
        <v>146.27000000000044</v>
      </c>
      <c r="R1203">
        <f t="shared" si="127"/>
        <v>1.3177477477477517</v>
      </c>
      <c r="S1203" s="8" t="str">
        <f t="shared" si="128"/>
        <v>photography</v>
      </c>
      <c r="T1203" t="str">
        <f t="shared" si="125"/>
        <v>y/photobooks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6">
        <f t="shared" si="126"/>
        <v>42182.288819444439</v>
      </c>
      <c r="K1204">
        <v>1432796154</v>
      </c>
      <c r="L1204" s="18">
        <f t="shared" si="123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>
        <f t="shared" si="124"/>
        <v>24811</v>
      </c>
      <c r="R1204">
        <f t="shared" si="127"/>
        <v>91.553505535055351</v>
      </c>
      <c r="S1204" s="8" t="str">
        <f t="shared" si="128"/>
        <v>photography</v>
      </c>
      <c r="T1204" t="str">
        <f t="shared" si="125"/>
        <v>y/photobooks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6">
        <f t="shared" si="126"/>
        <v>42155.614895833336</v>
      </c>
      <c r="K1205">
        <v>1430491527</v>
      </c>
      <c r="L1205" s="18">
        <f t="shared" si="123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>
        <f t="shared" si="124"/>
        <v>400</v>
      </c>
      <c r="R1205">
        <f t="shared" si="127"/>
        <v>3.9603960396039604</v>
      </c>
      <c r="S1205" s="8" t="str">
        <f t="shared" si="128"/>
        <v>photography</v>
      </c>
      <c r="T1205" t="str">
        <f t="shared" si="125"/>
        <v>y/photobooks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6">
        <f t="shared" si="126"/>
        <v>42342.208333333328</v>
      </c>
      <c r="K1206">
        <v>1445363833</v>
      </c>
      <c r="L1206" s="18">
        <f t="shared" si="123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>
        <f t="shared" si="124"/>
        <v>383</v>
      </c>
      <c r="R1206">
        <f t="shared" si="127"/>
        <v>6.7192982456140351</v>
      </c>
      <c r="S1206" s="8" t="str">
        <f t="shared" si="128"/>
        <v>photography</v>
      </c>
      <c r="T1206" t="str">
        <f t="shared" si="125"/>
        <v>y/photobooks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6">
        <f t="shared" si="126"/>
        <v>42168.506377314814</v>
      </c>
      <c r="K1207">
        <v>1431605351</v>
      </c>
      <c r="L1207" s="18">
        <f t="shared" si="123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>
        <f t="shared" si="124"/>
        <v>112</v>
      </c>
      <c r="R1207">
        <f t="shared" si="127"/>
        <v>1.8064516129032258</v>
      </c>
      <c r="S1207" s="8" t="str">
        <f t="shared" si="128"/>
        <v>photography</v>
      </c>
      <c r="T1207" t="str">
        <f t="shared" si="125"/>
        <v>y/photobooks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6">
        <f t="shared" si="126"/>
        <v>42805.561805555553</v>
      </c>
      <c r="K1208">
        <v>1486406253</v>
      </c>
      <c r="L1208" s="18">
        <f t="shared" si="123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>
        <f t="shared" si="124"/>
        <v>135</v>
      </c>
      <c r="R1208">
        <f t="shared" si="127"/>
        <v>4.21875</v>
      </c>
      <c r="S1208" s="8" t="str">
        <f t="shared" si="128"/>
        <v>photography</v>
      </c>
      <c r="T1208" t="str">
        <f t="shared" si="125"/>
        <v>y/photobooks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6">
        <f t="shared" si="126"/>
        <v>42460.416666666672</v>
      </c>
      <c r="K1209">
        <v>1456827573</v>
      </c>
      <c r="L1209" s="18">
        <f t="shared" si="123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>
        <f t="shared" si="124"/>
        <v>696</v>
      </c>
      <c r="R1209">
        <f t="shared" si="127"/>
        <v>4.9361702127659575</v>
      </c>
      <c r="S1209" s="8" t="str">
        <f t="shared" si="128"/>
        <v>photography</v>
      </c>
      <c r="T1209" t="str">
        <f t="shared" si="125"/>
        <v>y/photobooks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6">
        <f t="shared" si="126"/>
        <v>42453.667407407411</v>
      </c>
      <c r="K1210">
        <v>1456246864</v>
      </c>
      <c r="L1210" s="18">
        <f t="shared" si="123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>
        <f t="shared" si="124"/>
        <v>5530</v>
      </c>
      <c r="R1210">
        <f t="shared" si="127"/>
        <v>73.733333333333334</v>
      </c>
      <c r="S1210" s="8" t="str">
        <f t="shared" si="128"/>
        <v>photography</v>
      </c>
      <c r="T1210" t="str">
        <f t="shared" si="125"/>
        <v>y/photobooks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6">
        <f t="shared" si="126"/>
        <v>42791.846122685187</v>
      </c>
      <c r="K1211">
        <v>1485461905</v>
      </c>
      <c r="L1211" s="18">
        <f t="shared" si="123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>
        <f t="shared" si="124"/>
        <v>360</v>
      </c>
      <c r="R1211">
        <f t="shared" si="127"/>
        <v>7.8260869565217392</v>
      </c>
      <c r="S1211" s="8" t="str">
        <f t="shared" si="128"/>
        <v>photography</v>
      </c>
      <c r="T1211" t="str">
        <f t="shared" si="125"/>
        <v>y/photobooks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6">
        <f t="shared" si="126"/>
        <v>42155.875</v>
      </c>
      <c r="K1212">
        <v>1431124572</v>
      </c>
      <c r="L1212" s="18">
        <f t="shared" si="123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>
        <f t="shared" si="124"/>
        <v>30863</v>
      </c>
      <c r="R1212">
        <f t="shared" si="127"/>
        <v>299.64077669902912</v>
      </c>
      <c r="S1212" s="8" t="str">
        <f t="shared" si="128"/>
        <v>photography</v>
      </c>
      <c r="T1212" t="str">
        <f t="shared" si="125"/>
        <v>y/photobooks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6">
        <f t="shared" si="126"/>
        <v>42530.866446759261</v>
      </c>
      <c r="K1213">
        <v>1464209261</v>
      </c>
      <c r="L1213" s="18">
        <f t="shared" si="123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>
        <f t="shared" si="124"/>
        <v>11</v>
      </c>
      <c r="R1213">
        <f t="shared" si="127"/>
        <v>1.8333333333333333</v>
      </c>
      <c r="S1213" s="8" t="str">
        <f t="shared" si="128"/>
        <v>photography</v>
      </c>
      <c r="T1213" t="str">
        <f t="shared" si="125"/>
        <v>y/photobooks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6">
        <f t="shared" si="126"/>
        <v>42335.041666666672</v>
      </c>
      <c r="K1214">
        <v>1447195695</v>
      </c>
      <c r="L1214" s="18">
        <f t="shared" si="123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>
        <f t="shared" si="124"/>
        <v>726</v>
      </c>
      <c r="R1214">
        <f t="shared" si="127"/>
        <v>8.7469879518072293</v>
      </c>
      <c r="S1214" s="8" t="str">
        <f t="shared" si="128"/>
        <v>photography</v>
      </c>
      <c r="T1214" t="str">
        <f t="shared" si="125"/>
        <v>y/photobooks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6">
        <f t="shared" si="126"/>
        <v>42766.755787037036</v>
      </c>
      <c r="K1215">
        <v>1482862100</v>
      </c>
      <c r="L1215" s="18">
        <f t="shared" si="123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>
        <f t="shared" si="124"/>
        <v>145</v>
      </c>
      <c r="R1215">
        <f t="shared" si="127"/>
        <v>1.3425925925925926</v>
      </c>
      <c r="S1215" s="8" t="str">
        <f t="shared" si="128"/>
        <v>photography</v>
      </c>
      <c r="T1215" t="str">
        <f t="shared" si="125"/>
        <v>y/photobooks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6">
        <f t="shared" si="126"/>
        <v>42164.840335648143</v>
      </c>
      <c r="K1216">
        <v>1428696605</v>
      </c>
      <c r="L1216" s="18">
        <f t="shared" si="123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>
        <f t="shared" si="124"/>
        <v>636</v>
      </c>
      <c r="R1216">
        <f t="shared" si="127"/>
        <v>25.44</v>
      </c>
      <c r="S1216" s="8" t="str">
        <f t="shared" si="128"/>
        <v>photography</v>
      </c>
      <c r="T1216" t="str">
        <f t="shared" si="125"/>
        <v>y/photobooks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6">
        <f t="shared" si="126"/>
        <v>41789.923101851848</v>
      </c>
      <c r="K1217">
        <v>1398895756</v>
      </c>
      <c r="L1217" s="18">
        <f t="shared" si="123"/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>
        <f t="shared" si="124"/>
        <v>34304.01</v>
      </c>
      <c r="R1217">
        <f t="shared" si="127"/>
        <v>62.484535519125686</v>
      </c>
      <c r="S1217" s="8" t="str">
        <f t="shared" si="128"/>
        <v>photography</v>
      </c>
      <c r="T1217" t="str">
        <f t="shared" si="125"/>
        <v>y/photobooks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6">
        <f t="shared" si="126"/>
        <v>42279.960416666669</v>
      </c>
      <c r="K1218">
        <v>1441032457</v>
      </c>
      <c r="L1218" s="18">
        <f t="shared" ref="L1218:L1281" si="129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>
        <f t="shared" ref="Q1218:Q1281" si="130">E1218-D1218</f>
        <v>6398</v>
      </c>
      <c r="R1218">
        <f t="shared" si="127"/>
        <v>28.81981981981982</v>
      </c>
      <c r="S1218" s="8" t="str">
        <f t="shared" si="128"/>
        <v>photography</v>
      </c>
      <c r="T1218" t="str">
        <f t="shared" ref="T1218:T1281" si="131">RIGHT(P1218,12)</f>
        <v>y/photobooks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6">
        <f t="shared" ref="J1219:J1282" si="132">(((I1219/60)/60)/24)+DATE(1970,1,1)</f>
        <v>42565.809490740736</v>
      </c>
      <c r="K1219">
        <v>1465932340</v>
      </c>
      <c r="L1219" s="18">
        <f t="shared" si="129"/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>
        <f t="shared" si="130"/>
        <v>689</v>
      </c>
      <c r="R1219">
        <f t="shared" ref="R1219:R1282" si="133">Q1219/N1219</f>
        <v>3.7650273224043715</v>
      </c>
      <c r="S1219" s="8" t="str">
        <f t="shared" si="128"/>
        <v>photography</v>
      </c>
      <c r="T1219" t="str">
        <f t="shared" si="131"/>
        <v>y/photobooks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6">
        <f t="shared" si="132"/>
        <v>42309.125</v>
      </c>
      <c r="K1220">
        <v>1443714800</v>
      </c>
      <c r="L1220" s="18">
        <f t="shared" si="129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>
        <f t="shared" si="130"/>
        <v>6505</v>
      </c>
      <c r="R1220">
        <f t="shared" si="133"/>
        <v>73.089887640449433</v>
      </c>
      <c r="S1220" s="8" t="str">
        <f t="shared" si="128"/>
        <v>photography</v>
      </c>
      <c r="T1220" t="str">
        <f t="shared" si="131"/>
        <v>y/photobooks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6">
        <f t="shared" si="132"/>
        <v>42663.461956018517</v>
      </c>
      <c r="K1221">
        <v>1474369513</v>
      </c>
      <c r="L1221" s="18">
        <f t="shared" si="129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>
        <f t="shared" si="130"/>
        <v>9674</v>
      </c>
      <c r="R1221">
        <f t="shared" si="133"/>
        <v>38.237154150197625</v>
      </c>
      <c r="S1221" s="8" t="str">
        <f t="shared" si="128"/>
        <v>photography</v>
      </c>
      <c r="T1221" t="str">
        <f t="shared" si="131"/>
        <v>y/photobooks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6">
        <f t="shared" si="132"/>
        <v>42241.628611111111</v>
      </c>
      <c r="K1222">
        <v>1437923112</v>
      </c>
      <c r="L1222" s="18">
        <f t="shared" si="129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>
        <f t="shared" si="130"/>
        <v>565</v>
      </c>
      <c r="R1222">
        <f t="shared" si="133"/>
        <v>4.0357142857142856</v>
      </c>
      <c r="S1222" s="8" t="str">
        <f t="shared" si="128"/>
        <v>photography</v>
      </c>
      <c r="T1222" t="str">
        <f t="shared" si="131"/>
        <v>y/photobooks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6">
        <f t="shared" si="132"/>
        <v>42708</v>
      </c>
      <c r="K1223">
        <v>1478431488</v>
      </c>
      <c r="L1223" s="18">
        <f t="shared" si="129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>
        <f t="shared" si="130"/>
        <v>251.01000000000022</v>
      </c>
      <c r="R1223">
        <f t="shared" si="133"/>
        <v>2.4369902912621382</v>
      </c>
      <c r="S1223" s="8" t="str">
        <f t="shared" si="128"/>
        <v>photography</v>
      </c>
      <c r="T1223" t="str">
        <f t="shared" si="131"/>
        <v>y/photobooks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6">
        <f t="shared" si="132"/>
        <v>42461.166666666672</v>
      </c>
      <c r="K1224">
        <v>1456852647</v>
      </c>
      <c r="L1224" s="18">
        <f t="shared" si="129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>
        <f t="shared" si="130"/>
        <v>7215</v>
      </c>
      <c r="R1224">
        <f t="shared" si="133"/>
        <v>52.282608695652172</v>
      </c>
      <c r="S1224" s="8" t="str">
        <f t="shared" si="128"/>
        <v>photography</v>
      </c>
      <c r="T1224" t="str">
        <f t="shared" si="131"/>
        <v>y/photobooks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6">
        <f t="shared" si="132"/>
        <v>42684.218854166669</v>
      </c>
      <c r="K1225">
        <v>1476159309</v>
      </c>
      <c r="L1225" s="18">
        <f t="shared" si="129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>
        <f t="shared" si="130"/>
        <v>2397</v>
      </c>
      <c r="R1225">
        <f t="shared" si="133"/>
        <v>12.549738219895287</v>
      </c>
      <c r="S1225" s="8" t="str">
        <f t="shared" si="128"/>
        <v>photography</v>
      </c>
      <c r="T1225" t="str">
        <f t="shared" si="131"/>
        <v>y/photobooks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6">
        <f t="shared" si="132"/>
        <v>41796.549791666665</v>
      </c>
      <c r="K1226">
        <v>1396876302</v>
      </c>
      <c r="L1226" s="18">
        <f t="shared" si="129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>
        <f t="shared" si="130"/>
        <v>-13940</v>
      </c>
      <c r="R1226">
        <f t="shared" si="133"/>
        <v>-774.44444444444446</v>
      </c>
      <c r="S1226" s="8" t="str">
        <f>LEFT(P1226, LEN(P1226)-12)</f>
        <v>music</v>
      </c>
      <c r="T1226" t="str">
        <f t="shared" si="131"/>
        <v>/world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6">
        <f t="shared" si="132"/>
        <v>41569.905995370369</v>
      </c>
      <c r="K1227">
        <v>1377294278</v>
      </c>
      <c r="L1227" s="18">
        <f t="shared" si="129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>
        <f t="shared" si="130"/>
        <v>-2868</v>
      </c>
      <c r="R1227">
        <f t="shared" si="133"/>
        <v>-956</v>
      </c>
      <c r="S1227" s="8" t="str">
        <f t="shared" ref="S1227:S1245" si="134">LEFT(P1227, LEN(P1227)-12)</f>
        <v>music</v>
      </c>
      <c r="T1227" t="str">
        <f t="shared" si="131"/>
        <v>/world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6">
        <f t="shared" si="132"/>
        <v>41750.041666666664</v>
      </c>
      <c r="K1228">
        <v>1395089981</v>
      </c>
      <c r="L1228" s="18">
        <f t="shared" si="129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>
        <f t="shared" si="130"/>
        <v>-48063</v>
      </c>
      <c r="R1228">
        <f t="shared" si="133"/>
        <v>-1201.575</v>
      </c>
      <c r="S1228" s="8" t="str">
        <f t="shared" si="134"/>
        <v>music</v>
      </c>
      <c r="T1228" t="str">
        <f t="shared" si="131"/>
        <v>/world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6">
        <f t="shared" si="132"/>
        <v>41858.291666666664</v>
      </c>
      <c r="K1229">
        <v>1404770616</v>
      </c>
      <c r="L1229" s="18">
        <f t="shared" si="129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>
        <f t="shared" si="130"/>
        <v>-2000</v>
      </c>
      <c r="R1229" t="e">
        <f t="shared" si="133"/>
        <v>#DIV/0!</v>
      </c>
      <c r="S1229" s="8" t="str">
        <f t="shared" si="134"/>
        <v>music</v>
      </c>
      <c r="T1229" t="str">
        <f t="shared" si="131"/>
        <v>/world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6">
        <f t="shared" si="132"/>
        <v>40814.729259259257</v>
      </c>
      <c r="K1230">
        <v>1312047008</v>
      </c>
      <c r="L1230" s="18">
        <f t="shared" si="129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>
        <f t="shared" si="130"/>
        <v>-3535</v>
      </c>
      <c r="R1230">
        <f t="shared" si="133"/>
        <v>-147.29166666666666</v>
      </c>
      <c r="S1230" s="8" t="str">
        <f t="shared" si="134"/>
        <v>music</v>
      </c>
      <c r="T1230" t="str">
        <f t="shared" si="131"/>
        <v>/world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6">
        <f t="shared" si="132"/>
        <v>41015.666666666664</v>
      </c>
      <c r="K1231">
        <v>1331982127</v>
      </c>
      <c r="L1231" s="18">
        <f t="shared" si="129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>
        <f t="shared" si="130"/>
        <v>-2725</v>
      </c>
      <c r="R1231">
        <f t="shared" si="133"/>
        <v>-2725</v>
      </c>
      <c r="S1231" s="8" t="str">
        <f t="shared" si="134"/>
        <v>music</v>
      </c>
      <c r="T1231" t="str">
        <f t="shared" si="131"/>
        <v>/world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6">
        <f t="shared" si="132"/>
        <v>40598.972569444442</v>
      </c>
      <c r="K1232">
        <v>1295997630</v>
      </c>
      <c r="L1232" s="18">
        <f t="shared" si="129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>
        <f t="shared" si="130"/>
        <v>-500000</v>
      </c>
      <c r="R1232" t="e">
        <f t="shared" si="133"/>
        <v>#DIV/0!</v>
      </c>
      <c r="S1232" s="8" t="str">
        <f t="shared" si="134"/>
        <v>music</v>
      </c>
      <c r="T1232" t="str">
        <f t="shared" si="131"/>
        <v>/world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6">
        <f t="shared" si="132"/>
        <v>42244.041666666672</v>
      </c>
      <c r="K1233">
        <v>1436394968</v>
      </c>
      <c r="L1233" s="18">
        <f t="shared" si="129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>
        <f t="shared" si="130"/>
        <v>-5000</v>
      </c>
      <c r="R1233" t="e">
        <f t="shared" si="133"/>
        <v>#DIV/0!</v>
      </c>
      <c r="S1233" s="8" t="str">
        <f t="shared" si="134"/>
        <v>music</v>
      </c>
      <c r="T1233" t="str">
        <f t="shared" si="131"/>
        <v>/world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6">
        <f t="shared" si="132"/>
        <v>41553.848032407412</v>
      </c>
      <c r="K1234">
        <v>1377030070</v>
      </c>
      <c r="L1234" s="18">
        <f t="shared" si="129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>
        <f t="shared" si="130"/>
        <v>-4960</v>
      </c>
      <c r="R1234">
        <f t="shared" si="133"/>
        <v>-4960</v>
      </c>
      <c r="S1234" s="8" t="str">
        <f t="shared" si="134"/>
        <v>music</v>
      </c>
      <c r="T1234" t="str">
        <f t="shared" si="131"/>
        <v>/world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6">
        <f t="shared" si="132"/>
        <v>40960.948773148149</v>
      </c>
      <c r="K1235">
        <v>1328049974</v>
      </c>
      <c r="L1235" s="18">
        <f t="shared" si="129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>
        <f t="shared" si="130"/>
        <v>-884</v>
      </c>
      <c r="R1235">
        <f t="shared" si="133"/>
        <v>-147.33333333333334</v>
      </c>
      <c r="S1235" s="8" t="str">
        <f t="shared" si="134"/>
        <v>music</v>
      </c>
      <c r="T1235" t="str">
        <f t="shared" si="131"/>
        <v>/world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6">
        <f t="shared" si="132"/>
        <v>42037.788680555561</v>
      </c>
      <c r="K1236">
        <v>1420311342</v>
      </c>
      <c r="L1236" s="18">
        <f t="shared" si="129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>
        <f t="shared" si="130"/>
        <v>-50000</v>
      </c>
      <c r="R1236" t="e">
        <f t="shared" si="133"/>
        <v>#DIV/0!</v>
      </c>
      <c r="S1236" s="8" t="str">
        <f t="shared" si="134"/>
        <v>music</v>
      </c>
      <c r="T1236" t="str">
        <f t="shared" si="131"/>
        <v>/world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6">
        <f t="shared" si="132"/>
        <v>41623.135405092595</v>
      </c>
      <c r="K1237">
        <v>1383621299</v>
      </c>
      <c r="L1237" s="18">
        <f t="shared" si="129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>
        <f t="shared" si="130"/>
        <v>-7324</v>
      </c>
      <c r="R1237">
        <f t="shared" si="133"/>
        <v>-1220.6666666666667</v>
      </c>
      <c r="S1237" s="8" t="str">
        <f t="shared" si="134"/>
        <v>music</v>
      </c>
      <c r="T1237" t="str">
        <f t="shared" si="131"/>
        <v>/world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6">
        <f t="shared" si="132"/>
        <v>41118.666666666664</v>
      </c>
      <c r="K1238">
        <v>1342801164</v>
      </c>
      <c r="L1238" s="18">
        <f t="shared" si="129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>
        <f t="shared" si="130"/>
        <v>-2500</v>
      </c>
      <c r="R1238" t="e">
        <f t="shared" si="133"/>
        <v>#DIV/0!</v>
      </c>
      <c r="S1238" s="8" t="str">
        <f t="shared" si="134"/>
        <v>music</v>
      </c>
      <c r="T1238" t="str">
        <f t="shared" si="131"/>
        <v>/world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6">
        <f t="shared" si="132"/>
        <v>41145.283159722225</v>
      </c>
      <c r="K1239">
        <v>1344062865</v>
      </c>
      <c r="L1239" s="18">
        <f t="shared" si="129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>
        <f t="shared" si="130"/>
        <v>-25000</v>
      </c>
      <c r="R1239" t="e">
        <f t="shared" si="133"/>
        <v>#DIV/0!</v>
      </c>
      <c r="S1239" s="8" t="str">
        <f t="shared" si="134"/>
        <v>music</v>
      </c>
      <c r="T1239" t="str">
        <f t="shared" si="131"/>
        <v>/world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6">
        <f t="shared" si="132"/>
        <v>40761.61037037037</v>
      </c>
      <c r="K1240">
        <v>1310049536</v>
      </c>
      <c r="L1240" s="18">
        <f t="shared" si="129"/>
        <v>40731.61037037037</v>
      </c>
      <c r="M1240" t="b">
        <v>0</v>
      </c>
      <c r="N1240">
        <v>3</v>
      </c>
      <c r="O1240" t="b">
        <v>0</v>
      </c>
      <c r="P1240" t="s">
        <v>8285</v>
      </c>
      <c r="Q1240">
        <f t="shared" si="130"/>
        <v>-822</v>
      </c>
      <c r="R1240">
        <f t="shared" si="133"/>
        <v>-274</v>
      </c>
      <c r="S1240" s="8" t="str">
        <f t="shared" si="134"/>
        <v>music</v>
      </c>
      <c r="T1240" t="str">
        <f t="shared" si="131"/>
        <v>/world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6">
        <f t="shared" si="132"/>
        <v>40913.962581018517</v>
      </c>
      <c r="K1241">
        <v>1323212767</v>
      </c>
      <c r="L1241" s="18">
        <f t="shared" si="129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>
        <f t="shared" si="130"/>
        <v>-2500</v>
      </c>
      <c r="R1241" t="e">
        <f t="shared" si="133"/>
        <v>#DIV/0!</v>
      </c>
      <c r="S1241" s="8" t="str">
        <f t="shared" si="134"/>
        <v>music</v>
      </c>
      <c r="T1241" t="str">
        <f t="shared" si="131"/>
        <v>/world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6">
        <f t="shared" si="132"/>
        <v>41467.910416666666</v>
      </c>
      <c r="K1242">
        <v>1368579457</v>
      </c>
      <c r="L1242" s="18">
        <f t="shared" si="129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>
        <f t="shared" si="130"/>
        <v>-7759</v>
      </c>
      <c r="R1242">
        <f t="shared" si="133"/>
        <v>-969.875</v>
      </c>
      <c r="S1242" s="8" t="str">
        <f t="shared" si="134"/>
        <v>music</v>
      </c>
      <c r="T1242" t="str">
        <f t="shared" si="131"/>
        <v>/world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6">
        <f t="shared" si="132"/>
        <v>41946.249305555553</v>
      </c>
      <c r="K1243">
        <v>1413057980</v>
      </c>
      <c r="L1243" s="18">
        <f t="shared" si="129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>
        <f t="shared" si="130"/>
        <v>-2463</v>
      </c>
      <c r="R1243">
        <f t="shared" si="133"/>
        <v>-72.441176470588232</v>
      </c>
      <c r="S1243" s="8" t="str">
        <f t="shared" si="134"/>
        <v>music</v>
      </c>
      <c r="T1243" t="str">
        <f t="shared" si="131"/>
        <v>/world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6">
        <f t="shared" si="132"/>
        <v>40797.554166666669</v>
      </c>
      <c r="K1244">
        <v>1314417502</v>
      </c>
      <c r="L1244" s="18">
        <f t="shared" si="129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>
        <f t="shared" si="130"/>
        <v>-906</v>
      </c>
      <c r="R1244">
        <f t="shared" si="133"/>
        <v>-906</v>
      </c>
      <c r="S1244" s="8" t="str">
        <f t="shared" si="134"/>
        <v>music</v>
      </c>
      <c r="T1244" t="str">
        <f t="shared" si="131"/>
        <v>/world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6">
        <f t="shared" si="132"/>
        <v>40732.875</v>
      </c>
      <c r="K1245">
        <v>1304888771</v>
      </c>
      <c r="L1245" s="18">
        <f t="shared" si="129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>
        <f t="shared" si="130"/>
        <v>-10309</v>
      </c>
      <c r="R1245">
        <f t="shared" si="133"/>
        <v>-271.28947368421052</v>
      </c>
      <c r="S1245" s="8" t="str">
        <f t="shared" si="134"/>
        <v>music</v>
      </c>
      <c r="T1245" t="str">
        <f t="shared" si="131"/>
        <v>/world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6">
        <f t="shared" si="132"/>
        <v>41386.875</v>
      </c>
      <c r="K1246">
        <v>1363981723</v>
      </c>
      <c r="L1246" s="18">
        <f t="shared" si="129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>
        <f t="shared" si="130"/>
        <v>76</v>
      </c>
      <c r="R1246">
        <f t="shared" si="133"/>
        <v>1.6888888888888889</v>
      </c>
      <c r="S1246" t="str">
        <f t="shared" ref="S1246:S1285" si="135">LEFT(P1246, LEN(P1246)-5)</f>
        <v>music</v>
      </c>
      <c r="T1246" t="str">
        <f t="shared" si="131"/>
        <v>music/rock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6">
        <f t="shared" si="132"/>
        <v>41804.599930555552</v>
      </c>
      <c r="K1247">
        <v>1400163834</v>
      </c>
      <c r="L1247" s="18">
        <f t="shared" si="129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>
        <f t="shared" si="130"/>
        <v>405</v>
      </c>
      <c r="R1247">
        <f t="shared" si="133"/>
        <v>23.823529411764707</v>
      </c>
      <c r="S1247" t="str">
        <f t="shared" si="135"/>
        <v>music</v>
      </c>
      <c r="T1247" t="str">
        <f t="shared" si="131"/>
        <v>music/rock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6">
        <f t="shared" si="132"/>
        <v>40883.085057870368</v>
      </c>
      <c r="K1248">
        <v>1319245349</v>
      </c>
      <c r="L1248" s="18">
        <f t="shared" si="129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>
        <f t="shared" si="130"/>
        <v>340</v>
      </c>
      <c r="R1248">
        <f t="shared" si="133"/>
        <v>10.96774193548387</v>
      </c>
      <c r="S1248" t="str">
        <f t="shared" si="135"/>
        <v>music</v>
      </c>
      <c r="T1248" t="str">
        <f t="shared" si="131"/>
        <v>music/rock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6">
        <f t="shared" si="132"/>
        <v>41400.292303240742</v>
      </c>
      <c r="K1249">
        <v>1365231655</v>
      </c>
      <c r="L1249" s="18">
        <f t="shared" si="129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>
        <f t="shared" si="130"/>
        <v>775</v>
      </c>
      <c r="R1249">
        <f t="shared" si="133"/>
        <v>15.5</v>
      </c>
      <c r="S1249" t="str">
        <f t="shared" si="135"/>
        <v>music</v>
      </c>
      <c r="T1249" t="str">
        <f t="shared" si="131"/>
        <v>music/rock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6">
        <f t="shared" si="132"/>
        <v>41803.290972222225</v>
      </c>
      <c r="K1250">
        <v>1399563953</v>
      </c>
      <c r="L1250" s="18">
        <f t="shared" si="129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>
        <f t="shared" si="130"/>
        <v>1291</v>
      </c>
      <c r="R1250">
        <f t="shared" si="133"/>
        <v>21.881355932203391</v>
      </c>
      <c r="S1250" t="str">
        <f t="shared" si="135"/>
        <v>music</v>
      </c>
      <c r="T1250" t="str">
        <f t="shared" si="131"/>
        <v>music/rock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6">
        <f t="shared" si="132"/>
        <v>41097.74086805556</v>
      </c>
      <c r="K1251">
        <v>1339091211</v>
      </c>
      <c r="L1251" s="18">
        <f t="shared" si="129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>
        <f t="shared" si="130"/>
        <v>222</v>
      </c>
      <c r="R1251">
        <f t="shared" si="133"/>
        <v>2.7407407407407409</v>
      </c>
      <c r="S1251" t="str">
        <f t="shared" si="135"/>
        <v>music</v>
      </c>
      <c r="T1251" t="str">
        <f t="shared" si="131"/>
        <v>music/rock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6">
        <f t="shared" si="132"/>
        <v>41888.64271990741</v>
      </c>
      <c r="K1252">
        <v>1406129131</v>
      </c>
      <c r="L1252" s="18">
        <f t="shared" si="129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>
        <f t="shared" si="130"/>
        <v>30046</v>
      </c>
      <c r="R1252">
        <f t="shared" si="133"/>
        <v>59.145669291338585</v>
      </c>
      <c r="S1252" t="str">
        <f t="shared" si="135"/>
        <v>music</v>
      </c>
      <c r="T1252" t="str">
        <f t="shared" si="131"/>
        <v>music/rock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6">
        <f t="shared" si="132"/>
        <v>40811.814432870371</v>
      </c>
      <c r="K1253">
        <v>1311795167</v>
      </c>
      <c r="L1253" s="18">
        <f t="shared" si="129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>
        <f t="shared" si="130"/>
        <v>108</v>
      </c>
      <c r="R1253">
        <f t="shared" si="133"/>
        <v>1.4594594594594594</v>
      </c>
      <c r="S1253" t="str">
        <f t="shared" si="135"/>
        <v>music</v>
      </c>
      <c r="T1253" t="str">
        <f t="shared" si="131"/>
        <v>music/rock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6">
        <f t="shared" si="132"/>
        <v>41571.988067129627</v>
      </c>
      <c r="K1254">
        <v>1380238969</v>
      </c>
      <c r="L1254" s="18">
        <f t="shared" si="129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>
        <f t="shared" si="130"/>
        <v>1318</v>
      </c>
      <c r="R1254">
        <f t="shared" si="133"/>
        <v>9.3475177304964543</v>
      </c>
      <c r="S1254" t="str">
        <f t="shared" si="135"/>
        <v>music</v>
      </c>
      <c r="T1254" t="str">
        <f t="shared" si="131"/>
        <v>music/rock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6">
        <f t="shared" si="132"/>
        <v>41885.783645833333</v>
      </c>
      <c r="K1255">
        <v>1407178107</v>
      </c>
      <c r="L1255" s="18">
        <f t="shared" si="129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>
        <f t="shared" si="130"/>
        <v>30373.32</v>
      </c>
      <c r="R1255">
        <f t="shared" si="133"/>
        <v>42.719156118143459</v>
      </c>
      <c r="S1255" t="str">
        <f t="shared" si="135"/>
        <v>music</v>
      </c>
      <c r="T1255" t="str">
        <f t="shared" si="131"/>
        <v>music/rock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6">
        <f t="shared" si="132"/>
        <v>40544.207638888889</v>
      </c>
      <c r="K1256">
        <v>1288968886</v>
      </c>
      <c r="L1256" s="18">
        <f t="shared" si="129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>
        <f t="shared" si="130"/>
        <v>6623</v>
      </c>
      <c r="R1256">
        <f t="shared" si="133"/>
        <v>46.971631205673759</v>
      </c>
      <c r="S1256" t="str">
        <f t="shared" si="135"/>
        <v>music</v>
      </c>
      <c r="T1256" t="str">
        <f t="shared" si="131"/>
        <v>music/rock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6">
        <f t="shared" si="132"/>
        <v>41609.887175925927</v>
      </c>
      <c r="K1257">
        <v>1383337052</v>
      </c>
      <c r="L1257" s="18">
        <f t="shared" si="129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>
        <f t="shared" si="130"/>
        <v>3071</v>
      </c>
      <c r="R1257">
        <f t="shared" si="133"/>
        <v>28.174311926605505</v>
      </c>
      <c r="S1257" t="str">
        <f t="shared" si="135"/>
        <v>music</v>
      </c>
      <c r="T1257" t="str">
        <f t="shared" si="131"/>
        <v>music/rock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6">
        <f t="shared" si="132"/>
        <v>40951.919340277782</v>
      </c>
      <c r="K1258">
        <v>1326492231</v>
      </c>
      <c r="L1258" s="18">
        <f t="shared" si="129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>
        <f t="shared" si="130"/>
        <v>5389.1299999999974</v>
      </c>
      <c r="R1258">
        <f t="shared" si="133"/>
        <v>14.928337950138497</v>
      </c>
      <c r="S1258" t="str">
        <f t="shared" si="135"/>
        <v>music</v>
      </c>
      <c r="T1258" t="str">
        <f t="shared" si="131"/>
        <v>music/rock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6">
        <f t="shared" si="132"/>
        <v>40636.043865740743</v>
      </c>
      <c r="K1259">
        <v>1297562590</v>
      </c>
      <c r="L1259" s="18">
        <f t="shared" si="129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>
        <f t="shared" si="130"/>
        <v>10710</v>
      </c>
      <c r="R1259">
        <f t="shared" si="133"/>
        <v>60.852272727272727</v>
      </c>
      <c r="S1259" t="str">
        <f t="shared" si="135"/>
        <v>music</v>
      </c>
      <c r="T1259" t="str">
        <f t="shared" si="131"/>
        <v>music/rock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6">
        <f t="shared" si="132"/>
        <v>41517.611250000002</v>
      </c>
      <c r="K1260">
        <v>1375368012</v>
      </c>
      <c r="L1260" s="18">
        <f t="shared" si="129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>
        <f t="shared" si="130"/>
        <v>13577.560000000001</v>
      </c>
      <c r="R1260">
        <f t="shared" si="133"/>
        <v>20.265014925373137</v>
      </c>
      <c r="S1260" t="str">
        <f t="shared" si="135"/>
        <v>music</v>
      </c>
      <c r="T1260" t="str">
        <f t="shared" si="131"/>
        <v>music/rock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6">
        <f t="shared" si="132"/>
        <v>41799.165972222225</v>
      </c>
      <c r="K1261">
        <v>1399504664</v>
      </c>
      <c r="L1261" s="18">
        <f t="shared" si="129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>
        <f t="shared" si="130"/>
        <v>106</v>
      </c>
      <c r="R1261">
        <f t="shared" si="133"/>
        <v>1.1041666666666667</v>
      </c>
      <c r="S1261" t="str">
        <f t="shared" si="135"/>
        <v>music</v>
      </c>
      <c r="T1261" t="str">
        <f t="shared" si="131"/>
        <v>music/rock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6">
        <f t="shared" si="132"/>
        <v>41696.842824074076</v>
      </c>
      <c r="K1262">
        <v>1390853620</v>
      </c>
      <c r="L1262" s="18">
        <f t="shared" si="129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>
        <f t="shared" si="130"/>
        <v>451</v>
      </c>
      <c r="R1262">
        <f t="shared" si="133"/>
        <v>6.0945945945945947</v>
      </c>
      <c r="S1262" t="str">
        <f t="shared" si="135"/>
        <v>music</v>
      </c>
      <c r="T1262" t="str">
        <f t="shared" si="131"/>
        <v>music/rock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6">
        <f t="shared" si="132"/>
        <v>41668.342905092592</v>
      </c>
      <c r="K1263">
        <v>1388391227</v>
      </c>
      <c r="L1263" s="18">
        <f t="shared" si="129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>
        <f t="shared" si="130"/>
        <v>25</v>
      </c>
      <c r="R1263">
        <f t="shared" si="133"/>
        <v>0.48076923076923078</v>
      </c>
      <c r="S1263" t="str">
        <f t="shared" si="135"/>
        <v>music</v>
      </c>
      <c r="T1263" t="str">
        <f t="shared" si="131"/>
        <v>music/rock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6">
        <f t="shared" si="132"/>
        <v>41686.762638888889</v>
      </c>
      <c r="K1264">
        <v>1389982692</v>
      </c>
      <c r="L1264" s="18">
        <f t="shared" si="129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>
        <f t="shared" si="130"/>
        <v>1652</v>
      </c>
      <c r="R1264">
        <f t="shared" si="133"/>
        <v>15.733333333333333</v>
      </c>
      <c r="S1264" t="str">
        <f t="shared" si="135"/>
        <v>music</v>
      </c>
      <c r="T1264" t="str">
        <f t="shared" si="131"/>
        <v>music/rock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6">
        <f t="shared" si="132"/>
        <v>41727.041666666664</v>
      </c>
      <c r="K1265">
        <v>1393034470</v>
      </c>
      <c r="L1265" s="18">
        <f t="shared" si="129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>
        <f t="shared" si="130"/>
        <v>285</v>
      </c>
      <c r="R1265">
        <f t="shared" si="133"/>
        <v>6.9512195121951219</v>
      </c>
      <c r="S1265" t="str">
        <f t="shared" si="135"/>
        <v>music</v>
      </c>
      <c r="T1265" t="str">
        <f t="shared" si="131"/>
        <v>music/rock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6">
        <f t="shared" si="132"/>
        <v>41576.662997685184</v>
      </c>
      <c r="K1266">
        <v>1380556483</v>
      </c>
      <c r="L1266" s="18">
        <f t="shared" si="129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>
        <f t="shared" si="130"/>
        <v>432</v>
      </c>
      <c r="R1266">
        <f t="shared" si="133"/>
        <v>12.705882352941176</v>
      </c>
      <c r="S1266" t="str">
        <f t="shared" si="135"/>
        <v>music</v>
      </c>
      <c r="T1266" t="str">
        <f t="shared" si="131"/>
        <v>music/rock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6">
        <f t="shared" si="132"/>
        <v>40512.655266203699</v>
      </c>
      <c r="K1267">
        <v>1287071015</v>
      </c>
      <c r="L1267" s="18">
        <f t="shared" si="129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>
        <f t="shared" si="130"/>
        <v>670.17000000000007</v>
      </c>
      <c r="R1267">
        <f t="shared" si="133"/>
        <v>10.154090909090911</v>
      </c>
      <c r="S1267" t="str">
        <f t="shared" si="135"/>
        <v>music</v>
      </c>
      <c r="T1267" t="str">
        <f t="shared" si="131"/>
        <v>music/rock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6">
        <f t="shared" si="132"/>
        <v>41650.87667824074</v>
      </c>
      <c r="K1268">
        <v>1386882145</v>
      </c>
      <c r="L1268" s="18">
        <f t="shared" si="129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>
        <f t="shared" si="130"/>
        <v>45</v>
      </c>
      <c r="R1268">
        <f t="shared" si="133"/>
        <v>0.9</v>
      </c>
      <c r="S1268" t="str">
        <f t="shared" si="135"/>
        <v>music</v>
      </c>
      <c r="T1268" t="str">
        <f t="shared" si="131"/>
        <v>music/rock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6">
        <f t="shared" si="132"/>
        <v>41479.585162037038</v>
      </c>
      <c r="K1269">
        <v>1372082558</v>
      </c>
      <c r="L1269" s="18">
        <f t="shared" si="129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>
        <f t="shared" si="130"/>
        <v>396</v>
      </c>
      <c r="R1269">
        <f t="shared" si="133"/>
        <v>2.4905660377358489</v>
      </c>
      <c r="S1269" t="str">
        <f t="shared" si="135"/>
        <v>music</v>
      </c>
      <c r="T1269" t="str">
        <f t="shared" si="131"/>
        <v>music/rock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6">
        <f t="shared" si="132"/>
        <v>41537.845451388886</v>
      </c>
      <c r="K1270">
        <v>1377116247</v>
      </c>
      <c r="L1270" s="18">
        <f t="shared" si="129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>
        <f t="shared" si="130"/>
        <v>2000</v>
      </c>
      <c r="R1270">
        <f t="shared" si="133"/>
        <v>10.989010989010989</v>
      </c>
      <c r="S1270" t="str">
        <f t="shared" si="135"/>
        <v>music</v>
      </c>
      <c r="T1270" t="str">
        <f t="shared" si="131"/>
        <v>music/rock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6">
        <f t="shared" si="132"/>
        <v>42476</v>
      </c>
      <c r="K1271">
        <v>1458157512</v>
      </c>
      <c r="L1271" s="18">
        <f t="shared" si="129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>
        <f t="shared" si="130"/>
        <v>1626</v>
      </c>
      <c r="R1271">
        <f t="shared" si="133"/>
        <v>7.8932038834951452</v>
      </c>
      <c r="S1271" t="str">
        <f t="shared" si="135"/>
        <v>music</v>
      </c>
      <c r="T1271" t="str">
        <f t="shared" si="131"/>
        <v>music/rock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6">
        <f t="shared" si="132"/>
        <v>40993.815300925926</v>
      </c>
      <c r="K1272">
        <v>1327523642</v>
      </c>
      <c r="L1272" s="18">
        <f t="shared" si="129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>
        <f t="shared" si="130"/>
        <v>1472</v>
      </c>
      <c r="R1272">
        <f t="shared" si="133"/>
        <v>8.7100591715976332</v>
      </c>
      <c r="S1272" t="str">
        <f t="shared" si="135"/>
        <v>music</v>
      </c>
      <c r="T1272" t="str">
        <f t="shared" si="131"/>
        <v>music/rock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6">
        <f t="shared" si="132"/>
        <v>41591.725219907406</v>
      </c>
      <c r="K1273">
        <v>1381767859</v>
      </c>
      <c r="L1273" s="18">
        <f t="shared" si="129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>
        <f t="shared" si="130"/>
        <v>135</v>
      </c>
      <c r="R1273">
        <f t="shared" si="133"/>
        <v>4.354838709677419</v>
      </c>
      <c r="S1273" t="str">
        <f t="shared" si="135"/>
        <v>music</v>
      </c>
      <c r="T1273" t="str">
        <f t="shared" si="131"/>
        <v>music/rock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6">
        <f t="shared" si="132"/>
        <v>40344.166666666664</v>
      </c>
      <c r="K1274">
        <v>1270576379</v>
      </c>
      <c r="L1274" s="18">
        <f t="shared" si="129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>
        <f t="shared" si="130"/>
        <v>300</v>
      </c>
      <c r="R1274">
        <f t="shared" si="133"/>
        <v>10.714285714285714</v>
      </c>
      <c r="S1274" t="str">
        <f t="shared" si="135"/>
        <v>music</v>
      </c>
      <c r="T1274" t="str">
        <f t="shared" si="131"/>
        <v>music/rock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6">
        <f t="shared" si="132"/>
        <v>41882.730219907404</v>
      </c>
      <c r="K1275">
        <v>1406914291</v>
      </c>
      <c r="L1275" s="18">
        <f t="shared" si="129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>
        <f t="shared" si="130"/>
        <v>140</v>
      </c>
      <c r="R1275">
        <f t="shared" si="133"/>
        <v>2.5925925925925926</v>
      </c>
      <c r="S1275" t="str">
        <f t="shared" si="135"/>
        <v>music</v>
      </c>
      <c r="T1275" t="str">
        <f t="shared" si="131"/>
        <v>music/rock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6">
        <f t="shared" si="132"/>
        <v>41151.690104166664</v>
      </c>
      <c r="K1276">
        <v>1343320425</v>
      </c>
      <c r="L1276" s="18">
        <f t="shared" si="129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>
        <f t="shared" si="130"/>
        <v>13743.839999999997</v>
      </c>
      <c r="R1276">
        <f t="shared" si="133"/>
        <v>29.430064239828685</v>
      </c>
      <c r="S1276" t="str">
        <f t="shared" si="135"/>
        <v>music</v>
      </c>
      <c r="T1276" t="str">
        <f t="shared" si="131"/>
        <v>music/rock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6">
        <f t="shared" si="132"/>
        <v>41493.867905092593</v>
      </c>
      <c r="K1277">
        <v>1372884587</v>
      </c>
      <c r="L1277" s="18">
        <f t="shared" si="129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>
        <f t="shared" si="130"/>
        <v>9321.0999999999985</v>
      </c>
      <c r="R1277">
        <f t="shared" si="133"/>
        <v>23.961696658097683</v>
      </c>
      <c r="S1277" t="str">
        <f t="shared" si="135"/>
        <v>music</v>
      </c>
      <c r="T1277" t="str">
        <f t="shared" si="131"/>
        <v>music/rock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6">
        <f t="shared" si="132"/>
        <v>40057.166666666664</v>
      </c>
      <c r="K1278">
        <v>1247504047</v>
      </c>
      <c r="L1278" s="18">
        <f t="shared" si="129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>
        <f t="shared" si="130"/>
        <v>132.63000000000011</v>
      </c>
      <c r="R1278">
        <f t="shared" si="133"/>
        <v>1.9504411764705898</v>
      </c>
      <c r="S1278" t="str">
        <f t="shared" si="135"/>
        <v>music</v>
      </c>
      <c r="T1278" t="str">
        <f t="shared" si="131"/>
        <v>music/rock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6">
        <f t="shared" si="132"/>
        <v>41156.561886574076</v>
      </c>
      <c r="K1279">
        <v>1343741347</v>
      </c>
      <c r="L1279" s="18">
        <f t="shared" si="129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>
        <f t="shared" si="130"/>
        <v>918.64999999999964</v>
      </c>
      <c r="R1279">
        <f t="shared" si="133"/>
        <v>2.2243341404358343</v>
      </c>
      <c r="S1279" t="str">
        <f t="shared" si="135"/>
        <v>music</v>
      </c>
      <c r="T1279" t="str">
        <f t="shared" si="131"/>
        <v>music/rock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6">
        <f t="shared" si="132"/>
        <v>41815.083333333336</v>
      </c>
      <c r="K1280">
        <v>1401196766</v>
      </c>
      <c r="L1280" s="18">
        <f t="shared" si="129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>
        <f t="shared" si="130"/>
        <v>3571</v>
      </c>
      <c r="R1280">
        <f t="shared" si="133"/>
        <v>18.794736842105262</v>
      </c>
      <c r="S1280" t="str">
        <f t="shared" si="135"/>
        <v>music</v>
      </c>
      <c r="T1280" t="str">
        <f t="shared" si="131"/>
        <v>music/rock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6">
        <f t="shared" si="132"/>
        <v>41722.057523148149</v>
      </c>
      <c r="K1281">
        <v>1392171770</v>
      </c>
      <c r="L1281" s="18">
        <f t="shared" si="129"/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>
        <f t="shared" si="130"/>
        <v>1348.17</v>
      </c>
      <c r="R1281">
        <f t="shared" si="133"/>
        <v>7.1331746031746039</v>
      </c>
      <c r="S1281" t="str">
        <f t="shared" si="135"/>
        <v>music</v>
      </c>
      <c r="T1281" t="str">
        <f t="shared" si="131"/>
        <v>music/rock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6">
        <f t="shared" si="132"/>
        <v>40603.757569444446</v>
      </c>
      <c r="K1282">
        <v>1291227054</v>
      </c>
      <c r="L1282" s="18">
        <f t="shared" ref="L1282:L1345" si="136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>
        <f t="shared" ref="Q1282:Q1345" si="137">E1282-D1282</f>
        <v>1636.7799999999988</v>
      </c>
      <c r="R1282">
        <f t="shared" si="133"/>
        <v>12.590615384615376</v>
      </c>
      <c r="S1282" t="str">
        <f t="shared" si="135"/>
        <v>music</v>
      </c>
      <c r="T1282" t="str">
        <f t="shared" ref="T1282:T1345" si="138">RIGHT(P1282,12)</f>
        <v>music/rock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6">
        <f t="shared" ref="J1283:J1346" si="139">(((I1283/60)/60)/24)+DATE(1970,1,1)</f>
        <v>41483.743472222224</v>
      </c>
      <c r="K1283">
        <v>1373305836</v>
      </c>
      <c r="L1283" s="18">
        <f t="shared" si="136"/>
        <v>41463.743472222224</v>
      </c>
      <c r="M1283" t="b">
        <v>1</v>
      </c>
      <c r="N1283">
        <v>74</v>
      </c>
      <c r="O1283" t="b">
        <v>1</v>
      </c>
      <c r="P1283" t="s">
        <v>8275</v>
      </c>
      <c r="Q1283">
        <f t="shared" si="137"/>
        <v>750</v>
      </c>
      <c r="R1283">
        <f t="shared" ref="R1283:R1346" si="140">Q1283/N1283</f>
        <v>10.135135135135135</v>
      </c>
      <c r="S1283" t="str">
        <f t="shared" si="135"/>
        <v>music</v>
      </c>
      <c r="T1283" t="str">
        <f t="shared" si="138"/>
        <v>music/rock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6">
        <f t="shared" si="139"/>
        <v>41617.207638888889</v>
      </c>
      <c r="K1284">
        <v>1383909855</v>
      </c>
      <c r="L1284" s="18">
        <f t="shared" si="136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>
        <f t="shared" si="137"/>
        <v>3542</v>
      </c>
      <c r="R1284">
        <f t="shared" si="140"/>
        <v>12.927007299270073</v>
      </c>
      <c r="S1284" t="str">
        <f t="shared" si="135"/>
        <v>music</v>
      </c>
      <c r="T1284" t="str">
        <f t="shared" si="138"/>
        <v>music/rock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6">
        <f t="shared" si="139"/>
        <v>41344.166666666664</v>
      </c>
      <c r="K1285">
        <v>1360948389</v>
      </c>
      <c r="L1285" s="18">
        <f t="shared" si="136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>
        <f t="shared" si="137"/>
        <v>1110.5</v>
      </c>
      <c r="R1285">
        <f t="shared" si="140"/>
        <v>50.477272727272727</v>
      </c>
      <c r="S1285" t="str">
        <f t="shared" si="135"/>
        <v>music</v>
      </c>
      <c r="T1285" t="str">
        <f t="shared" si="138"/>
        <v>music/rock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6">
        <f t="shared" si="139"/>
        <v>42735.707638888889</v>
      </c>
      <c r="K1286">
        <v>1481175482</v>
      </c>
      <c r="L1286" s="18">
        <f t="shared" si="136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>
        <f t="shared" si="137"/>
        <v>20</v>
      </c>
      <c r="R1286">
        <f t="shared" si="140"/>
        <v>0.64516129032258063</v>
      </c>
      <c r="S1286" s="8" t="str">
        <f>LEFT(P1286, LEN(P1286)-6)</f>
        <v>theater</v>
      </c>
      <c r="T1286" t="str">
        <f t="shared" si="138"/>
        <v>heater/plays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6">
        <f t="shared" si="139"/>
        <v>42175.583043981482</v>
      </c>
      <c r="K1287">
        <v>1433512775</v>
      </c>
      <c r="L1287" s="18">
        <f t="shared" si="136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>
        <f t="shared" si="137"/>
        <v>33</v>
      </c>
      <c r="R1287">
        <f t="shared" si="140"/>
        <v>0.52380952380952384</v>
      </c>
      <c r="S1287" s="8" t="str">
        <f t="shared" ref="S1287:S1305" si="141">LEFT(P1287, LEN(P1287)-6)</f>
        <v>theater</v>
      </c>
      <c r="T1287" t="str">
        <f t="shared" si="138"/>
        <v>heater/plays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6">
        <f t="shared" si="139"/>
        <v>42052.583333333328</v>
      </c>
      <c r="K1288">
        <v>1423041227</v>
      </c>
      <c r="L1288" s="18">
        <f t="shared" si="136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>
        <f t="shared" si="137"/>
        <v>125</v>
      </c>
      <c r="R1288">
        <f t="shared" si="140"/>
        <v>6.25</v>
      </c>
      <c r="S1288" s="8" t="str">
        <f t="shared" si="141"/>
        <v>theater</v>
      </c>
      <c r="T1288" t="str">
        <f t="shared" si="138"/>
        <v>heater/plays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6">
        <f t="shared" si="139"/>
        <v>42167.621018518519</v>
      </c>
      <c r="K1289">
        <v>1428936856</v>
      </c>
      <c r="L1289" s="18">
        <f t="shared" si="136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>
        <f t="shared" si="137"/>
        <v>355</v>
      </c>
      <c r="R1289">
        <f t="shared" si="140"/>
        <v>14.2</v>
      </c>
      <c r="S1289" s="8" t="str">
        <f t="shared" si="141"/>
        <v>theater</v>
      </c>
      <c r="T1289" t="str">
        <f t="shared" si="138"/>
        <v>heater/plays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6">
        <f t="shared" si="139"/>
        <v>42592.166666666672</v>
      </c>
      <c r="K1290">
        <v>1468122163</v>
      </c>
      <c r="L1290" s="18">
        <f t="shared" si="136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>
        <f t="shared" si="137"/>
        <v>18</v>
      </c>
      <c r="R1290">
        <f t="shared" si="140"/>
        <v>0.29508196721311475</v>
      </c>
      <c r="S1290" s="8" t="str">
        <f t="shared" si="141"/>
        <v>theater</v>
      </c>
      <c r="T1290" t="str">
        <f t="shared" si="138"/>
        <v>heater/plays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6">
        <f t="shared" si="139"/>
        <v>42739.134780092587</v>
      </c>
      <c r="K1291">
        <v>1480907645</v>
      </c>
      <c r="L1291" s="18">
        <f t="shared" si="136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>
        <f t="shared" si="137"/>
        <v>376</v>
      </c>
      <c r="R1291">
        <f t="shared" si="140"/>
        <v>7.2307692307692308</v>
      </c>
      <c r="S1291" s="8" t="str">
        <f t="shared" si="141"/>
        <v>theater</v>
      </c>
      <c r="T1291" t="str">
        <f t="shared" si="138"/>
        <v>heater/plays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6">
        <f t="shared" si="139"/>
        <v>42117.290972222225</v>
      </c>
      <c r="K1292">
        <v>1427121931</v>
      </c>
      <c r="L1292" s="18">
        <f t="shared" si="136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>
        <f t="shared" si="137"/>
        <v>300</v>
      </c>
      <c r="R1292">
        <f t="shared" si="140"/>
        <v>3.4883720930232558</v>
      </c>
      <c r="S1292" s="8" t="str">
        <f t="shared" si="141"/>
        <v>theater</v>
      </c>
      <c r="T1292" t="str">
        <f t="shared" si="138"/>
        <v>heater/plays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6">
        <f t="shared" si="139"/>
        <v>42101.291666666672</v>
      </c>
      <c r="K1293">
        <v>1425224391</v>
      </c>
      <c r="L1293" s="18">
        <f t="shared" si="136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>
        <f t="shared" si="137"/>
        <v>1371</v>
      </c>
      <c r="R1293">
        <f t="shared" si="140"/>
        <v>32.642857142857146</v>
      </c>
      <c r="S1293" s="8" t="str">
        <f t="shared" si="141"/>
        <v>theater</v>
      </c>
      <c r="T1293" t="str">
        <f t="shared" si="138"/>
        <v>heater/plays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6">
        <f t="shared" si="139"/>
        <v>42283.957638888889</v>
      </c>
      <c r="K1294">
        <v>1441822828</v>
      </c>
      <c r="L1294" s="18">
        <f t="shared" si="136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>
        <f t="shared" si="137"/>
        <v>170</v>
      </c>
      <c r="R1294">
        <f t="shared" si="140"/>
        <v>3.2692307692307692</v>
      </c>
      <c r="S1294" s="8" t="str">
        <f t="shared" si="141"/>
        <v>theater</v>
      </c>
      <c r="T1294" t="str">
        <f t="shared" si="138"/>
        <v>heater/plays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6">
        <f t="shared" si="139"/>
        <v>42322.742719907401</v>
      </c>
      <c r="K1295">
        <v>1444927771</v>
      </c>
      <c r="L1295" s="18">
        <f t="shared" si="136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>
        <f t="shared" si="137"/>
        <v>335</v>
      </c>
      <c r="R1295">
        <f t="shared" si="140"/>
        <v>2.7916666666666665</v>
      </c>
      <c r="S1295" s="8" t="str">
        <f t="shared" si="141"/>
        <v>theater</v>
      </c>
      <c r="T1295" t="str">
        <f t="shared" si="138"/>
        <v>heater/plays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6">
        <f t="shared" si="139"/>
        <v>42296.458333333328</v>
      </c>
      <c r="K1296">
        <v>1443696797</v>
      </c>
      <c r="L1296" s="18">
        <f t="shared" si="136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>
        <f t="shared" si="137"/>
        <v>110</v>
      </c>
      <c r="R1296">
        <f t="shared" si="140"/>
        <v>5</v>
      </c>
      <c r="S1296" s="8" t="str">
        <f t="shared" si="141"/>
        <v>theater</v>
      </c>
      <c r="T1296" t="str">
        <f t="shared" si="138"/>
        <v>heater/plays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6">
        <f t="shared" si="139"/>
        <v>42214.708333333328</v>
      </c>
      <c r="K1297">
        <v>1435585497</v>
      </c>
      <c r="L1297" s="18">
        <f t="shared" si="136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>
        <f t="shared" si="137"/>
        <v>49</v>
      </c>
      <c r="R1297">
        <f t="shared" si="140"/>
        <v>0.765625</v>
      </c>
      <c r="S1297" s="8" t="str">
        <f t="shared" si="141"/>
        <v>theater</v>
      </c>
      <c r="T1297" t="str">
        <f t="shared" si="138"/>
        <v>heater/plays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6">
        <f t="shared" si="139"/>
        <v>42443.008946759262</v>
      </c>
      <c r="K1298">
        <v>1456189973</v>
      </c>
      <c r="L1298" s="18">
        <f t="shared" si="136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>
        <f t="shared" si="137"/>
        <v>350</v>
      </c>
      <c r="R1298">
        <f t="shared" si="140"/>
        <v>15.217391304347826</v>
      </c>
      <c r="S1298" s="8" t="str">
        <f t="shared" si="141"/>
        <v>theater</v>
      </c>
      <c r="T1298" t="str">
        <f t="shared" si="138"/>
        <v>heater/plays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6">
        <f t="shared" si="139"/>
        <v>42491.747199074074</v>
      </c>
      <c r="K1299">
        <v>1459533358</v>
      </c>
      <c r="L1299" s="18">
        <f t="shared" si="136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>
        <f t="shared" si="137"/>
        <v>1905</v>
      </c>
      <c r="R1299">
        <f t="shared" si="140"/>
        <v>8.0042016806722689</v>
      </c>
      <c r="S1299" s="8" t="str">
        <f t="shared" si="141"/>
        <v>theater</v>
      </c>
      <c r="T1299" t="str">
        <f t="shared" si="138"/>
        <v>heater/plays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6">
        <f t="shared" si="139"/>
        <v>42488.680925925932</v>
      </c>
      <c r="K1300">
        <v>1459268432</v>
      </c>
      <c r="L1300" s="18">
        <f t="shared" si="136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>
        <f t="shared" si="137"/>
        <v>93</v>
      </c>
      <c r="R1300">
        <f t="shared" si="140"/>
        <v>2.8181818181818183</v>
      </c>
      <c r="S1300" s="8" t="str">
        <f t="shared" si="141"/>
        <v>theater</v>
      </c>
      <c r="T1300" t="str">
        <f t="shared" si="138"/>
        <v>heater/plays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6">
        <f t="shared" si="139"/>
        <v>42199.814340277779</v>
      </c>
      <c r="K1301">
        <v>1434310359</v>
      </c>
      <c r="L1301" s="18">
        <f t="shared" si="136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>
        <f t="shared" si="137"/>
        <v>840</v>
      </c>
      <c r="R1301">
        <f t="shared" si="140"/>
        <v>26.25</v>
      </c>
      <c r="S1301" s="8" t="str">
        <f t="shared" si="141"/>
        <v>theater</v>
      </c>
      <c r="T1301" t="str">
        <f t="shared" si="138"/>
        <v>heater/plays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6">
        <f t="shared" si="139"/>
        <v>42522.789583333331</v>
      </c>
      <c r="K1302">
        <v>1461427938</v>
      </c>
      <c r="L1302" s="18">
        <f t="shared" si="136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>
        <f t="shared" si="137"/>
        <v>1050</v>
      </c>
      <c r="R1302">
        <f t="shared" si="140"/>
        <v>43.75</v>
      </c>
      <c r="S1302" s="8" t="str">
        <f t="shared" si="141"/>
        <v>theater</v>
      </c>
      <c r="T1302" t="str">
        <f t="shared" si="138"/>
        <v>heater/plays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6">
        <f t="shared" si="139"/>
        <v>42206.125</v>
      </c>
      <c r="K1303">
        <v>1436551178</v>
      </c>
      <c r="L1303" s="18">
        <f t="shared" si="136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>
        <f t="shared" si="137"/>
        <v>55</v>
      </c>
      <c r="R1303">
        <f t="shared" si="140"/>
        <v>1.896551724137931</v>
      </c>
      <c r="S1303" s="8" t="str">
        <f t="shared" si="141"/>
        <v>theater</v>
      </c>
      <c r="T1303" t="str">
        <f t="shared" si="138"/>
        <v>heater/plays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6">
        <f t="shared" si="139"/>
        <v>42705.099664351852</v>
      </c>
      <c r="K1304">
        <v>1477963411</v>
      </c>
      <c r="L1304" s="18">
        <f t="shared" si="136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>
        <f t="shared" si="137"/>
        <v>0</v>
      </c>
      <c r="R1304">
        <f t="shared" si="140"/>
        <v>0</v>
      </c>
      <c r="S1304" s="8" t="str">
        <f t="shared" si="141"/>
        <v>theater</v>
      </c>
      <c r="T1304" t="str">
        <f t="shared" si="138"/>
        <v>heater/plays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6">
        <f t="shared" si="139"/>
        <v>42582.458333333328</v>
      </c>
      <c r="K1305">
        <v>1468578920</v>
      </c>
      <c r="L1305" s="18">
        <f t="shared" si="136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>
        <f t="shared" si="137"/>
        <v>1059.1300000000001</v>
      </c>
      <c r="R1305">
        <f t="shared" si="140"/>
        <v>9.8067592592592607</v>
      </c>
      <c r="S1305" s="8" t="str">
        <f t="shared" si="141"/>
        <v>theater</v>
      </c>
      <c r="T1305" t="str">
        <f t="shared" si="138"/>
        <v>heater/plays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6">
        <f t="shared" si="139"/>
        <v>42807.152835648143</v>
      </c>
      <c r="K1306">
        <v>1484196005</v>
      </c>
      <c r="L1306" s="18">
        <f t="shared" si="136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>
        <f t="shared" si="137"/>
        <v>-24149</v>
      </c>
      <c r="R1306">
        <f t="shared" si="140"/>
        <v>-232.20192307692307</v>
      </c>
      <c r="S1306" t="str">
        <f t="shared" ref="S1306:S1345" si="142">LEFT(P1306, LEN(P1306)-10)</f>
        <v>technology</v>
      </c>
      <c r="T1306" t="str">
        <f t="shared" si="138"/>
        <v>gy/wearables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6">
        <f t="shared" si="139"/>
        <v>42572.729166666672</v>
      </c>
      <c r="K1307">
        <v>1466611108</v>
      </c>
      <c r="L1307" s="18">
        <f t="shared" si="136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>
        <f t="shared" si="137"/>
        <v>-22207</v>
      </c>
      <c r="R1307">
        <f t="shared" si="140"/>
        <v>-258.22093023255815</v>
      </c>
      <c r="S1307" t="str">
        <f t="shared" si="142"/>
        <v>technology</v>
      </c>
      <c r="T1307" t="str">
        <f t="shared" si="138"/>
        <v>gy/wearables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6">
        <f t="shared" si="139"/>
        <v>41977.457569444443</v>
      </c>
      <c r="K1308">
        <v>1415098734</v>
      </c>
      <c r="L1308" s="18">
        <f t="shared" si="136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>
        <f t="shared" si="137"/>
        <v>-38229</v>
      </c>
      <c r="R1308">
        <f t="shared" si="140"/>
        <v>-107.38483146067416</v>
      </c>
      <c r="S1308" t="str">
        <f t="shared" si="142"/>
        <v>technology</v>
      </c>
      <c r="T1308" t="str">
        <f t="shared" si="138"/>
        <v>gy/wearables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6">
        <f t="shared" si="139"/>
        <v>42417.503229166665</v>
      </c>
      <c r="K1309">
        <v>1453118679</v>
      </c>
      <c r="L1309" s="18">
        <f t="shared" si="136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>
        <f t="shared" si="137"/>
        <v>-44243</v>
      </c>
      <c r="R1309">
        <f t="shared" si="140"/>
        <v>-983.17777777777781</v>
      </c>
      <c r="S1309" t="str">
        <f t="shared" si="142"/>
        <v>technology</v>
      </c>
      <c r="T1309" t="str">
        <f t="shared" si="138"/>
        <v>gy/wearables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6">
        <f t="shared" si="139"/>
        <v>42651.613564814819</v>
      </c>
      <c r="K1310">
        <v>1472481812</v>
      </c>
      <c r="L1310" s="18">
        <f t="shared" si="136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>
        <f t="shared" si="137"/>
        <v>-8864</v>
      </c>
      <c r="R1310">
        <f t="shared" si="140"/>
        <v>-233.26315789473685</v>
      </c>
      <c r="S1310" t="str">
        <f t="shared" si="142"/>
        <v>technology</v>
      </c>
      <c r="T1310" t="str">
        <f t="shared" si="138"/>
        <v>gy/wearables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6">
        <f t="shared" si="139"/>
        <v>42292.882731481484</v>
      </c>
      <c r="K1311">
        <v>1441919468</v>
      </c>
      <c r="L1311" s="18">
        <f t="shared" si="136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>
        <f t="shared" si="137"/>
        <v>1379</v>
      </c>
      <c r="R1311">
        <f t="shared" si="140"/>
        <v>39.4</v>
      </c>
      <c r="S1311" t="str">
        <f t="shared" si="142"/>
        <v>technology</v>
      </c>
      <c r="T1311" t="str">
        <f t="shared" si="138"/>
        <v>gy/wearables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6">
        <f t="shared" si="139"/>
        <v>42601.667245370365</v>
      </c>
      <c r="K1312">
        <v>1467734450</v>
      </c>
      <c r="L1312" s="18">
        <f t="shared" si="136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>
        <f t="shared" si="137"/>
        <v>-16900</v>
      </c>
      <c r="R1312">
        <f t="shared" si="140"/>
        <v>-704.16666666666663</v>
      </c>
      <c r="S1312" t="str">
        <f t="shared" si="142"/>
        <v>technology</v>
      </c>
      <c r="T1312" t="str">
        <f t="shared" si="138"/>
        <v>gy/wearables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6">
        <f t="shared" si="139"/>
        <v>42704.843969907408</v>
      </c>
      <c r="K1313">
        <v>1477509319</v>
      </c>
      <c r="L1313" s="18">
        <f t="shared" si="136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>
        <f t="shared" si="137"/>
        <v>-169930</v>
      </c>
      <c r="R1313">
        <f t="shared" si="140"/>
        <v>-1699.3</v>
      </c>
      <c r="S1313" t="str">
        <f t="shared" si="142"/>
        <v>technology</v>
      </c>
      <c r="T1313" t="str">
        <f t="shared" si="138"/>
        <v>gy/wearables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6">
        <f t="shared" si="139"/>
        <v>42112.702800925923</v>
      </c>
      <c r="K1314">
        <v>1426783922</v>
      </c>
      <c r="L1314" s="18">
        <f t="shared" si="136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>
        <f t="shared" si="137"/>
        <v>-4572</v>
      </c>
      <c r="R1314">
        <f t="shared" si="140"/>
        <v>-4572</v>
      </c>
      <c r="S1314" t="str">
        <f t="shared" si="142"/>
        <v>technology</v>
      </c>
      <c r="T1314" t="str">
        <f t="shared" si="138"/>
        <v>gy/wearables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6">
        <f t="shared" si="139"/>
        <v>42432.709652777776</v>
      </c>
      <c r="K1315">
        <v>1454432514</v>
      </c>
      <c r="L1315" s="18">
        <f t="shared" si="136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>
        <f t="shared" si="137"/>
        <v>-27554</v>
      </c>
      <c r="R1315">
        <f t="shared" si="140"/>
        <v>-225.85245901639345</v>
      </c>
      <c r="S1315" t="str">
        <f t="shared" si="142"/>
        <v>technology</v>
      </c>
      <c r="T1315" t="str">
        <f t="shared" si="138"/>
        <v>gy/wearables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6">
        <f t="shared" si="139"/>
        <v>42664.669675925921</v>
      </c>
      <c r="K1316">
        <v>1471881860</v>
      </c>
      <c r="L1316" s="18">
        <f t="shared" si="136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>
        <f t="shared" si="137"/>
        <v>-177972</v>
      </c>
      <c r="R1316">
        <f t="shared" si="140"/>
        <v>-16179.272727272728</v>
      </c>
      <c r="S1316" t="str">
        <f t="shared" si="142"/>
        <v>technology</v>
      </c>
      <c r="T1316" t="str">
        <f t="shared" si="138"/>
        <v>gy/wearables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6">
        <f t="shared" si="139"/>
        <v>42314.041666666672</v>
      </c>
      <c r="K1317">
        <v>1443700648</v>
      </c>
      <c r="L1317" s="18">
        <f t="shared" si="136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>
        <f t="shared" si="137"/>
        <v>-59596</v>
      </c>
      <c r="R1317">
        <f t="shared" si="140"/>
        <v>-240.30645161290323</v>
      </c>
      <c r="S1317" t="str">
        <f t="shared" si="142"/>
        <v>technology</v>
      </c>
      <c r="T1317" t="str">
        <f t="shared" si="138"/>
        <v>gy/wearables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6">
        <f t="shared" si="139"/>
        <v>42428.961909722217</v>
      </c>
      <c r="K1318">
        <v>1453676709</v>
      </c>
      <c r="L1318" s="18">
        <f t="shared" si="136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>
        <f t="shared" si="137"/>
        <v>-74999</v>
      </c>
      <c r="R1318">
        <f t="shared" si="140"/>
        <v>-74999</v>
      </c>
      <c r="S1318" t="str">
        <f t="shared" si="142"/>
        <v>technology</v>
      </c>
      <c r="T1318" t="str">
        <f t="shared" si="138"/>
        <v>gy/wearables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6">
        <f t="shared" si="139"/>
        <v>42572.583333333328</v>
      </c>
      <c r="K1319">
        <v>1464586746</v>
      </c>
      <c r="L1319" s="18">
        <f t="shared" si="136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>
        <f t="shared" si="137"/>
        <v>-188533</v>
      </c>
      <c r="R1319">
        <f t="shared" si="140"/>
        <v>-9922.78947368421</v>
      </c>
      <c r="S1319" t="str">
        <f t="shared" si="142"/>
        <v>technology</v>
      </c>
      <c r="T1319" t="str">
        <f t="shared" si="138"/>
        <v>gy/wearables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6">
        <f t="shared" si="139"/>
        <v>42015.043657407412</v>
      </c>
      <c r="K1320">
        <v>1418346172</v>
      </c>
      <c r="L1320" s="18">
        <f t="shared" si="136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>
        <f t="shared" si="137"/>
        <v>-33870</v>
      </c>
      <c r="R1320">
        <f t="shared" si="140"/>
        <v>-250.88888888888889</v>
      </c>
      <c r="S1320" t="str">
        <f t="shared" si="142"/>
        <v>technology</v>
      </c>
      <c r="T1320" t="str">
        <f t="shared" si="138"/>
        <v>gy/wearables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6">
        <f t="shared" si="139"/>
        <v>41831.666666666664</v>
      </c>
      <c r="K1321">
        <v>1403810965</v>
      </c>
      <c r="L1321" s="18">
        <f t="shared" si="136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>
        <f t="shared" si="137"/>
        <v>-4924</v>
      </c>
      <c r="R1321">
        <f t="shared" si="140"/>
        <v>-547.11111111111109</v>
      </c>
      <c r="S1321" t="str">
        <f t="shared" si="142"/>
        <v>technology</v>
      </c>
      <c r="T1321" t="str">
        <f t="shared" si="138"/>
        <v>gy/wearables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6">
        <f t="shared" si="139"/>
        <v>42734.958333333328</v>
      </c>
      <c r="K1322">
        <v>1480610046</v>
      </c>
      <c r="L1322" s="18">
        <f t="shared" si="136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>
        <f t="shared" si="137"/>
        <v>-99497</v>
      </c>
      <c r="R1322">
        <f t="shared" si="140"/>
        <v>-33165.666666666664</v>
      </c>
      <c r="S1322" t="str">
        <f t="shared" si="142"/>
        <v>technology</v>
      </c>
      <c r="T1322" t="str">
        <f t="shared" si="138"/>
        <v>gy/wearables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6">
        <f t="shared" si="139"/>
        <v>42727.74927083333</v>
      </c>
      <c r="K1323">
        <v>1479923937</v>
      </c>
      <c r="L1323" s="18">
        <f t="shared" si="136"/>
        <v>42697.74927083333</v>
      </c>
      <c r="M1323" t="b">
        <v>0</v>
      </c>
      <c r="N1323">
        <v>7</v>
      </c>
      <c r="O1323" t="b">
        <v>0</v>
      </c>
      <c r="P1323" t="s">
        <v>8272</v>
      </c>
      <c r="Q1323">
        <f t="shared" si="137"/>
        <v>-455981</v>
      </c>
      <c r="R1323">
        <f t="shared" si="140"/>
        <v>-65140.142857142855</v>
      </c>
      <c r="S1323" t="str">
        <f t="shared" si="142"/>
        <v>technology</v>
      </c>
      <c r="T1323" t="str">
        <f t="shared" si="138"/>
        <v>gy/wearables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6">
        <f t="shared" si="139"/>
        <v>42145.656539351854</v>
      </c>
      <c r="K1324">
        <v>1429631125</v>
      </c>
      <c r="L1324" s="18">
        <f t="shared" si="136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>
        <f t="shared" si="137"/>
        <v>-34894</v>
      </c>
      <c r="R1324">
        <f t="shared" si="140"/>
        <v>-8723.5</v>
      </c>
      <c r="S1324" t="str">
        <f t="shared" si="142"/>
        <v>technology</v>
      </c>
      <c r="T1324" t="str">
        <f t="shared" si="138"/>
        <v>gy/wearables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6">
        <f t="shared" si="139"/>
        <v>42486.288194444445</v>
      </c>
      <c r="K1325">
        <v>1458665146</v>
      </c>
      <c r="L1325" s="18">
        <f t="shared" si="136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>
        <f t="shared" si="137"/>
        <v>-13668</v>
      </c>
      <c r="R1325">
        <f t="shared" si="140"/>
        <v>-310.63636363636363</v>
      </c>
      <c r="S1325" t="str">
        <f t="shared" si="142"/>
        <v>technology</v>
      </c>
      <c r="T1325" t="str">
        <f t="shared" si="138"/>
        <v>gy/wearables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6">
        <f t="shared" si="139"/>
        <v>42656.633703703701</v>
      </c>
      <c r="K1326">
        <v>1473779552</v>
      </c>
      <c r="L1326" s="18">
        <f t="shared" si="136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>
        <f t="shared" si="137"/>
        <v>-45080</v>
      </c>
      <c r="R1326">
        <f t="shared" si="140"/>
        <v>-500.88888888888891</v>
      </c>
      <c r="S1326" t="str">
        <f t="shared" si="142"/>
        <v>technology</v>
      </c>
      <c r="T1326" t="str">
        <f t="shared" si="138"/>
        <v>gy/wearables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6">
        <f t="shared" si="139"/>
        <v>42734.086053240739</v>
      </c>
      <c r="K1327">
        <v>1480471435</v>
      </c>
      <c r="L1327" s="18">
        <f t="shared" si="136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>
        <f t="shared" si="137"/>
        <v>-19514</v>
      </c>
      <c r="R1327">
        <f t="shared" si="140"/>
        <v>-2439.25</v>
      </c>
      <c r="S1327" t="str">
        <f t="shared" si="142"/>
        <v>technology</v>
      </c>
      <c r="T1327" t="str">
        <f t="shared" si="138"/>
        <v>gy/wearables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6">
        <f t="shared" si="139"/>
        <v>42019.791990740734</v>
      </c>
      <c r="K1328">
        <v>1417460428</v>
      </c>
      <c r="L1328" s="18">
        <f t="shared" si="136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>
        <f t="shared" si="137"/>
        <v>-98870</v>
      </c>
      <c r="R1328">
        <f t="shared" si="140"/>
        <v>-8988.181818181818</v>
      </c>
      <c r="S1328" t="str">
        <f t="shared" si="142"/>
        <v>technology</v>
      </c>
      <c r="T1328" t="str">
        <f t="shared" si="138"/>
        <v>gy/wearables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6">
        <f t="shared" si="139"/>
        <v>42153.678645833337</v>
      </c>
      <c r="K1329">
        <v>1430324235</v>
      </c>
      <c r="L1329" s="18">
        <f t="shared" si="136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>
        <f t="shared" si="137"/>
        <v>-46295</v>
      </c>
      <c r="R1329">
        <f t="shared" si="140"/>
        <v>-1129.1463414634147</v>
      </c>
      <c r="S1329" t="str">
        <f t="shared" si="142"/>
        <v>technology</v>
      </c>
      <c r="T1329" t="str">
        <f t="shared" si="138"/>
        <v>gy/wearables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6">
        <f t="shared" si="139"/>
        <v>42657.642754629633</v>
      </c>
      <c r="K1330">
        <v>1472570734</v>
      </c>
      <c r="L1330" s="18">
        <f t="shared" si="136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>
        <f t="shared" si="137"/>
        <v>-73252</v>
      </c>
      <c r="R1330">
        <f t="shared" si="140"/>
        <v>-4883.4666666666662</v>
      </c>
      <c r="S1330" t="str">
        <f t="shared" si="142"/>
        <v>technology</v>
      </c>
      <c r="T1330" t="str">
        <f t="shared" si="138"/>
        <v>gy/wearables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6">
        <f t="shared" si="139"/>
        <v>41975.263252314813</v>
      </c>
      <c r="K1331">
        <v>1414041545</v>
      </c>
      <c r="L1331" s="18">
        <f t="shared" si="136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>
        <f t="shared" si="137"/>
        <v>-49592</v>
      </c>
      <c r="R1331">
        <f t="shared" si="140"/>
        <v>-5510.2222222222226</v>
      </c>
      <c r="S1331" t="str">
        <f t="shared" si="142"/>
        <v>technology</v>
      </c>
      <c r="T1331" t="str">
        <f t="shared" si="138"/>
        <v>gy/wearables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6">
        <f t="shared" si="139"/>
        <v>42553.166666666672</v>
      </c>
      <c r="K1332">
        <v>1464763109</v>
      </c>
      <c r="L1332" s="18">
        <f t="shared" si="136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>
        <f t="shared" si="137"/>
        <v>-27127</v>
      </c>
      <c r="R1332">
        <f t="shared" si="140"/>
        <v>-542.54</v>
      </c>
      <c r="S1332" t="str">
        <f t="shared" si="142"/>
        <v>technology</v>
      </c>
      <c r="T1332" t="str">
        <f t="shared" si="138"/>
        <v>gy/wearables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6">
        <f t="shared" si="139"/>
        <v>42599.50409722222</v>
      </c>
      <c r="K1333">
        <v>1468843554</v>
      </c>
      <c r="L1333" s="18">
        <f t="shared" si="136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>
        <f t="shared" si="137"/>
        <v>-246583</v>
      </c>
      <c r="R1333">
        <f t="shared" si="140"/>
        <v>-7252.4411764705883</v>
      </c>
      <c r="S1333" t="str">
        <f t="shared" si="142"/>
        <v>technology</v>
      </c>
      <c r="T1333" t="str">
        <f t="shared" si="138"/>
        <v>gy/wearables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6">
        <f t="shared" si="139"/>
        <v>42762.060277777782</v>
      </c>
      <c r="K1334">
        <v>1482888408</v>
      </c>
      <c r="L1334" s="18">
        <f t="shared" si="136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>
        <f t="shared" si="137"/>
        <v>-10115</v>
      </c>
      <c r="R1334" t="e">
        <f t="shared" si="140"/>
        <v>#DIV/0!</v>
      </c>
      <c r="S1334" t="str">
        <f t="shared" si="142"/>
        <v>technology</v>
      </c>
      <c r="T1334" t="str">
        <f t="shared" si="138"/>
        <v>gy/wearables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6">
        <f t="shared" si="139"/>
        <v>41836.106770833336</v>
      </c>
      <c r="K1335">
        <v>1402886025</v>
      </c>
      <c r="L1335" s="18">
        <f t="shared" si="136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>
        <f t="shared" si="137"/>
        <v>-2500</v>
      </c>
      <c r="R1335" t="e">
        <f t="shared" si="140"/>
        <v>#DIV/0!</v>
      </c>
      <c r="S1335" t="str">
        <f t="shared" si="142"/>
        <v>technology</v>
      </c>
      <c r="T1335" t="str">
        <f t="shared" si="138"/>
        <v>gy/wearables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6">
        <f t="shared" si="139"/>
        <v>42440.774155092593</v>
      </c>
      <c r="K1336">
        <v>1455129287</v>
      </c>
      <c r="L1336" s="18">
        <f t="shared" si="136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>
        <f t="shared" si="137"/>
        <v>-118697</v>
      </c>
      <c r="R1336">
        <f t="shared" si="140"/>
        <v>-430.06159420289856</v>
      </c>
      <c r="S1336" t="str">
        <f t="shared" si="142"/>
        <v>technology</v>
      </c>
      <c r="T1336" t="str">
        <f t="shared" si="138"/>
        <v>gy/wearables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6">
        <f t="shared" si="139"/>
        <v>42343.936365740738</v>
      </c>
      <c r="K1337">
        <v>1446762502</v>
      </c>
      <c r="L1337" s="18">
        <f t="shared" si="136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>
        <f t="shared" si="137"/>
        <v>-20060</v>
      </c>
      <c r="R1337">
        <f t="shared" si="140"/>
        <v>-1253.75</v>
      </c>
      <c r="S1337" t="str">
        <f t="shared" si="142"/>
        <v>technology</v>
      </c>
      <c r="T1337" t="str">
        <f t="shared" si="138"/>
        <v>gy/wearables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6">
        <f t="shared" si="139"/>
        <v>41990.863750000004</v>
      </c>
      <c r="K1338">
        <v>1415825028</v>
      </c>
      <c r="L1338" s="18">
        <f t="shared" si="136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>
        <f t="shared" si="137"/>
        <v>-15053</v>
      </c>
      <c r="R1338">
        <f t="shared" si="140"/>
        <v>-67.200892857142861</v>
      </c>
      <c r="S1338" t="str">
        <f t="shared" si="142"/>
        <v>technology</v>
      </c>
      <c r="T1338" t="str">
        <f t="shared" si="138"/>
        <v>gy/wearables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6">
        <f t="shared" si="139"/>
        <v>42797.577303240745</v>
      </c>
      <c r="K1339">
        <v>1485957079</v>
      </c>
      <c r="L1339" s="18">
        <f t="shared" si="136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>
        <f t="shared" si="137"/>
        <v>-25309</v>
      </c>
      <c r="R1339">
        <f t="shared" si="140"/>
        <v>-180.77857142857144</v>
      </c>
      <c r="S1339" t="str">
        <f t="shared" si="142"/>
        <v>technology</v>
      </c>
      <c r="T1339" t="str">
        <f t="shared" si="138"/>
        <v>gy/wearables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6">
        <f t="shared" si="139"/>
        <v>42218.803622685184</v>
      </c>
      <c r="K1340">
        <v>1435951033</v>
      </c>
      <c r="L1340" s="18">
        <f t="shared" si="136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>
        <f t="shared" si="137"/>
        <v>-29009</v>
      </c>
      <c r="R1340">
        <f t="shared" si="140"/>
        <v>-1933.9333333333334</v>
      </c>
      <c r="S1340" t="str">
        <f t="shared" si="142"/>
        <v>technology</v>
      </c>
      <c r="T1340" t="str">
        <f t="shared" si="138"/>
        <v>gy/wearables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6">
        <f t="shared" si="139"/>
        <v>41981.688831018517</v>
      </c>
      <c r="K1341">
        <v>1414164715</v>
      </c>
      <c r="L1341" s="18">
        <f t="shared" si="136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>
        <f t="shared" si="137"/>
        <v>-46683</v>
      </c>
      <c r="R1341">
        <f t="shared" si="140"/>
        <v>-1261.7027027027027</v>
      </c>
      <c r="S1341" t="str">
        <f t="shared" si="142"/>
        <v>technology</v>
      </c>
      <c r="T1341" t="str">
        <f t="shared" si="138"/>
        <v>gy/wearables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6">
        <f t="shared" si="139"/>
        <v>41866.595520833333</v>
      </c>
      <c r="K1342">
        <v>1405520253</v>
      </c>
      <c r="L1342" s="18">
        <f t="shared" si="136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>
        <f t="shared" si="137"/>
        <v>-1680</v>
      </c>
      <c r="R1342" t="e">
        <f t="shared" si="140"/>
        <v>#DIV/0!</v>
      </c>
      <c r="S1342" t="str">
        <f t="shared" si="142"/>
        <v>technology</v>
      </c>
      <c r="T1342" t="str">
        <f t="shared" si="138"/>
        <v>gy/wearables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6">
        <f t="shared" si="139"/>
        <v>42644.624039351853</v>
      </c>
      <c r="K1343">
        <v>1472569117</v>
      </c>
      <c r="L1343" s="18">
        <f t="shared" si="136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>
        <f t="shared" si="137"/>
        <v>-7410</v>
      </c>
      <c r="R1343">
        <f t="shared" si="140"/>
        <v>-161.08695652173913</v>
      </c>
      <c r="S1343" t="str">
        <f t="shared" si="142"/>
        <v>technology</v>
      </c>
      <c r="T1343" t="str">
        <f t="shared" si="138"/>
        <v>gy/wearables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6">
        <f t="shared" si="139"/>
        <v>42202.816423611104</v>
      </c>
      <c r="K1344">
        <v>1434569739</v>
      </c>
      <c r="L1344" s="18">
        <f t="shared" si="136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>
        <f t="shared" si="137"/>
        <v>-49900</v>
      </c>
      <c r="R1344">
        <f t="shared" si="140"/>
        <v>-49900</v>
      </c>
      <c r="S1344" t="str">
        <f t="shared" si="142"/>
        <v>technology</v>
      </c>
      <c r="T1344" t="str">
        <f t="shared" si="138"/>
        <v>gy/wearables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6">
        <f t="shared" si="139"/>
        <v>42601.165972222225</v>
      </c>
      <c r="K1345">
        <v>1466512683</v>
      </c>
      <c r="L1345" s="18">
        <f t="shared" si="136"/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>
        <f t="shared" si="137"/>
        <v>1149</v>
      </c>
      <c r="R1345">
        <f t="shared" si="140"/>
        <v>3.5572755417956659</v>
      </c>
      <c r="S1345" t="str">
        <f t="shared" si="142"/>
        <v>technology</v>
      </c>
      <c r="T1345" t="str">
        <f t="shared" si="138"/>
        <v>gy/wearables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6">
        <f t="shared" si="139"/>
        <v>42551.789803240739</v>
      </c>
      <c r="K1346">
        <v>1464807439</v>
      </c>
      <c r="L1346" s="18">
        <f t="shared" ref="L1346:L1409" si="143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>
        <f t="shared" ref="Q1346:Q1409" si="144">E1346-D1346</f>
        <v>4166</v>
      </c>
      <c r="R1346">
        <f t="shared" si="140"/>
        <v>29.971223021582734</v>
      </c>
      <c r="S1346" t="str">
        <f t="shared" ref="S1346:S1365" si="145">LEFT(P1346, LEN(P1346)-11)</f>
        <v>publishing</v>
      </c>
      <c r="T1346" t="str">
        <f t="shared" ref="T1346:T1409" si="146">RIGHT(P1346,12)</f>
        <v>g/nonfiction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6">
        <f t="shared" ref="J1347:J1410" si="147">(((I1347/60)/60)/24)+DATE(1970,1,1)</f>
        <v>41834.814340277779</v>
      </c>
      <c r="K1347">
        <v>1402342359</v>
      </c>
      <c r="L1347" s="18">
        <f t="shared" si="143"/>
        <v>41799.814340277779</v>
      </c>
      <c r="M1347" t="b">
        <v>0</v>
      </c>
      <c r="N1347">
        <v>7</v>
      </c>
      <c r="O1347" t="b">
        <v>1</v>
      </c>
      <c r="P1347" t="s">
        <v>8273</v>
      </c>
      <c r="Q1347">
        <f t="shared" si="144"/>
        <v>75</v>
      </c>
      <c r="R1347">
        <f t="shared" ref="R1347:R1410" si="148">Q1347/N1347</f>
        <v>10.714285714285714</v>
      </c>
      <c r="S1347" t="str">
        <f t="shared" si="145"/>
        <v>publishing</v>
      </c>
      <c r="T1347" t="str">
        <f t="shared" si="146"/>
        <v>g/nonfiction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6">
        <f t="shared" si="147"/>
        <v>41452.075821759259</v>
      </c>
      <c r="K1348">
        <v>1369705751</v>
      </c>
      <c r="L1348" s="18">
        <f t="shared" si="143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>
        <f t="shared" si="144"/>
        <v>2319</v>
      </c>
      <c r="R1348">
        <f t="shared" si="148"/>
        <v>15.563758389261745</v>
      </c>
      <c r="S1348" t="str">
        <f t="shared" si="145"/>
        <v>publishing</v>
      </c>
      <c r="T1348" t="str">
        <f t="shared" si="146"/>
        <v>g/nonfiction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6">
        <f t="shared" si="147"/>
        <v>42070.638020833328</v>
      </c>
      <c r="K1349">
        <v>1423149525</v>
      </c>
      <c r="L1349" s="18">
        <f t="shared" si="143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>
        <f t="shared" si="144"/>
        <v>55</v>
      </c>
      <c r="R1349">
        <f t="shared" si="148"/>
        <v>1.7741935483870968</v>
      </c>
      <c r="S1349" t="str">
        <f t="shared" si="145"/>
        <v>publishing</v>
      </c>
      <c r="T1349" t="str">
        <f t="shared" si="146"/>
        <v>g/nonfiction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6">
        <f t="shared" si="147"/>
        <v>41991.506168981476</v>
      </c>
      <c r="K1350">
        <v>1416485333</v>
      </c>
      <c r="L1350" s="18">
        <f t="shared" si="143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>
        <f t="shared" si="144"/>
        <v>110</v>
      </c>
      <c r="R1350">
        <f t="shared" si="148"/>
        <v>4.2307692307692308</v>
      </c>
      <c r="S1350" t="str">
        <f t="shared" si="145"/>
        <v>publishing</v>
      </c>
      <c r="T1350" t="str">
        <f t="shared" si="146"/>
        <v>g/nonfiction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6">
        <f t="shared" si="147"/>
        <v>42354.290972222225</v>
      </c>
      <c r="K1351">
        <v>1447055935</v>
      </c>
      <c r="L1351" s="18">
        <f t="shared" si="143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>
        <f t="shared" si="144"/>
        <v>5210</v>
      </c>
      <c r="R1351">
        <f t="shared" si="148"/>
        <v>30.290697674418606</v>
      </c>
      <c r="S1351" t="str">
        <f t="shared" si="145"/>
        <v>publishing</v>
      </c>
      <c r="T1351" t="str">
        <f t="shared" si="146"/>
        <v>g/nonfiction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6">
        <f t="shared" si="147"/>
        <v>42364.013124999998</v>
      </c>
      <c r="K1352">
        <v>1448497134</v>
      </c>
      <c r="L1352" s="18">
        <f t="shared" si="143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>
        <f t="shared" si="144"/>
        <v>202.5</v>
      </c>
      <c r="R1352">
        <f t="shared" si="148"/>
        <v>2.5961538461538463</v>
      </c>
      <c r="S1352" t="str">
        <f t="shared" si="145"/>
        <v>publishing</v>
      </c>
      <c r="T1352" t="str">
        <f t="shared" si="146"/>
        <v>g/nonfiction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6">
        <f t="shared" si="147"/>
        <v>42412.74009259259</v>
      </c>
      <c r="K1353">
        <v>1452707144</v>
      </c>
      <c r="L1353" s="18">
        <f t="shared" si="143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>
        <f t="shared" si="144"/>
        <v>253</v>
      </c>
      <c r="R1353">
        <f t="shared" si="148"/>
        <v>2.1083333333333334</v>
      </c>
      <c r="S1353" t="str">
        <f t="shared" si="145"/>
        <v>publishing</v>
      </c>
      <c r="T1353" t="str">
        <f t="shared" si="146"/>
        <v>g/nonfiction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6">
        <f t="shared" si="147"/>
        <v>42252.165972222225</v>
      </c>
      <c r="K1354">
        <v>1436968366</v>
      </c>
      <c r="L1354" s="18">
        <f t="shared" si="143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>
        <f t="shared" si="144"/>
        <v>3614</v>
      </c>
      <c r="R1354">
        <f t="shared" si="148"/>
        <v>15.920704845814978</v>
      </c>
      <c r="S1354" t="str">
        <f t="shared" si="145"/>
        <v>publishing</v>
      </c>
      <c r="T1354" t="str">
        <f t="shared" si="146"/>
        <v>g/nonfiction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6">
        <f t="shared" si="147"/>
        <v>41344</v>
      </c>
      <c r="K1355">
        <v>1359946188</v>
      </c>
      <c r="L1355" s="18">
        <f t="shared" si="143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>
        <f t="shared" si="144"/>
        <v>336</v>
      </c>
      <c r="R1355">
        <f t="shared" si="148"/>
        <v>8</v>
      </c>
      <c r="S1355" t="str">
        <f t="shared" si="145"/>
        <v>publishing</v>
      </c>
      <c r="T1355" t="str">
        <f t="shared" si="146"/>
        <v>g/nonfiction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6">
        <f t="shared" si="147"/>
        <v>42532.807627314818</v>
      </c>
      <c r="K1356">
        <v>1463080979</v>
      </c>
      <c r="L1356" s="18">
        <f t="shared" si="143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>
        <f t="shared" si="144"/>
        <v>363</v>
      </c>
      <c r="R1356">
        <f t="shared" si="148"/>
        <v>5.671875</v>
      </c>
      <c r="S1356" t="str">
        <f t="shared" si="145"/>
        <v>publishing</v>
      </c>
      <c r="T1356" t="str">
        <f t="shared" si="146"/>
        <v>g/nonfiction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6">
        <f t="shared" si="147"/>
        <v>41243.416666666664</v>
      </c>
      <c r="K1357">
        <v>1351663605</v>
      </c>
      <c r="L1357" s="18">
        <f t="shared" si="143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>
        <f t="shared" si="144"/>
        <v>567</v>
      </c>
      <c r="R1357">
        <f t="shared" si="148"/>
        <v>4.6859504132231402</v>
      </c>
      <c r="S1357" t="str">
        <f t="shared" si="145"/>
        <v>publishing</v>
      </c>
      <c r="T1357" t="str">
        <f t="shared" si="146"/>
        <v>g/nonfiction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6">
        <f t="shared" si="147"/>
        <v>41460.038888888892</v>
      </c>
      <c r="K1358">
        <v>1370393760</v>
      </c>
      <c r="L1358" s="18">
        <f t="shared" si="143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>
        <f t="shared" si="144"/>
        <v>2815.5600000000004</v>
      </c>
      <c r="R1358">
        <f t="shared" si="148"/>
        <v>32.362758620689661</v>
      </c>
      <c r="S1358" t="str">
        <f t="shared" si="145"/>
        <v>publishing</v>
      </c>
      <c r="T1358" t="str">
        <f t="shared" si="146"/>
        <v>g/nonfiction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6">
        <f t="shared" si="147"/>
        <v>41334.249305555553</v>
      </c>
      <c r="K1359">
        <v>1359587137</v>
      </c>
      <c r="L1359" s="18">
        <f t="shared" si="143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>
        <f t="shared" si="144"/>
        <v>506</v>
      </c>
      <c r="R1359">
        <f t="shared" si="148"/>
        <v>7.7846153846153845</v>
      </c>
      <c r="S1359" t="str">
        <f t="shared" si="145"/>
        <v>publishing</v>
      </c>
      <c r="T1359" t="str">
        <f t="shared" si="146"/>
        <v>g/nonfiction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6">
        <f t="shared" si="147"/>
        <v>40719.570868055554</v>
      </c>
      <c r="K1360">
        <v>1306417323</v>
      </c>
      <c r="L1360" s="18">
        <f t="shared" si="143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>
        <f t="shared" si="144"/>
        <v>350</v>
      </c>
      <c r="R1360">
        <f t="shared" si="148"/>
        <v>7.1428571428571432</v>
      </c>
      <c r="S1360" t="str">
        <f t="shared" si="145"/>
        <v>publishing</v>
      </c>
      <c r="T1360" t="str">
        <f t="shared" si="146"/>
        <v>g/nonfiction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6">
        <f t="shared" si="147"/>
        <v>40730.814699074072</v>
      </c>
      <c r="K1361">
        <v>1304623990</v>
      </c>
      <c r="L1361" s="18">
        <f t="shared" si="143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>
        <f t="shared" si="144"/>
        <v>104</v>
      </c>
      <c r="R1361">
        <f t="shared" si="148"/>
        <v>5.4736842105263159</v>
      </c>
      <c r="S1361" t="str">
        <f t="shared" si="145"/>
        <v>publishing</v>
      </c>
      <c r="T1361" t="str">
        <f t="shared" si="146"/>
        <v>g/nonfiction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6">
        <f t="shared" si="147"/>
        <v>41123.900694444441</v>
      </c>
      <c r="K1362">
        <v>1341524220</v>
      </c>
      <c r="L1362" s="18">
        <f t="shared" si="143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>
        <f t="shared" si="144"/>
        <v>1098</v>
      </c>
      <c r="R1362">
        <f t="shared" si="148"/>
        <v>13.555555555555555</v>
      </c>
      <c r="S1362" t="str">
        <f t="shared" si="145"/>
        <v>publishing</v>
      </c>
      <c r="T1362" t="str">
        <f t="shared" si="146"/>
        <v>g/nonfiction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6">
        <f t="shared" si="147"/>
        <v>41811.717268518521</v>
      </c>
      <c r="K1363">
        <v>1400778772</v>
      </c>
      <c r="L1363" s="18">
        <f t="shared" si="143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>
        <f t="shared" si="144"/>
        <v>1559</v>
      </c>
      <c r="R1363">
        <f t="shared" si="148"/>
        <v>5.9053030303030303</v>
      </c>
      <c r="S1363" t="str">
        <f t="shared" si="145"/>
        <v>publishing</v>
      </c>
      <c r="T1363" t="str">
        <f t="shared" si="146"/>
        <v>g/nonfiction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6">
        <f t="shared" si="147"/>
        <v>41524.934386574074</v>
      </c>
      <c r="K1364">
        <v>1373408731</v>
      </c>
      <c r="L1364" s="18">
        <f t="shared" si="143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>
        <f t="shared" si="144"/>
        <v>91</v>
      </c>
      <c r="R1364">
        <f t="shared" si="148"/>
        <v>3.64</v>
      </c>
      <c r="S1364" t="str">
        <f t="shared" si="145"/>
        <v>publishing</v>
      </c>
      <c r="T1364" t="str">
        <f t="shared" si="146"/>
        <v>g/nonfiction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6">
        <f t="shared" si="147"/>
        <v>42415.332638888889</v>
      </c>
      <c r="K1365">
        <v>1453925727</v>
      </c>
      <c r="L1365" s="18">
        <f t="shared" si="143"/>
        <v>42396.8440625</v>
      </c>
      <c r="M1365" t="b">
        <v>0</v>
      </c>
      <c r="N1365">
        <v>5</v>
      </c>
      <c r="O1365" t="b">
        <v>1</v>
      </c>
      <c r="P1365" t="s">
        <v>8273</v>
      </c>
      <c r="Q1365">
        <f t="shared" si="144"/>
        <v>0</v>
      </c>
      <c r="R1365">
        <f t="shared" si="148"/>
        <v>0</v>
      </c>
      <c r="S1365" t="str">
        <f t="shared" si="145"/>
        <v>publishing</v>
      </c>
      <c r="T1365" t="str">
        <f t="shared" si="146"/>
        <v>g/nonfiction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6">
        <f t="shared" si="147"/>
        <v>42011.6956712963</v>
      </c>
      <c r="K1366">
        <v>1415464906</v>
      </c>
      <c r="L1366" s="18">
        <f t="shared" si="143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>
        <f t="shared" si="144"/>
        <v>7830</v>
      </c>
      <c r="R1366">
        <f t="shared" si="148"/>
        <v>54.375</v>
      </c>
      <c r="S1366" t="str">
        <f t="shared" ref="S1366:S1405" si="149">LEFT(P1366, LEN(P1366)-5)</f>
        <v>music</v>
      </c>
      <c r="T1366" t="str">
        <f t="shared" si="146"/>
        <v>music/rock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6">
        <f t="shared" si="147"/>
        <v>42079.691574074073</v>
      </c>
      <c r="K1367">
        <v>1423935352</v>
      </c>
      <c r="L1367" s="18">
        <f t="shared" si="143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>
        <f t="shared" si="144"/>
        <v>20</v>
      </c>
      <c r="R1367">
        <f t="shared" si="148"/>
        <v>0.21739130434782608</v>
      </c>
      <c r="S1367" t="str">
        <f t="shared" si="149"/>
        <v>music</v>
      </c>
      <c r="T1367" t="str">
        <f t="shared" si="146"/>
        <v>music/rock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6">
        <f t="shared" si="147"/>
        <v>41970.037766203706</v>
      </c>
      <c r="K1368">
        <v>1413158063</v>
      </c>
      <c r="L1368" s="18">
        <f t="shared" si="143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>
        <f t="shared" si="144"/>
        <v>1986.6900000000005</v>
      </c>
      <c r="R1368">
        <f t="shared" si="148"/>
        <v>13.514897959183678</v>
      </c>
      <c r="S1368" t="str">
        <f t="shared" si="149"/>
        <v>music</v>
      </c>
      <c r="T1368" t="str">
        <f t="shared" si="146"/>
        <v>music/rock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6">
        <f t="shared" si="147"/>
        <v>42322.044560185182</v>
      </c>
      <c r="K1369">
        <v>1444867450</v>
      </c>
      <c r="L1369" s="18">
        <f t="shared" si="143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>
        <f t="shared" si="144"/>
        <v>713</v>
      </c>
      <c r="R1369">
        <f t="shared" si="148"/>
        <v>7.9222222222222225</v>
      </c>
      <c r="S1369" t="str">
        <f t="shared" si="149"/>
        <v>music</v>
      </c>
      <c r="T1369" t="str">
        <f t="shared" si="146"/>
        <v>music/rock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6">
        <f t="shared" si="147"/>
        <v>42170.190902777773</v>
      </c>
      <c r="K1370">
        <v>1432269294</v>
      </c>
      <c r="L1370" s="18">
        <f t="shared" si="143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>
        <f t="shared" si="144"/>
        <v>535</v>
      </c>
      <c r="R1370">
        <f t="shared" si="148"/>
        <v>6.1494252873563218</v>
      </c>
      <c r="S1370" t="str">
        <f t="shared" si="149"/>
        <v>music</v>
      </c>
      <c r="T1370" t="str">
        <f t="shared" si="146"/>
        <v>music/rock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6">
        <f t="shared" si="147"/>
        <v>41740.594282407408</v>
      </c>
      <c r="K1371">
        <v>1394633746</v>
      </c>
      <c r="L1371" s="18">
        <f t="shared" si="143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>
        <f t="shared" si="144"/>
        <v>1730.6299999999974</v>
      </c>
      <c r="R1371">
        <f t="shared" si="148"/>
        <v>4.2626354679802887</v>
      </c>
      <c r="S1371" t="str">
        <f t="shared" si="149"/>
        <v>music</v>
      </c>
      <c r="T1371" t="str">
        <f t="shared" si="146"/>
        <v>music/rock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6">
        <f t="shared" si="147"/>
        <v>41563.00335648148</v>
      </c>
      <c r="K1372">
        <v>1380585890</v>
      </c>
      <c r="L1372" s="18">
        <f t="shared" si="143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>
        <f t="shared" si="144"/>
        <v>55</v>
      </c>
      <c r="R1372">
        <f t="shared" si="148"/>
        <v>2.75</v>
      </c>
      <c r="S1372" t="str">
        <f t="shared" si="149"/>
        <v>music</v>
      </c>
      <c r="T1372" t="str">
        <f t="shared" si="146"/>
        <v>music/rock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6">
        <f t="shared" si="147"/>
        <v>42131.758587962962</v>
      </c>
      <c r="K1373">
        <v>1428430342</v>
      </c>
      <c r="L1373" s="18">
        <f t="shared" si="143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>
        <f t="shared" si="144"/>
        <v>496</v>
      </c>
      <c r="R1373">
        <f t="shared" si="148"/>
        <v>7.0857142857142854</v>
      </c>
      <c r="S1373" t="str">
        <f t="shared" si="149"/>
        <v>music</v>
      </c>
      <c r="T1373" t="str">
        <f t="shared" si="146"/>
        <v>music/rock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6">
        <f t="shared" si="147"/>
        <v>41102.739953703705</v>
      </c>
      <c r="K1374">
        <v>1339523132</v>
      </c>
      <c r="L1374" s="18">
        <f t="shared" si="143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>
        <f t="shared" si="144"/>
        <v>120</v>
      </c>
      <c r="R1374">
        <f t="shared" si="148"/>
        <v>7.5</v>
      </c>
      <c r="S1374" t="str">
        <f t="shared" si="149"/>
        <v>music</v>
      </c>
      <c r="T1374" t="str">
        <f t="shared" si="146"/>
        <v>music/rock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6">
        <f t="shared" si="147"/>
        <v>42734.95177083333</v>
      </c>
      <c r="K1375">
        <v>1480546233</v>
      </c>
      <c r="L1375" s="18">
        <f t="shared" si="143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>
        <f t="shared" si="144"/>
        <v>501</v>
      </c>
      <c r="R1375">
        <f t="shared" si="148"/>
        <v>9.634615384615385</v>
      </c>
      <c r="S1375" t="str">
        <f t="shared" si="149"/>
        <v>music</v>
      </c>
      <c r="T1375" t="str">
        <f t="shared" si="146"/>
        <v>music/rock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6">
        <f t="shared" si="147"/>
        <v>42454.12023148148</v>
      </c>
      <c r="K1376">
        <v>1456285988</v>
      </c>
      <c r="L1376" s="18">
        <f t="shared" si="143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>
        <f t="shared" si="144"/>
        <v>1342</v>
      </c>
      <c r="R1376">
        <f t="shared" si="148"/>
        <v>20.333333333333332</v>
      </c>
      <c r="S1376" t="str">
        <f t="shared" si="149"/>
        <v>music</v>
      </c>
      <c r="T1376" t="str">
        <f t="shared" si="146"/>
        <v>music/rock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6">
        <f t="shared" si="147"/>
        <v>42750.066192129627</v>
      </c>
      <c r="K1377">
        <v>1481852119</v>
      </c>
      <c r="L1377" s="18">
        <f t="shared" si="143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>
        <f t="shared" si="144"/>
        <v>2853</v>
      </c>
      <c r="R1377">
        <f t="shared" si="148"/>
        <v>26.174311926605505</v>
      </c>
      <c r="S1377" t="str">
        <f t="shared" si="149"/>
        <v>music</v>
      </c>
      <c r="T1377" t="str">
        <f t="shared" si="146"/>
        <v>music/rock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6">
        <f t="shared" si="147"/>
        <v>42707.710717592592</v>
      </c>
      <c r="K1378">
        <v>1478189006</v>
      </c>
      <c r="L1378" s="18">
        <f t="shared" si="143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>
        <f t="shared" si="144"/>
        <v>5642</v>
      </c>
      <c r="R1378">
        <f t="shared" si="148"/>
        <v>33.583333333333336</v>
      </c>
      <c r="S1378" t="str">
        <f t="shared" si="149"/>
        <v>music</v>
      </c>
      <c r="T1378" t="str">
        <f t="shared" si="146"/>
        <v>music/rock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6">
        <f t="shared" si="147"/>
        <v>42769.174305555556</v>
      </c>
      <c r="K1379">
        <v>1484198170</v>
      </c>
      <c r="L1379" s="18">
        <f t="shared" si="143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>
        <f t="shared" si="144"/>
        <v>210</v>
      </c>
      <c r="R1379">
        <f t="shared" si="148"/>
        <v>6.774193548387097</v>
      </c>
      <c r="S1379" t="str">
        <f t="shared" si="149"/>
        <v>music</v>
      </c>
      <c r="T1379" t="str">
        <f t="shared" si="146"/>
        <v>music/rock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6">
        <f t="shared" si="147"/>
        <v>42583.759374999994</v>
      </c>
      <c r="K1380">
        <v>1468779210</v>
      </c>
      <c r="L1380" s="18">
        <f t="shared" si="143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>
        <f t="shared" si="144"/>
        <v>2067</v>
      </c>
      <c r="R1380">
        <f t="shared" si="148"/>
        <v>15.541353383458647</v>
      </c>
      <c r="S1380" t="str">
        <f t="shared" si="149"/>
        <v>music</v>
      </c>
      <c r="T1380" t="str">
        <f t="shared" si="146"/>
        <v>music/rock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6">
        <f t="shared" si="147"/>
        <v>42160.491620370376</v>
      </c>
      <c r="K1381">
        <v>1430912876</v>
      </c>
      <c r="L1381" s="18">
        <f t="shared" si="143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>
        <f t="shared" si="144"/>
        <v>1160</v>
      </c>
      <c r="R1381">
        <f t="shared" si="148"/>
        <v>7.6821192052980134</v>
      </c>
      <c r="S1381" t="str">
        <f t="shared" si="149"/>
        <v>music</v>
      </c>
      <c r="T1381" t="str">
        <f t="shared" si="146"/>
        <v>music/rock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6">
        <f t="shared" si="147"/>
        <v>42164.083333333328</v>
      </c>
      <c r="K1382">
        <v>1431886706</v>
      </c>
      <c r="L1382" s="18">
        <f t="shared" si="143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>
        <f t="shared" si="144"/>
        <v>81</v>
      </c>
      <c r="R1382">
        <f t="shared" si="148"/>
        <v>16.2</v>
      </c>
      <c r="S1382" t="str">
        <f t="shared" si="149"/>
        <v>music</v>
      </c>
      <c r="T1382" t="str">
        <f t="shared" si="146"/>
        <v>music/rock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6">
        <f t="shared" si="147"/>
        <v>42733.214409722219</v>
      </c>
      <c r="K1383">
        <v>1480396125</v>
      </c>
      <c r="L1383" s="18">
        <f t="shared" si="143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>
        <f t="shared" si="144"/>
        <v>355</v>
      </c>
      <c r="R1383">
        <f t="shared" si="148"/>
        <v>4.8630136986301373</v>
      </c>
      <c r="S1383" t="str">
        <f t="shared" si="149"/>
        <v>music</v>
      </c>
      <c r="T1383" t="str">
        <f t="shared" si="146"/>
        <v>music/rock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6">
        <f t="shared" si="147"/>
        <v>41400.800185185188</v>
      </c>
      <c r="K1384">
        <v>1365275536</v>
      </c>
      <c r="L1384" s="18">
        <f t="shared" si="143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>
        <f t="shared" si="144"/>
        <v>349</v>
      </c>
      <c r="R1384">
        <f t="shared" si="148"/>
        <v>2.3581081081081079</v>
      </c>
      <c r="S1384" t="str">
        <f t="shared" si="149"/>
        <v>music</v>
      </c>
      <c r="T1384" t="str">
        <f t="shared" si="146"/>
        <v>music/rock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6">
        <f t="shared" si="147"/>
        <v>42727.074976851851</v>
      </c>
      <c r="K1385">
        <v>1480729678</v>
      </c>
      <c r="L1385" s="18">
        <f t="shared" si="143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>
        <f t="shared" si="144"/>
        <v>2473</v>
      </c>
      <c r="R1385">
        <f t="shared" si="148"/>
        <v>26.591397849462364</v>
      </c>
      <c r="S1385" t="str">
        <f t="shared" si="149"/>
        <v>music</v>
      </c>
      <c r="T1385" t="str">
        <f t="shared" si="146"/>
        <v>music/rock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6">
        <f t="shared" si="147"/>
        <v>42190.735208333332</v>
      </c>
      <c r="K1386">
        <v>1433525922</v>
      </c>
      <c r="L1386" s="18">
        <f t="shared" si="143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>
        <f t="shared" si="144"/>
        <v>843</v>
      </c>
      <c r="R1386">
        <f t="shared" si="148"/>
        <v>13.380952380952381</v>
      </c>
      <c r="S1386" t="str">
        <f t="shared" si="149"/>
        <v>music</v>
      </c>
      <c r="T1386" t="str">
        <f t="shared" si="146"/>
        <v>music/rock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6">
        <f t="shared" si="147"/>
        <v>42489.507638888885</v>
      </c>
      <c r="K1387">
        <v>1457109121</v>
      </c>
      <c r="L1387" s="18">
        <f t="shared" si="143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>
        <f t="shared" si="144"/>
        <v>832.48999999999978</v>
      </c>
      <c r="R1387">
        <f t="shared" si="148"/>
        <v>6.2126119402985056</v>
      </c>
      <c r="S1387" t="str">
        <f t="shared" si="149"/>
        <v>music</v>
      </c>
      <c r="T1387" t="str">
        <f t="shared" si="146"/>
        <v>music/rock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6">
        <f t="shared" si="147"/>
        <v>42214.646863425922</v>
      </c>
      <c r="K1388">
        <v>1435591889</v>
      </c>
      <c r="L1388" s="18">
        <f t="shared" si="143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>
        <f t="shared" si="144"/>
        <v>475</v>
      </c>
      <c r="R1388">
        <f t="shared" si="148"/>
        <v>33.928571428571431</v>
      </c>
      <c r="S1388" t="str">
        <f t="shared" si="149"/>
        <v>music</v>
      </c>
      <c r="T1388" t="str">
        <f t="shared" si="146"/>
        <v>music/rock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6">
        <f t="shared" si="147"/>
        <v>42158.1875</v>
      </c>
      <c r="K1389">
        <v>1430604395</v>
      </c>
      <c r="L1389" s="18">
        <f t="shared" si="143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>
        <f t="shared" si="144"/>
        <v>1465</v>
      </c>
      <c r="R1389">
        <f t="shared" si="148"/>
        <v>18.782051282051281</v>
      </c>
      <c r="S1389" t="str">
        <f t="shared" si="149"/>
        <v>music</v>
      </c>
      <c r="T1389" t="str">
        <f t="shared" si="146"/>
        <v>music/rock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6">
        <f t="shared" si="147"/>
        <v>42660.676388888889</v>
      </c>
      <c r="K1390">
        <v>1474469117</v>
      </c>
      <c r="L1390" s="18">
        <f t="shared" si="143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>
        <f t="shared" si="144"/>
        <v>1740.37</v>
      </c>
      <c r="R1390">
        <f t="shared" si="148"/>
        <v>15.539017857142856</v>
      </c>
      <c r="S1390" t="str">
        <f t="shared" si="149"/>
        <v>music</v>
      </c>
      <c r="T1390" t="str">
        <f t="shared" si="146"/>
        <v>music/rock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6">
        <f t="shared" si="147"/>
        <v>42595.480983796297</v>
      </c>
      <c r="K1391">
        <v>1468495957</v>
      </c>
      <c r="L1391" s="18">
        <f t="shared" si="143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>
        <f t="shared" si="144"/>
        <v>227</v>
      </c>
      <c r="R1391">
        <f t="shared" si="148"/>
        <v>6.6764705882352944</v>
      </c>
      <c r="S1391" t="str">
        <f t="shared" si="149"/>
        <v>music</v>
      </c>
      <c r="T1391" t="str">
        <f t="shared" si="146"/>
        <v>music/rock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6">
        <f t="shared" si="147"/>
        <v>42121.716666666667</v>
      </c>
      <c r="K1392">
        <v>1427224606</v>
      </c>
      <c r="L1392" s="18">
        <f t="shared" si="143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>
        <f t="shared" si="144"/>
        <v>255</v>
      </c>
      <c r="R1392">
        <f t="shared" si="148"/>
        <v>13.421052631578947</v>
      </c>
      <c r="S1392" t="str">
        <f t="shared" si="149"/>
        <v>music</v>
      </c>
      <c r="T1392" t="str">
        <f t="shared" si="146"/>
        <v>music/rock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6">
        <f t="shared" si="147"/>
        <v>42238.207638888889</v>
      </c>
      <c r="K1393">
        <v>1436369818</v>
      </c>
      <c r="L1393" s="18">
        <f t="shared" si="143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>
        <f t="shared" si="144"/>
        <v>51</v>
      </c>
      <c r="R1393">
        <f t="shared" si="148"/>
        <v>3.9230769230769229</v>
      </c>
      <c r="S1393" t="str">
        <f t="shared" si="149"/>
        <v>music</v>
      </c>
      <c r="T1393" t="str">
        <f t="shared" si="146"/>
        <v>music/rock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6">
        <f t="shared" si="147"/>
        <v>42432.154930555553</v>
      </c>
      <c r="K1394">
        <v>1454298186</v>
      </c>
      <c r="L1394" s="18">
        <f t="shared" si="143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>
        <f t="shared" si="144"/>
        <v>341</v>
      </c>
      <c r="R1394">
        <f t="shared" si="148"/>
        <v>3.2788461538461537</v>
      </c>
      <c r="S1394" t="str">
        <f t="shared" si="149"/>
        <v>music</v>
      </c>
      <c r="T1394" t="str">
        <f t="shared" si="146"/>
        <v>music/rock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6">
        <f t="shared" si="147"/>
        <v>42583.681979166664</v>
      </c>
      <c r="K1395">
        <v>1467476523</v>
      </c>
      <c r="L1395" s="18">
        <f t="shared" si="143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>
        <f t="shared" si="144"/>
        <v>235</v>
      </c>
      <c r="R1395">
        <f t="shared" si="148"/>
        <v>4.5192307692307692</v>
      </c>
      <c r="S1395" t="str">
        <f t="shared" si="149"/>
        <v>music</v>
      </c>
      <c r="T1395" t="str">
        <f t="shared" si="146"/>
        <v>music/rock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6">
        <f t="shared" si="147"/>
        <v>42795.125</v>
      </c>
      <c r="K1396">
        <v>1484623726</v>
      </c>
      <c r="L1396" s="18">
        <f t="shared" si="143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>
        <f t="shared" si="144"/>
        <v>166</v>
      </c>
      <c r="R1396">
        <f t="shared" si="148"/>
        <v>9.764705882352942</v>
      </c>
      <c r="S1396" t="str">
        <f t="shared" si="149"/>
        <v>music</v>
      </c>
      <c r="T1396" t="str">
        <f t="shared" si="146"/>
        <v>music/rock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6">
        <f t="shared" si="147"/>
        <v>42749.90834490741</v>
      </c>
      <c r="K1397">
        <v>1481838481</v>
      </c>
      <c r="L1397" s="18">
        <f t="shared" si="143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>
        <f t="shared" si="144"/>
        <v>416</v>
      </c>
      <c r="R1397">
        <f t="shared" si="148"/>
        <v>5.0731707317073171</v>
      </c>
      <c r="S1397" t="str">
        <f t="shared" si="149"/>
        <v>music</v>
      </c>
      <c r="T1397" t="str">
        <f t="shared" si="146"/>
        <v>music/rock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6">
        <f t="shared" si="147"/>
        <v>42048.99863425926</v>
      </c>
      <c r="K1398">
        <v>1421279882</v>
      </c>
      <c r="L1398" s="18">
        <f t="shared" si="143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>
        <f t="shared" si="144"/>
        <v>438</v>
      </c>
      <c r="R1398">
        <f t="shared" si="148"/>
        <v>6</v>
      </c>
      <c r="S1398" t="str">
        <f t="shared" si="149"/>
        <v>music</v>
      </c>
      <c r="T1398" t="str">
        <f t="shared" si="146"/>
        <v>music/rock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6">
        <f t="shared" si="147"/>
        <v>42670.888194444444</v>
      </c>
      <c r="K1399">
        <v>1475013710</v>
      </c>
      <c r="L1399" s="18">
        <f t="shared" si="143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>
        <f t="shared" si="144"/>
        <v>1385</v>
      </c>
      <c r="R1399">
        <f t="shared" si="148"/>
        <v>8.7658227848101262</v>
      </c>
      <c r="S1399" t="str">
        <f t="shared" si="149"/>
        <v>music</v>
      </c>
      <c r="T1399" t="str">
        <f t="shared" si="146"/>
        <v>music/rock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6">
        <f t="shared" si="147"/>
        <v>42556.874236111107</v>
      </c>
      <c r="K1400">
        <v>1465160334</v>
      </c>
      <c r="L1400" s="18">
        <f t="shared" si="143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>
        <f t="shared" si="144"/>
        <v>426</v>
      </c>
      <c r="R1400">
        <f t="shared" si="148"/>
        <v>6.5538461538461537</v>
      </c>
      <c r="S1400" t="str">
        <f t="shared" si="149"/>
        <v>music</v>
      </c>
      <c r="T1400" t="str">
        <f t="shared" si="146"/>
        <v>music/rock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6">
        <f t="shared" si="147"/>
        <v>41919.004317129627</v>
      </c>
      <c r="K1401">
        <v>1410048373</v>
      </c>
      <c r="L1401" s="18">
        <f t="shared" si="143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>
        <f t="shared" si="144"/>
        <v>2353</v>
      </c>
      <c r="R1401">
        <f t="shared" si="148"/>
        <v>12.788043478260869</v>
      </c>
      <c r="S1401" t="str">
        <f t="shared" si="149"/>
        <v>music</v>
      </c>
      <c r="T1401" t="str">
        <f t="shared" si="146"/>
        <v>music/rock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6">
        <f t="shared" si="147"/>
        <v>42533.229166666672</v>
      </c>
      <c r="K1402">
        <v>1462695073</v>
      </c>
      <c r="L1402" s="18">
        <f t="shared" si="143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>
        <f t="shared" si="144"/>
        <v>236</v>
      </c>
      <c r="R1402">
        <f t="shared" si="148"/>
        <v>6.9411764705882355</v>
      </c>
      <c r="S1402" t="str">
        <f t="shared" si="149"/>
        <v>music</v>
      </c>
      <c r="T1402" t="str">
        <f t="shared" si="146"/>
        <v>music/rock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6">
        <f t="shared" si="147"/>
        <v>41420.99622685185</v>
      </c>
      <c r="K1403">
        <v>1367798074</v>
      </c>
      <c r="L1403" s="18">
        <f t="shared" si="143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>
        <f t="shared" si="144"/>
        <v>9913</v>
      </c>
      <c r="R1403">
        <f t="shared" si="148"/>
        <v>41.304166666666667</v>
      </c>
      <c r="S1403" t="str">
        <f t="shared" si="149"/>
        <v>music</v>
      </c>
      <c r="T1403" t="str">
        <f t="shared" si="146"/>
        <v>music/rock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6">
        <f t="shared" si="147"/>
        <v>42125.011701388896</v>
      </c>
      <c r="K1404">
        <v>1425259011</v>
      </c>
      <c r="L1404" s="18">
        <f t="shared" si="143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>
        <f t="shared" si="144"/>
        <v>229</v>
      </c>
      <c r="R1404">
        <f t="shared" si="148"/>
        <v>2.0265486725663715</v>
      </c>
      <c r="S1404" t="str">
        <f t="shared" si="149"/>
        <v>music</v>
      </c>
      <c r="T1404" t="str">
        <f t="shared" si="146"/>
        <v>music/rock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6">
        <f t="shared" si="147"/>
        <v>41481.062905092593</v>
      </c>
      <c r="K1405">
        <v>1372210235</v>
      </c>
      <c r="L1405" s="18">
        <f t="shared" si="143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>
        <f t="shared" si="144"/>
        <v>103</v>
      </c>
      <c r="R1405">
        <f t="shared" si="148"/>
        <v>1.5606060606060606</v>
      </c>
      <c r="S1405" t="str">
        <f t="shared" si="149"/>
        <v>music</v>
      </c>
      <c r="T1405" t="str">
        <f t="shared" si="146"/>
        <v>music/rock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6">
        <f t="shared" si="147"/>
        <v>42057.510243055556</v>
      </c>
      <c r="K1406">
        <v>1422447285</v>
      </c>
      <c r="L1406" s="18">
        <f t="shared" si="143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>
        <f t="shared" si="144"/>
        <v>-14259</v>
      </c>
      <c r="R1406">
        <f t="shared" si="148"/>
        <v>-2851.8</v>
      </c>
      <c r="S1406" s="8" t="str">
        <f>LEFT(P1406, LEN(P1406)-13)</f>
        <v>publishing</v>
      </c>
      <c r="T1406" t="str">
        <f t="shared" si="146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6">
        <f t="shared" si="147"/>
        <v>41971.722233796296</v>
      </c>
      <c r="K1407">
        <v>1414599601</v>
      </c>
      <c r="L1407" s="18">
        <f t="shared" si="143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>
        <f t="shared" si="144"/>
        <v>-24895</v>
      </c>
      <c r="R1407">
        <f t="shared" si="148"/>
        <v>-1464.4117647058824</v>
      </c>
      <c r="S1407" s="8" t="str">
        <f t="shared" ref="S1407:S1462" si="150">LEFT(P1407, LEN(P1407)-13)</f>
        <v>publishing</v>
      </c>
      <c r="T1407" t="str">
        <f t="shared" si="146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6">
        <f t="shared" si="147"/>
        <v>42350.416666666672</v>
      </c>
      <c r="K1408">
        <v>1445336607</v>
      </c>
      <c r="L1408" s="18">
        <f t="shared" si="143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>
        <f t="shared" si="144"/>
        <v>-11985</v>
      </c>
      <c r="R1408">
        <f t="shared" si="148"/>
        <v>-3995</v>
      </c>
      <c r="S1408" s="8" t="str">
        <f t="shared" si="150"/>
        <v>publishing</v>
      </c>
      <c r="T1408" t="str">
        <f t="shared" si="146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6">
        <f t="shared" si="147"/>
        <v>41863.536782407406</v>
      </c>
      <c r="K1409">
        <v>1405687978</v>
      </c>
      <c r="L1409" s="18">
        <f t="shared" si="143"/>
        <v>41838.536782407406</v>
      </c>
      <c r="M1409" t="b">
        <v>0</v>
      </c>
      <c r="N1409">
        <v>2</v>
      </c>
      <c r="O1409" t="b">
        <v>0</v>
      </c>
      <c r="P1409" t="s">
        <v>8286</v>
      </c>
      <c r="Q1409">
        <f t="shared" si="144"/>
        <v>-2985</v>
      </c>
      <c r="R1409">
        <f t="shared" si="148"/>
        <v>-1492.5</v>
      </c>
      <c r="S1409" s="8" t="str">
        <f t="shared" si="150"/>
        <v>publishing</v>
      </c>
      <c r="T1409" t="str">
        <f t="shared" si="146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6">
        <f t="shared" si="147"/>
        <v>42321.913842592592</v>
      </c>
      <c r="K1410">
        <v>1444856156</v>
      </c>
      <c r="L1410" s="18">
        <f t="shared" ref="L1410:L1473" si="151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8286</v>
      </c>
      <c r="Q1410">
        <f t="shared" ref="Q1410:Q1473" si="152">E1410-D1410</f>
        <v>-928</v>
      </c>
      <c r="R1410">
        <f t="shared" si="148"/>
        <v>-154.66666666666666</v>
      </c>
      <c r="S1410" s="8" t="str">
        <f t="shared" si="150"/>
        <v>publishing</v>
      </c>
      <c r="T1410" t="str">
        <f t="shared" ref="T1410:T1473" si="153">RIGHT(P1410,12)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6">
        <f t="shared" ref="J1411:J1474" si="154">(((I1411/60)/60)/24)+DATE(1970,1,1)</f>
        <v>42005.175173611111</v>
      </c>
      <c r="K1411">
        <v>1414897935</v>
      </c>
      <c r="L1411" s="18">
        <f t="shared" si="151"/>
        <v>41945.133506944447</v>
      </c>
      <c r="M1411" t="b">
        <v>0</v>
      </c>
      <c r="N1411">
        <v>0</v>
      </c>
      <c r="O1411" t="b">
        <v>0</v>
      </c>
      <c r="P1411" t="s">
        <v>8286</v>
      </c>
      <c r="Q1411">
        <f t="shared" si="152"/>
        <v>-4000</v>
      </c>
      <c r="R1411" t="e">
        <f t="shared" ref="R1411:R1474" si="155">Q1411/N1411</f>
        <v>#DIV/0!</v>
      </c>
      <c r="S1411" s="8" t="str">
        <f t="shared" si="150"/>
        <v>publishing</v>
      </c>
      <c r="T1411" t="str">
        <f t="shared" si="153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6">
        <f t="shared" si="154"/>
        <v>42524.318518518514</v>
      </c>
      <c r="K1412">
        <v>1461051520</v>
      </c>
      <c r="L1412" s="18">
        <f t="shared" si="151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>
        <f t="shared" si="152"/>
        <v>-5999</v>
      </c>
      <c r="R1412">
        <f t="shared" si="155"/>
        <v>-5999</v>
      </c>
      <c r="S1412" s="8" t="str">
        <f t="shared" si="150"/>
        <v>publishing</v>
      </c>
      <c r="T1412" t="str">
        <f t="shared" si="153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6">
        <f t="shared" si="154"/>
        <v>42041.059027777781</v>
      </c>
      <c r="K1413">
        <v>1420766700</v>
      </c>
      <c r="L1413" s="18">
        <f t="shared" si="151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>
        <f t="shared" si="152"/>
        <v>-2993</v>
      </c>
      <c r="R1413">
        <f t="shared" si="155"/>
        <v>-997.66666666666663</v>
      </c>
      <c r="S1413" s="8" t="str">
        <f t="shared" si="150"/>
        <v>publishing</v>
      </c>
      <c r="T1413" t="str">
        <f t="shared" si="153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6">
        <f t="shared" si="154"/>
        <v>41977.063645833332</v>
      </c>
      <c r="K1414">
        <v>1415064699</v>
      </c>
      <c r="L1414" s="18">
        <f t="shared" si="151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>
        <f t="shared" si="152"/>
        <v>-6680</v>
      </c>
      <c r="R1414">
        <f t="shared" si="155"/>
        <v>-513.84615384615381</v>
      </c>
      <c r="S1414" s="8" t="str">
        <f t="shared" si="150"/>
        <v>publishing</v>
      </c>
      <c r="T1414" t="str">
        <f t="shared" si="153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6">
        <f t="shared" si="154"/>
        <v>42420.437152777777</v>
      </c>
      <c r="K1415">
        <v>1450780170</v>
      </c>
      <c r="L1415" s="18">
        <f t="shared" si="151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>
        <f t="shared" si="152"/>
        <v>-1900</v>
      </c>
      <c r="R1415">
        <f t="shared" si="155"/>
        <v>-1900</v>
      </c>
      <c r="S1415" s="8" t="str">
        <f t="shared" si="150"/>
        <v>publishing</v>
      </c>
      <c r="T1415" t="str">
        <f t="shared" si="153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6">
        <f t="shared" si="154"/>
        <v>42738.25309027778</v>
      </c>
      <c r="K1416">
        <v>1480831467</v>
      </c>
      <c r="L1416" s="18">
        <f t="shared" si="151"/>
        <v>42708.25309027778</v>
      </c>
      <c r="M1416" t="b">
        <v>0</v>
      </c>
      <c r="N1416">
        <v>1</v>
      </c>
      <c r="O1416" t="b">
        <v>0</v>
      </c>
      <c r="P1416" t="s">
        <v>8286</v>
      </c>
      <c r="Q1416">
        <f t="shared" si="152"/>
        <v>-499</v>
      </c>
      <c r="R1416">
        <f t="shared" si="155"/>
        <v>-499</v>
      </c>
      <c r="S1416" s="8" t="str">
        <f t="shared" si="150"/>
        <v>publishing</v>
      </c>
      <c r="T1416" t="str">
        <f t="shared" si="153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6">
        <f t="shared" si="154"/>
        <v>42232.675821759258</v>
      </c>
      <c r="K1417">
        <v>1436285591</v>
      </c>
      <c r="L1417" s="18">
        <f t="shared" si="151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>
        <f t="shared" si="152"/>
        <v>-3600</v>
      </c>
      <c r="R1417">
        <f t="shared" si="155"/>
        <v>-400</v>
      </c>
      <c r="S1417" s="8" t="str">
        <f t="shared" si="150"/>
        <v>publishing</v>
      </c>
      <c r="T1417" t="str">
        <f t="shared" si="153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6">
        <f t="shared" si="154"/>
        <v>42329.967812499999</v>
      </c>
      <c r="K1418">
        <v>1445552019</v>
      </c>
      <c r="L1418" s="18">
        <f t="shared" si="151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>
        <f t="shared" si="152"/>
        <v>-50000</v>
      </c>
      <c r="R1418" t="e">
        <f t="shared" si="155"/>
        <v>#DIV/0!</v>
      </c>
      <c r="S1418" s="8" t="str">
        <f t="shared" si="150"/>
        <v>publishing</v>
      </c>
      <c r="T1418" t="str">
        <f t="shared" si="153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6">
        <f t="shared" si="154"/>
        <v>42262.465972222228</v>
      </c>
      <c r="K1419">
        <v>1439696174</v>
      </c>
      <c r="L1419" s="18">
        <f t="shared" si="151"/>
        <v>42232.15016203704</v>
      </c>
      <c r="M1419" t="b">
        <v>0</v>
      </c>
      <c r="N1419">
        <v>2</v>
      </c>
      <c r="O1419" t="b">
        <v>0</v>
      </c>
      <c r="P1419" t="s">
        <v>8286</v>
      </c>
      <c r="Q1419">
        <f t="shared" si="152"/>
        <v>-4445</v>
      </c>
      <c r="R1419">
        <f t="shared" si="155"/>
        <v>-2222.5</v>
      </c>
      <c r="S1419" s="8" t="str">
        <f t="shared" si="150"/>
        <v>publishing</v>
      </c>
      <c r="T1419" t="str">
        <f t="shared" si="153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6">
        <f t="shared" si="154"/>
        <v>42425.456412037034</v>
      </c>
      <c r="K1420">
        <v>1453805834</v>
      </c>
      <c r="L1420" s="18">
        <f t="shared" si="151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>
        <f t="shared" si="152"/>
        <v>-2994</v>
      </c>
      <c r="R1420">
        <f t="shared" si="155"/>
        <v>-2994</v>
      </c>
      <c r="S1420" s="8" t="str">
        <f t="shared" si="150"/>
        <v>publishing</v>
      </c>
      <c r="T1420" t="str">
        <f t="shared" si="153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6">
        <f t="shared" si="154"/>
        <v>42652.456238425926</v>
      </c>
      <c r="K1421">
        <v>1473418619</v>
      </c>
      <c r="L1421" s="18">
        <f t="shared" si="151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>
        <f t="shared" si="152"/>
        <v>-5855</v>
      </c>
      <c r="R1421">
        <f t="shared" si="155"/>
        <v>-585.5</v>
      </c>
      <c r="S1421" s="8" t="str">
        <f t="shared" si="150"/>
        <v>publishing</v>
      </c>
      <c r="T1421" t="str">
        <f t="shared" si="153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6">
        <f t="shared" si="154"/>
        <v>42549.667662037042</v>
      </c>
      <c r="K1422">
        <v>1464969686</v>
      </c>
      <c r="L1422" s="18">
        <f t="shared" si="151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>
        <f t="shared" si="152"/>
        <v>-107</v>
      </c>
      <c r="R1422">
        <f t="shared" si="155"/>
        <v>-35.666666666666664</v>
      </c>
      <c r="S1422" s="8" t="str">
        <f t="shared" si="150"/>
        <v>publishing</v>
      </c>
      <c r="T1422" t="str">
        <f t="shared" si="153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6">
        <f t="shared" si="154"/>
        <v>42043.915613425925</v>
      </c>
      <c r="K1423">
        <v>1420840709</v>
      </c>
      <c r="L1423" s="18">
        <f t="shared" si="151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>
        <f t="shared" si="152"/>
        <v>-199800</v>
      </c>
      <c r="R1423">
        <f t="shared" si="155"/>
        <v>-99900</v>
      </c>
      <c r="S1423" s="8" t="str">
        <f t="shared" si="150"/>
        <v>publishing</v>
      </c>
      <c r="T1423" t="str">
        <f t="shared" si="153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6">
        <f t="shared" si="154"/>
        <v>42634.239629629628</v>
      </c>
      <c r="K1424">
        <v>1471844704</v>
      </c>
      <c r="L1424" s="18">
        <f t="shared" si="151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>
        <f t="shared" si="152"/>
        <v>-24974</v>
      </c>
      <c r="R1424">
        <f t="shared" si="155"/>
        <v>-12487</v>
      </c>
      <c r="S1424" s="8" t="str">
        <f t="shared" si="150"/>
        <v>publishing</v>
      </c>
      <c r="T1424" t="str">
        <f t="shared" si="153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6">
        <f t="shared" si="154"/>
        <v>42370.360312500001</v>
      </c>
      <c r="K1425">
        <v>1449045531</v>
      </c>
      <c r="L1425" s="18">
        <f t="shared" si="151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>
        <f t="shared" si="152"/>
        <v>-29900</v>
      </c>
      <c r="R1425">
        <f t="shared" si="155"/>
        <v>-29900</v>
      </c>
      <c r="S1425" s="8" t="str">
        <f t="shared" si="150"/>
        <v>publishing</v>
      </c>
      <c r="T1425" t="str">
        <f t="shared" si="153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6">
        <f t="shared" si="154"/>
        <v>42689.759282407409</v>
      </c>
      <c r="K1426">
        <v>1478106802</v>
      </c>
      <c r="L1426" s="18">
        <f t="shared" si="151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>
        <f t="shared" si="152"/>
        <v>-5973</v>
      </c>
      <c r="R1426">
        <f t="shared" si="155"/>
        <v>-426.64285714285717</v>
      </c>
      <c r="S1426" s="8" t="str">
        <f t="shared" si="150"/>
        <v>publishing</v>
      </c>
      <c r="T1426" t="str">
        <f t="shared" si="153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6">
        <f t="shared" si="154"/>
        <v>42123.131469907406</v>
      </c>
      <c r="K1427">
        <v>1427684959</v>
      </c>
      <c r="L1427" s="18">
        <f t="shared" si="151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>
        <f t="shared" si="152"/>
        <v>-13000</v>
      </c>
      <c r="R1427" t="e">
        <f t="shared" si="155"/>
        <v>#DIV/0!</v>
      </c>
      <c r="S1427" s="8" t="str">
        <f t="shared" si="150"/>
        <v>publishing</v>
      </c>
      <c r="T1427" t="str">
        <f t="shared" si="153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6">
        <f t="shared" si="154"/>
        <v>42240.390277777777</v>
      </c>
      <c r="K1428">
        <v>1435224120</v>
      </c>
      <c r="L1428" s="18">
        <f t="shared" si="151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>
        <f t="shared" si="152"/>
        <v>-1000</v>
      </c>
      <c r="R1428" t="e">
        <f t="shared" si="155"/>
        <v>#DIV/0!</v>
      </c>
      <c r="S1428" s="8" t="str">
        <f t="shared" si="150"/>
        <v>publishing</v>
      </c>
      <c r="T1428" t="str">
        <f t="shared" si="153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6">
        <f t="shared" si="154"/>
        <v>42631.851678240739</v>
      </c>
      <c r="K1429">
        <v>1471638385</v>
      </c>
      <c r="L1429" s="18">
        <f t="shared" si="151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>
        <f t="shared" si="152"/>
        <v>-4581</v>
      </c>
      <c r="R1429">
        <f t="shared" si="155"/>
        <v>-1145.25</v>
      </c>
      <c r="S1429" s="8" t="str">
        <f t="shared" si="150"/>
        <v>publishing</v>
      </c>
      <c r="T1429" t="str">
        <f t="shared" si="153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6">
        <f t="shared" si="154"/>
        <v>42462.338159722218</v>
      </c>
      <c r="K1430">
        <v>1456996017</v>
      </c>
      <c r="L1430" s="18">
        <f t="shared" si="151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>
        <f t="shared" si="152"/>
        <v>-955</v>
      </c>
      <c r="R1430">
        <f t="shared" si="155"/>
        <v>-318.33333333333331</v>
      </c>
      <c r="S1430" s="8" t="str">
        <f t="shared" si="150"/>
        <v>publishing</v>
      </c>
      <c r="T1430" t="str">
        <f t="shared" si="153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6">
        <f t="shared" si="154"/>
        <v>42104.060671296291</v>
      </c>
      <c r="K1431">
        <v>1426037242</v>
      </c>
      <c r="L1431" s="18">
        <f t="shared" si="151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>
        <f t="shared" si="152"/>
        <v>-10000</v>
      </c>
      <c r="R1431" t="e">
        <f t="shared" si="155"/>
        <v>#DIV/0!</v>
      </c>
      <c r="S1431" s="8" t="str">
        <f t="shared" si="150"/>
        <v>publishing</v>
      </c>
      <c r="T1431" t="str">
        <f t="shared" si="153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6">
        <f t="shared" si="154"/>
        <v>41992.813518518517</v>
      </c>
      <c r="K1432">
        <v>1416339088</v>
      </c>
      <c r="L1432" s="18">
        <f t="shared" si="151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>
        <f t="shared" si="152"/>
        <v>-4597</v>
      </c>
      <c r="R1432">
        <f t="shared" si="155"/>
        <v>-919.4</v>
      </c>
      <c r="S1432" s="8" t="str">
        <f t="shared" si="150"/>
        <v>publishing</v>
      </c>
      <c r="T1432" t="str">
        <f t="shared" si="153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6">
        <f t="shared" si="154"/>
        <v>42334.252500000002</v>
      </c>
      <c r="K1433">
        <v>1445922216</v>
      </c>
      <c r="L1433" s="18">
        <f t="shared" si="151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>
        <f t="shared" si="152"/>
        <v>-11569</v>
      </c>
      <c r="R1433">
        <f t="shared" si="155"/>
        <v>-246.14893617021278</v>
      </c>
      <c r="S1433" s="8" t="str">
        <f t="shared" si="150"/>
        <v>publishing</v>
      </c>
      <c r="T1433" t="str">
        <f t="shared" si="153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6">
        <f t="shared" si="154"/>
        <v>42205.780416666668</v>
      </c>
      <c r="K1434">
        <v>1434825828</v>
      </c>
      <c r="L1434" s="18">
        <f t="shared" si="151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>
        <f t="shared" si="152"/>
        <v>-40000</v>
      </c>
      <c r="R1434" t="e">
        <f t="shared" si="155"/>
        <v>#DIV/0!</v>
      </c>
      <c r="S1434" s="8" t="str">
        <f t="shared" si="150"/>
        <v>publishing</v>
      </c>
      <c r="T1434" t="str">
        <f t="shared" si="153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6">
        <f t="shared" si="154"/>
        <v>42714.458333333328</v>
      </c>
      <c r="K1435">
        <v>1477839675</v>
      </c>
      <c r="L1435" s="18">
        <f t="shared" si="151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>
        <f t="shared" si="152"/>
        <v>-11195</v>
      </c>
      <c r="R1435">
        <f t="shared" si="155"/>
        <v>-1119.5</v>
      </c>
      <c r="S1435" s="8" t="str">
        <f t="shared" si="150"/>
        <v>publishing</v>
      </c>
      <c r="T1435" t="str">
        <f t="shared" si="153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6">
        <f t="shared" si="154"/>
        <v>42163.625</v>
      </c>
      <c r="K1436">
        <v>1431973478</v>
      </c>
      <c r="L1436" s="18">
        <f t="shared" si="151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>
        <f t="shared" si="152"/>
        <v>-73810</v>
      </c>
      <c r="R1436">
        <f t="shared" si="155"/>
        <v>-6710</v>
      </c>
      <c r="S1436" s="8" t="str">
        <f t="shared" si="150"/>
        <v>publishing</v>
      </c>
      <c r="T1436" t="str">
        <f t="shared" si="153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6">
        <f t="shared" si="154"/>
        <v>42288.780324074076</v>
      </c>
      <c r="K1437">
        <v>1441997020</v>
      </c>
      <c r="L1437" s="18">
        <f t="shared" si="151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>
        <f t="shared" si="152"/>
        <v>-14985</v>
      </c>
      <c r="R1437">
        <f t="shared" si="155"/>
        <v>-7492.5</v>
      </c>
      <c r="S1437" s="8" t="str">
        <f t="shared" si="150"/>
        <v>publishing</v>
      </c>
      <c r="T1437" t="str">
        <f t="shared" si="153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6">
        <f t="shared" si="154"/>
        <v>42421.35019675926</v>
      </c>
      <c r="K1438">
        <v>1453451057</v>
      </c>
      <c r="L1438" s="18">
        <f t="shared" si="151"/>
        <v>42391.35019675926</v>
      </c>
      <c r="M1438" t="b">
        <v>0</v>
      </c>
      <c r="N1438">
        <v>2</v>
      </c>
      <c r="O1438" t="b">
        <v>0</v>
      </c>
      <c r="P1438" t="s">
        <v>8286</v>
      </c>
      <c r="Q1438">
        <f t="shared" si="152"/>
        <v>-9923</v>
      </c>
      <c r="R1438">
        <f t="shared" si="155"/>
        <v>-4961.5</v>
      </c>
      <c r="S1438" s="8" t="str">
        <f t="shared" si="150"/>
        <v>publishing</v>
      </c>
      <c r="T1438" t="str">
        <f t="shared" si="153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6">
        <f t="shared" si="154"/>
        <v>41833.207638888889</v>
      </c>
      <c r="K1439">
        <v>1402058739</v>
      </c>
      <c r="L1439" s="18">
        <f t="shared" si="151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>
        <f t="shared" si="152"/>
        <v>-2193</v>
      </c>
      <c r="R1439">
        <f t="shared" si="155"/>
        <v>-99.681818181818187</v>
      </c>
      <c r="S1439" s="8" t="str">
        <f t="shared" si="150"/>
        <v>publishing</v>
      </c>
      <c r="T1439" t="str">
        <f t="shared" si="153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6">
        <f t="shared" si="154"/>
        <v>42487.579861111109</v>
      </c>
      <c r="K1440">
        <v>1459198499</v>
      </c>
      <c r="L1440" s="18">
        <f t="shared" si="151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>
        <f t="shared" si="152"/>
        <v>-19400</v>
      </c>
      <c r="R1440">
        <f t="shared" si="155"/>
        <v>-2425</v>
      </c>
      <c r="S1440" s="8" t="str">
        <f t="shared" si="150"/>
        <v>publishing</v>
      </c>
      <c r="T1440" t="str">
        <f t="shared" si="153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6">
        <f t="shared" si="154"/>
        <v>42070.829872685179</v>
      </c>
      <c r="K1441">
        <v>1423166101</v>
      </c>
      <c r="L1441" s="18">
        <f t="shared" si="151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>
        <f t="shared" si="152"/>
        <v>-2545</v>
      </c>
      <c r="R1441">
        <f t="shared" si="155"/>
        <v>-424.16666666666669</v>
      </c>
      <c r="S1441" s="8" t="str">
        <f t="shared" si="150"/>
        <v>publishing</v>
      </c>
      <c r="T1441" t="str">
        <f t="shared" si="153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6">
        <f t="shared" si="154"/>
        <v>42516.748414351852</v>
      </c>
      <c r="K1442">
        <v>1461693463</v>
      </c>
      <c r="L1442" s="18">
        <f t="shared" si="151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>
        <f t="shared" si="152"/>
        <v>-12999</v>
      </c>
      <c r="R1442">
        <f t="shared" si="155"/>
        <v>-12999</v>
      </c>
      <c r="S1442" s="8" t="str">
        <f t="shared" si="150"/>
        <v>publishing</v>
      </c>
      <c r="T1442" t="str">
        <f t="shared" si="153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6">
        <f t="shared" si="154"/>
        <v>42258.765844907408</v>
      </c>
      <c r="K1443">
        <v>1436811769</v>
      </c>
      <c r="L1443" s="18">
        <f t="shared" si="151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>
        <f t="shared" si="152"/>
        <v>-177980</v>
      </c>
      <c r="R1443">
        <f t="shared" si="155"/>
        <v>-59326.666666666664</v>
      </c>
      <c r="S1443" s="8" t="str">
        <f t="shared" si="150"/>
        <v>publishing</v>
      </c>
      <c r="T1443" t="str">
        <f t="shared" si="153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6">
        <f t="shared" si="154"/>
        <v>42515.64534722222</v>
      </c>
      <c r="K1444">
        <v>1461598158</v>
      </c>
      <c r="L1444" s="18">
        <f t="shared" si="151"/>
        <v>42485.64534722222</v>
      </c>
      <c r="M1444" t="b">
        <v>0</v>
      </c>
      <c r="N1444">
        <v>0</v>
      </c>
      <c r="O1444" t="b">
        <v>0</v>
      </c>
      <c r="P1444" t="s">
        <v>8286</v>
      </c>
      <c r="Q1444">
        <f t="shared" si="152"/>
        <v>-1500</v>
      </c>
      <c r="R1444" t="e">
        <f t="shared" si="155"/>
        <v>#DIV/0!</v>
      </c>
      <c r="S1444" s="8" t="str">
        <f t="shared" si="150"/>
        <v>publishing</v>
      </c>
      <c r="T1444" t="str">
        <f t="shared" si="153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6">
        <f t="shared" si="154"/>
        <v>42737.926030092596</v>
      </c>
      <c r="K1445">
        <v>1480803209</v>
      </c>
      <c r="L1445" s="18">
        <f t="shared" si="151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>
        <f t="shared" si="152"/>
        <v>-13000</v>
      </c>
      <c r="R1445" t="e">
        <f t="shared" si="155"/>
        <v>#DIV/0!</v>
      </c>
      <c r="S1445" s="8" t="str">
        <f t="shared" si="150"/>
        <v>publishing</v>
      </c>
      <c r="T1445" t="str">
        <f t="shared" si="153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6">
        <f t="shared" si="154"/>
        <v>42259.873402777783</v>
      </c>
      <c r="K1446">
        <v>1436907462</v>
      </c>
      <c r="L1446" s="18">
        <f t="shared" si="151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>
        <f t="shared" si="152"/>
        <v>-4950</v>
      </c>
      <c r="R1446" t="e">
        <f t="shared" si="155"/>
        <v>#DIV/0!</v>
      </c>
      <c r="S1446" s="8" t="str">
        <f t="shared" si="150"/>
        <v>publishing</v>
      </c>
      <c r="T1446" t="str">
        <f t="shared" si="153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6">
        <f t="shared" si="154"/>
        <v>42169.542303240742</v>
      </c>
      <c r="K1447">
        <v>1431694855</v>
      </c>
      <c r="L1447" s="18">
        <f t="shared" si="151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>
        <f t="shared" si="152"/>
        <v>-130000</v>
      </c>
      <c r="R1447" t="e">
        <f t="shared" si="155"/>
        <v>#DIV/0!</v>
      </c>
      <c r="S1447" s="8" t="str">
        <f t="shared" si="150"/>
        <v>publishing</v>
      </c>
      <c r="T1447" t="str">
        <f t="shared" si="153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6">
        <f t="shared" si="154"/>
        <v>42481.447662037041</v>
      </c>
      <c r="K1448">
        <v>1459507478</v>
      </c>
      <c r="L1448" s="18">
        <f t="shared" si="151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>
        <f t="shared" si="152"/>
        <v>-900</v>
      </c>
      <c r="R1448" t="e">
        <f t="shared" si="155"/>
        <v>#DIV/0!</v>
      </c>
      <c r="S1448" s="8" t="str">
        <f t="shared" si="150"/>
        <v>publishing</v>
      </c>
      <c r="T1448" t="str">
        <f t="shared" si="153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6">
        <f t="shared" si="154"/>
        <v>42559.730717592596</v>
      </c>
      <c r="K1449">
        <v>1465407134</v>
      </c>
      <c r="L1449" s="18">
        <f t="shared" si="151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>
        <f t="shared" si="152"/>
        <v>-499925</v>
      </c>
      <c r="R1449">
        <f t="shared" si="155"/>
        <v>-166641.66666666666</v>
      </c>
      <c r="S1449" s="8" t="str">
        <f t="shared" si="150"/>
        <v>publishing</v>
      </c>
      <c r="T1449" t="str">
        <f t="shared" si="153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6">
        <f t="shared" si="154"/>
        <v>42146.225694444445</v>
      </c>
      <c r="K1450">
        <v>1429655318</v>
      </c>
      <c r="L1450" s="18">
        <f t="shared" si="151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>
        <f t="shared" si="152"/>
        <v>-200000</v>
      </c>
      <c r="R1450" t="e">
        <f t="shared" si="155"/>
        <v>#DIV/0!</v>
      </c>
      <c r="S1450" s="8" t="str">
        <f t="shared" si="150"/>
        <v>publishing</v>
      </c>
      <c r="T1450" t="str">
        <f t="shared" si="153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6">
        <f t="shared" si="154"/>
        <v>42134.811400462961</v>
      </c>
      <c r="K1451">
        <v>1427138905</v>
      </c>
      <c r="L1451" s="18">
        <f t="shared" si="151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>
        <f t="shared" si="152"/>
        <v>-8888</v>
      </c>
      <c r="R1451" t="e">
        <f t="shared" si="155"/>
        <v>#DIV/0!</v>
      </c>
      <c r="S1451" s="8" t="str">
        <f t="shared" si="150"/>
        <v>publishing</v>
      </c>
      <c r="T1451" t="str">
        <f t="shared" si="153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6">
        <f t="shared" si="154"/>
        <v>42420.171261574069</v>
      </c>
      <c r="K1452">
        <v>1453349197</v>
      </c>
      <c r="L1452" s="18">
        <f t="shared" si="151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>
        <f t="shared" si="152"/>
        <v>-99999</v>
      </c>
      <c r="R1452">
        <f t="shared" si="155"/>
        <v>-99999</v>
      </c>
      <c r="S1452" s="8" t="str">
        <f t="shared" si="150"/>
        <v>publishing</v>
      </c>
      <c r="T1452" t="str">
        <f t="shared" si="153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6">
        <f t="shared" si="154"/>
        <v>41962.00068287037</v>
      </c>
      <c r="K1453">
        <v>1413759659</v>
      </c>
      <c r="L1453" s="18">
        <f t="shared" si="151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>
        <f t="shared" si="152"/>
        <v>-18948</v>
      </c>
      <c r="R1453">
        <f t="shared" si="155"/>
        <v>-9474</v>
      </c>
      <c r="S1453" s="8" t="str">
        <f t="shared" si="150"/>
        <v>publishing</v>
      </c>
      <c r="T1453" t="str">
        <f t="shared" si="153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6">
        <f t="shared" si="154"/>
        <v>41848.703275462962</v>
      </c>
      <c r="K1454">
        <v>1403974363</v>
      </c>
      <c r="L1454" s="18">
        <f t="shared" si="151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>
        <f t="shared" si="152"/>
        <v>-14000</v>
      </c>
      <c r="R1454" t="e">
        <f t="shared" si="155"/>
        <v>#DIV/0!</v>
      </c>
      <c r="S1454" s="8" t="str">
        <f t="shared" si="150"/>
        <v>publishing</v>
      </c>
      <c r="T1454" t="str">
        <f t="shared" si="153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6">
        <f t="shared" si="154"/>
        <v>42840.654479166667</v>
      </c>
      <c r="K1455">
        <v>1488386547</v>
      </c>
      <c r="L1455" s="18">
        <f t="shared" si="151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>
        <f t="shared" si="152"/>
        <v>-25000</v>
      </c>
      <c r="R1455" t="e">
        <f t="shared" si="155"/>
        <v>#DIV/0!</v>
      </c>
      <c r="S1455" s="8" t="str">
        <f t="shared" si="150"/>
        <v>publishing</v>
      </c>
      <c r="T1455" t="str">
        <f t="shared" si="153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6">
        <f t="shared" si="154"/>
        <v>42484.915972222225</v>
      </c>
      <c r="K1456">
        <v>1459716480</v>
      </c>
      <c r="L1456" s="18">
        <f t="shared" si="151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>
        <f t="shared" si="152"/>
        <v>-1735</v>
      </c>
      <c r="R1456">
        <f t="shared" si="155"/>
        <v>-1735</v>
      </c>
      <c r="S1456" s="8" t="str">
        <f t="shared" si="150"/>
        <v>publishing</v>
      </c>
      <c r="T1456" t="str">
        <f t="shared" si="153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6">
        <f t="shared" si="154"/>
        <v>41887.568749999999</v>
      </c>
      <c r="K1457">
        <v>1405181320</v>
      </c>
      <c r="L1457" s="18">
        <f t="shared" si="151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>
        <f t="shared" si="152"/>
        <v>-13425</v>
      </c>
      <c r="R1457">
        <f t="shared" si="155"/>
        <v>-1917.8571428571429</v>
      </c>
      <c r="S1457" s="8" t="str">
        <f t="shared" si="150"/>
        <v>publishing</v>
      </c>
      <c r="T1457" t="str">
        <f t="shared" si="153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6">
        <f t="shared" si="154"/>
        <v>42738.668576388889</v>
      </c>
      <c r="K1458">
        <v>1480867365</v>
      </c>
      <c r="L1458" s="18">
        <f t="shared" si="151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>
        <f t="shared" si="152"/>
        <v>-4855</v>
      </c>
      <c r="R1458">
        <f t="shared" si="155"/>
        <v>-1618.3333333333333</v>
      </c>
      <c r="S1458" s="8" t="str">
        <f t="shared" si="150"/>
        <v>publishing</v>
      </c>
      <c r="T1458" t="str">
        <f t="shared" si="153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6">
        <f t="shared" si="154"/>
        <v>42319.938009259262</v>
      </c>
      <c r="K1459">
        <v>1444685444</v>
      </c>
      <c r="L1459" s="18">
        <f t="shared" si="151"/>
        <v>42289.89634259259</v>
      </c>
      <c r="M1459" t="b">
        <v>0</v>
      </c>
      <c r="N1459">
        <v>0</v>
      </c>
      <c r="O1459" t="b">
        <v>0</v>
      </c>
      <c r="P1459" t="s">
        <v>8286</v>
      </c>
      <c r="Q1459">
        <f t="shared" si="152"/>
        <v>-6000</v>
      </c>
      <c r="R1459" t="e">
        <f t="shared" si="155"/>
        <v>#DIV/0!</v>
      </c>
      <c r="S1459" s="8" t="str">
        <f t="shared" si="150"/>
        <v>publishing</v>
      </c>
      <c r="T1459" t="str">
        <f t="shared" si="153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6">
        <f t="shared" si="154"/>
        <v>41862.166666666664</v>
      </c>
      <c r="K1460">
        <v>1405097760</v>
      </c>
      <c r="L1460" s="18">
        <f t="shared" si="151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>
        <f t="shared" si="152"/>
        <v>-5000</v>
      </c>
      <c r="R1460" t="e">
        <f t="shared" si="155"/>
        <v>#DIV/0!</v>
      </c>
      <c r="S1460" s="8" t="str">
        <f t="shared" si="150"/>
        <v>publishing</v>
      </c>
      <c r="T1460" t="str">
        <f t="shared" si="153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6">
        <f t="shared" si="154"/>
        <v>42340.725694444445</v>
      </c>
      <c r="K1461">
        <v>1446612896</v>
      </c>
      <c r="L1461" s="18">
        <f t="shared" si="151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>
        <f t="shared" si="152"/>
        <v>-37000</v>
      </c>
      <c r="R1461" t="e">
        <f t="shared" si="155"/>
        <v>#DIV/0!</v>
      </c>
      <c r="S1461" s="8" t="str">
        <f t="shared" si="150"/>
        <v>publishing</v>
      </c>
      <c r="T1461" t="str">
        <f t="shared" si="153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6">
        <f t="shared" si="154"/>
        <v>41973.989583333328</v>
      </c>
      <c r="K1462">
        <v>1412371898</v>
      </c>
      <c r="L1462" s="18">
        <f t="shared" si="151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>
        <f t="shared" si="152"/>
        <v>-25000000</v>
      </c>
      <c r="R1462" t="e">
        <f t="shared" si="155"/>
        <v>#DIV/0!</v>
      </c>
      <c r="S1462" s="8" t="str">
        <f t="shared" si="150"/>
        <v>publishing</v>
      </c>
      <c r="T1462" t="str">
        <f t="shared" si="153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6">
        <f t="shared" si="154"/>
        <v>41933</v>
      </c>
      <c r="K1463">
        <v>1410967754</v>
      </c>
      <c r="L1463" s="18">
        <f t="shared" si="151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>
        <f t="shared" si="152"/>
        <v>186.69000000000051</v>
      </c>
      <c r="R1463">
        <f t="shared" si="155"/>
        <v>0.5490882352941191</v>
      </c>
      <c r="S1463" s="8" t="str">
        <f>LEFT(P1463, LEN(P1463)-17)</f>
        <v>publishing</v>
      </c>
      <c r="T1463" t="str">
        <f t="shared" si="153"/>
        <v>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6">
        <f t="shared" si="154"/>
        <v>41374.662858796299</v>
      </c>
      <c r="K1464">
        <v>1363017271</v>
      </c>
      <c r="L1464" s="18">
        <f t="shared" si="151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>
        <f t="shared" si="152"/>
        <v>340.69999999999982</v>
      </c>
      <c r="R1464">
        <f t="shared" si="155"/>
        <v>2.2713333333333323</v>
      </c>
      <c r="S1464" s="8" t="str">
        <f t="shared" ref="S1464:S1482" si="156">LEFT(P1464, LEN(P1464)-17)</f>
        <v>publishing</v>
      </c>
      <c r="T1464" t="str">
        <f t="shared" si="153"/>
        <v>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6">
        <f t="shared" si="154"/>
        <v>41371.869652777779</v>
      </c>
      <c r="K1465">
        <v>1361483538</v>
      </c>
      <c r="L1465" s="18">
        <f t="shared" si="151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>
        <f t="shared" si="152"/>
        <v>286</v>
      </c>
      <c r="R1465">
        <f t="shared" si="155"/>
        <v>11.44</v>
      </c>
      <c r="S1465" s="8" t="str">
        <f t="shared" si="156"/>
        <v>publishing</v>
      </c>
      <c r="T1465" t="str">
        <f t="shared" si="153"/>
        <v>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6">
        <f t="shared" si="154"/>
        <v>41321.661550925928</v>
      </c>
      <c r="K1466">
        <v>1358437958</v>
      </c>
      <c r="L1466" s="18">
        <f t="shared" si="151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>
        <f t="shared" si="152"/>
        <v>3160</v>
      </c>
      <c r="R1466">
        <f t="shared" si="155"/>
        <v>13.504273504273504</v>
      </c>
      <c r="S1466" s="8" t="str">
        <f t="shared" si="156"/>
        <v>publishing</v>
      </c>
      <c r="T1466" t="str">
        <f t="shared" si="153"/>
        <v>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6">
        <f t="shared" si="154"/>
        <v>40990.125</v>
      </c>
      <c r="K1467">
        <v>1329759452</v>
      </c>
      <c r="L1467" s="18">
        <f t="shared" si="151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>
        <f t="shared" si="152"/>
        <v>106924.35</v>
      </c>
      <c r="R1467">
        <f t="shared" si="155"/>
        <v>41.093139892390468</v>
      </c>
      <c r="S1467" s="8" t="str">
        <f t="shared" si="156"/>
        <v>publishing</v>
      </c>
      <c r="T1467" t="str">
        <f t="shared" si="153"/>
        <v>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6">
        <f t="shared" si="154"/>
        <v>42381.208333333328</v>
      </c>
      <c r="K1468">
        <v>1449029266</v>
      </c>
      <c r="L1468" s="18">
        <f t="shared" si="151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>
        <f t="shared" si="152"/>
        <v>1260.369999999999</v>
      </c>
      <c r="R1468">
        <f t="shared" si="155"/>
        <v>5.082137096774189</v>
      </c>
      <c r="S1468" s="8" t="str">
        <f t="shared" si="156"/>
        <v>publishing</v>
      </c>
      <c r="T1468" t="str">
        <f t="shared" si="153"/>
        <v>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6">
        <f t="shared" si="154"/>
        <v>40993.760243055556</v>
      </c>
      <c r="K1469">
        <v>1327518885</v>
      </c>
      <c r="L1469" s="18">
        <f t="shared" si="151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>
        <f t="shared" si="152"/>
        <v>6032</v>
      </c>
      <c r="R1469">
        <f t="shared" si="155"/>
        <v>10.053333333333333</v>
      </c>
      <c r="S1469" s="8" t="str">
        <f t="shared" si="156"/>
        <v>publishing</v>
      </c>
      <c r="T1469" t="str">
        <f t="shared" si="153"/>
        <v>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6">
        <f t="shared" si="154"/>
        <v>40706.014456018522</v>
      </c>
      <c r="K1470">
        <v>1302654049</v>
      </c>
      <c r="L1470" s="18">
        <f t="shared" si="151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>
        <f t="shared" si="152"/>
        <v>225</v>
      </c>
      <c r="R1470">
        <f t="shared" si="155"/>
        <v>0.76791808873720135</v>
      </c>
      <c r="S1470" s="8" t="str">
        <f t="shared" si="156"/>
        <v>publishing</v>
      </c>
      <c r="T1470" t="str">
        <f t="shared" si="153"/>
        <v>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6">
        <f t="shared" si="154"/>
        <v>41320.598483796297</v>
      </c>
      <c r="K1471">
        <v>1358346109</v>
      </c>
      <c r="L1471" s="18">
        <f t="shared" si="151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>
        <f t="shared" si="152"/>
        <v>3728</v>
      </c>
      <c r="R1471">
        <f t="shared" si="155"/>
        <v>11.613707165109034</v>
      </c>
      <c r="S1471" s="8" t="str">
        <f t="shared" si="156"/>
        <v>publishing</v>
      </c>
      <c r="T1471" t="str">
        <f t="shared" si="153"/>
        <v>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6">
        <f t="shared" si="154"/>
        <v>41271.827118055553</v>
      </c>
      <c r="K1472">
        <v>1354909863</v>
      </c>
      <c r="L1472" s="18">
        <f t="shared" si="151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>
        <f t="shared" si="152"/>
        <v>377</v>
      </c>
      <c r="R1472">
        <f t="shared" si="155"/>
        <v>4.6543209876543212</v>
      </c>
      <c r="S1472" s="8" t="str">
        <f t="shared" si="156"/>
        <v>publishing</v>
      </c>
      <c r="T1472" t="str">
        <f t="shared" si="153"/>
        <v>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6">
        <f t="shared" si="154"/>
        <v>42103.957569444443</v>
      </c>
      <c r="K1473">
        <v>1426028334</v>
      </c>
      <c r="L1473" s="18">
        <f t="shared" si="151"/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>
        <f t="shared" si="152"/>
        <v>1229</v>
      </c>
      <c r="R1473">
        <f t="shared" si="155"/>
        <v>3.5830903790087465</v>
      </c>
      <c r="S1473" s="8" t="str">
        <f t="shared" si="156"/>
        <v>publishing</v>
      </c>
      <c r="T1473" t="str">
        <f t="shared" si="153"/>
        <v>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6">
        <f t="shared" si="154"/>
        <v>41563.542858796296</v>
      </c>
      <c r="K1474">
        <v>1379336503</v>
      </c>
      <c r="L1474" s="18">
        <f t="shared" ref="L1474:L1537" si="157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>
        <f t="shared" ref="Q1474:Q1537" si="158">E1474-D1474</f>
        <v>9676</v>
      </c>
      <c r="R1474">
        <f t="shared" si="155"/>
        <v>28.797619047619047</v>
      </c>
      <c r="S1474" s="8" t="str">
        <f t="shared" si="156"/>
        <v>publishing</v>
      </c>
      <c r="T1474" t="str">
        <f t="shared" ref="T1474:T1537" si="159">RIGHT(P1474,12)</f>
        <v>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6">
        <f t="shared" ref="J1475:J1538" si="160">(((I1475/60)/60)/24)+DATE(1970,1,1)</f>
        <v>40969.979618055557</v>
      </c>
      <c r="K1475">
        <v>1328052639</v>
      </c>
      <c r="L1475" s="18">
        <f t="shared" si="157"/>
        <v>40939.979618055557</v>
      </c>
      <c r="M1475" t="b">
        <v>1</v>
      </c>
      <c r="N1475">
        <v>47</v>
      </c>
      <c r="O1475" t="b">
        <v>1</v>
      </c>
      <c r="P1475" t="s">
        <v>8287</v>
      </c>
      <c r="Q1475">
        <f t="shared" si="158"/>
        <v>307.74</v>
      </c>
      <c r="R1475">
        <f t="shared" ref="R1475:R1538" si="161">Q1475/N1475</f>
        <v>6.547659574468085</v>
      </c>
      <c r="S1475" s="8" t="str">
        <f t="shared" si="156"/>
        <v>publishing</v>
      </c>
      <c r="T1475" t="str">
        <f t="shared" si="159"/>
        <v>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6">
        <f t="shared" si="160"/>
        <v>41530.727916666663</v>
      </c>
      <c r="K1476">
        <v>1376501292</v>
      </c>
      <c r="L1476" s="18">
        <f t="shared" si="157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>
        <f t="shared" si="158"/>
        <v>368</v>
      </c>
      <c r="R1476">
        <f t="shared" si="161"/>
        <v>4.8421052631578947</v>
      </c>
      <c r="S1476" s="8" t="str">
        <f t="shared" si="156"/>
        <v>publishing</v>
      </c>
      <c r="T1476" t="str">
        <f t="shared" si="159"/>
        <v>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6">
        <f t="shared" si="160"/>
        <v>41993.207638888889</v>
      </c>
      <c r="K1477">
        <v>1416244863</v>
      </c>
      <c r="L1477" s="18">
        <f t="shared" si="157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>
        <f t="shared" si="158"/>
        <v>13300.45</v>
      </c>
      <c r="R1477">
        <f t="shared" si="161"/>
        <v>30.159750566893425</v>
      </c>
      <c r="S1477" s="8" t="str">
        <f t="shared" si="156"/>
        <v>publishing</v>
      </c>
      <c r="T1477" t="str">
        <f t="shared" si="159"/>
        <v>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6">
        <f t="shared" si="160"/>
        <v>40796.041921296295</v>
      </c>
      <c r="K1478">
        <v>1313024422</v>
      </c>
      <c r="L1478" s="18">
        <f t="shared" si="157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>
        <f t="shared" si="158"/>
        <v>33693.279999999999</v>
      </c>
      <c r="R1478">
        <f t="shared" si="161"/>
        <v>36.78305676855895</v>
      </c>
      <c r="S1478" s="8" t="str">
        <f t="shared" si="156"/>
        <v>publishing</v>
      </c>
      <c r="T1478" t="str">
        <f t="shared" si="159"/>
        <v>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6">
        <f t="shared" si="160"/>
        <v>40900.125</v>
      </c>
      <c r="K1479">
        <v>1319467604</v>
      </c>
      <c r="L1479" s="18">
        <f t="shared" si="157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>
        <f t="shared" si="158"/>
        <v>3393</v>
      </c>
      <c r="R1479">
        <f t="shared" si="161"/>
        <v>9.1951219512195124</v>
      </c>
      <c r="S1479" s="8" t="str">
        <f t="shared" si="156"/>
        <v>publishing</v>
      </c>
      <c r="T1479" t="str">
        <f t="shared" si="159"/>
        <v>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6">
        <f t="shared" si="160"/>
        <v>41408.871678240743</v>
      </c>
      <c r="K1480">
        <v>1367355313</v>
      </c>
      <c r="L1480" s="18">
        <f t="shared" si="157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>
        <f t="shared" si="158"/>
        <v>540807.11</v>
      </c>
      <c r="R1480">
        <f t="shared" si="161"/>
        <v>26.717078845963837</v>
      </c>
      <c r="S1480" s="8" t="str">
        <f t="shared" si="156"/>
        <v>publishing</v>
      </c>
      <c r="T1480" t="str">
        <f t="shared" si="159"/>
        <v>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6">
        <f t="shared" si="160"/>
        <v>41769.165972222225</v>
      </c>
      <c r="K1481">
        <v>1398448389</v>
      </c>
      <c r="L1481" s="18">
        <f t="shared" si="157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>
        <f t="shared" si="158"/>
        <v>598</v>
      </c>
      <c r="R1481">
        <f t="shared" si="161"/>
        <v>8.422535211267606</v>
      </c>
      <c r="S1481" s="8" t="str">
        <f t="shared" si="156"/>
        <v>publishing</v>
      </c>
      <c r="T1481" t="str">
        <f t="shared" si="159"/>
        <v>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6">
        <f t="shared" si="160"/>
        <v>41481.708333333336</v>
      </c>
      <c r="K1482">
        <v>1373408699</v>
      </c>
      <c r="L1482" s="18">
        <f t="shared" si="157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>
        <f t="shared" si="158"/>
        <v>8520.1999999999971</v>
      </c>
      <c r="R1482">
        <f t="shared" si="161"/>
        <v>13.417637795275587</v>
      </c>
      <c r="S1482" s="8" t="str">
        <f t="shared" si="156"/>
        <v>publishing</v>
      </c>
      <c r="T1482" t="str">
        <f t="shared" si="159"/>
        <v>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6">
        <f t="shared" si="160"/>
        <v>41580.922974537039</v>
      </c>
      <c r="K1483">
        <v>1380838145</v>
      </c>
      <c r="L1483" s="18">
        <f t="shared" si="157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>
        <f t="shared" si="158"/>
        <v>-4895</v>
      </c>
      <c r="R1483">
        <f t="shared" si="161"/>
        <v>-815.83333333333337</v>
      </c>
      <c r="S1483" t="str">
        <f t="shared" ref="S1483:S1502" si="162">LEFT(P1483, LEN(P1483)-8)</f>
        <v>publishing</v>
      </c>
      <c r="T1483" t="str">
        <f t="shared" si="159"/>
        <v>hing/fiction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6">
        <f t="shared" si="160"/>
        <v>41159.32708333333</v>
      </c>
      <c r="K1484">
        <v>1345062936</v>
      </c>
      <c r="L1484" s="18">
        <f t="shared" si="157"/>
        <v>41136.85805555556</v>
      </c>
      <c r="M1484" t="b">
        <v>0</v>
      </c>
      <c r="N1484">
        <v>1</v>
      </c>
      <c r="O1484" t="b">
        <v>0</v>
      </c>
      <c r="P1484" t="s">
        <v>8274</v>
      </c>
      <c r="Q1484">
        <f t="shared" si="158"/>
        <v>-4995</v>
      </c>
      <c r="R1484">
        <f t="shared" si="161"/>
        <v>-4995</v>
      </c>
      <c r="S1484" t="str">
        <f t="shared" si="162"/>
        <v>publishing</v>
      </c>
      <c r="T1484" t="str">
        <f t="shared" si="159"/>
        <v>hing/fiction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6">
        <f t="shared" si="160"/>
        <v>42573.192997685182</v>
      </c>
      <c r="K1485">
        <v>1467002275</v>
      </c>
      <c r="L1485" s="18">
        <f t="shared" si="157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>
        <f t="shared" si="158"/>
        <v>-6950</v>
      </c>
      <c r="R1485">
        <f t="shared" si="161"/>
        <v>-3475</v>
      </c>
      <c r="S1485" t="str">
        <f t="shared" si="162"/>
        <v>publishing</v>
      </c>
      <c r="T1485" t="str">
        <f t="shared" si="159"/>
        <v>hing/fiction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6">
        <f t="shared" si="160"/>
        <v>41111.618750000001</v>
      </c>
      <c r="K1486">
        <v>1337834963</v>
      </c>
      <c r="L1486" s="18">
        <f t="shared" si="157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>
        <f t="shared" si="158"/>
        <v>-2000</v>
      </c>
      <c r="R1486" t="e">
        <f t="shared" si="161"/>
        <v>#DIV/0!</v>
      </c>
      <c r="S1486" t="str">
        <f t="shared" si="162"/>
        <v>publishing</v>
      </c>
      <c r="T1486" t="str">
        <f t="shared" si="159"/>
        <v>hing/fiction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6">
        <f t="shared" si="160"/>
        <v>42175.795983796299</v>
      </c>
      <c r="K1487">
        <v>1430939173</v>
      </c>
      <c r="L1487" s="18">
        <f t="shared" si="157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>
        <f t="shared" si="158"/>
        <v>-6550</v>
      </c>
      <c r="R1487">
        <f t="shared" si="161"/>
        <v>-2183.3333333333335</v>
      </c>
      <c r="S1487" t="str">
        <f t="shared" si="162"/>
        <v>publishing</v>
      </c>
      <c r="T1487" t="str">
        <f t="shared" si="159"/>
        <v>hing/fiction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6">
        <f t="shared" si="160"/>
        <v>42062.168530092589</v>
      </c>
      <c r="K1488">
        <v>1422417761</v>
      </c>
      <c r="L1488" s="18">
        <f t="shared" si="157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>
        <f t="shared" si="158"/>
        <v>-19952</v>
      </c>
      <c r="R1488">
        <f t="shared" si="161"/>
        <v>-6650.666666666667</v>
      </c>
      <c r="S1488" t="str">
        <f t="shared" si="162"/>
        <v>publishing</v>
      </c>
      <c r="T1488" t="str">
        <f t="shared" si="159"/>
        <v>hing/fiction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6">
        <f t="shared" si="160"/>
        <v>42584.917488425926</v>
      </c>
      <c r="K1489">
        <v>1467583271</v>
      </c>
      <c r="L1489" s="18">
        <f t="shared" si="157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>
        <f t="shared" si="158"/>
        <v>-10000</v>
      </c>
      <c r="R1489" t="e">
        <f t="shared" si="161"/>
        <v>#DIV/0!</v>
      </c>
      <c r="S1489" t="str">
        <f t="shared" si="162"/>
        <v>publishing</v>
      </c>
      <c r="T1489" t="str">
        <f t="shared" si="159"/>
        <v>hing/fiction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6">
        <f t="shared" si="160"/>
        <v>41644.563194444447</v>
      </c>
      <c r="K1490">
        <v>1386336660</v>
      </c>
      <c r="L1490" s="18">
        <f t="shared" si="157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>
        <f t="shared" si="158"/>
        <v>-14640</v>
      </c>
      <c r="R1490">
        <f t="shared" si="161"/>
        <v>-2440</v>
      </c>
      <c r="S1490" t="str">
        <f t="shared" si="162"/>
        <v>publishing</v>
      </c>
      <c r="T1490" t="str">
        <f t="shared" si="159"/>
        <v>hing/fiction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6">
        <f t="shared" si="160"/>
        <v>41228.653379629628</v>
      </c>
      <c r="K1491">
        <v>1350398452</v>
      </c>
      <c r="L1491" s="18">
        <f t="shared" si="157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>
        <f t="shared" si="158"/>
        <v>-5000</v>
      </c>
      <c r="R1491" t="e">
        <f t="shared" si="161"/>
        <v>#DIV/0!</v>
      </c>
      <c r="S1491" t="str">
        <f t="shared" si="162"/>
        <v>publishing</v>
      </c>
      <c r="T1491" t="str">
        <f t="shared" si="159"/>
        <v>hing/fiction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6">
        <f t="shared" si="160"/>
        <v>41549.561041666668</v>
      </c>
      <c r="K1492">
        <v>1378214874</v>
      </c>
      <c r="L1492" s="18">
        <f t="shared" si="157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>
        <f t="shared" si="158"/>
        <v>-2005</v>
      </c>
      <c r="R1492">
        <f t="shared" si="161"/>
        <v>-105.52631578947368</v>
      </c>
      <c r="S1492" t="str">
        <f t="shared" si="162"/>
        <v>publishing</v>
      </c>
      <c r="T1492" t="str">
        <f t="shared" si="159"/>
        <v>hing/fiction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6">
        <f t="shared" si="160"/>
        <v>42050.651388888888</v>
      </c>
      <c r="K1493">
        <v>1418922443</v>
      </c>
      <c r="L1493" s="18">
        <f t="shared" si="157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>
        <f t="shared" si="158"/>
        <v>-1100</v>
      </c>
      <c r="R1493">
        <f t="shared" si="161"/>
        <v>-1100</v>
      </c>
      <c r="S1493" t="str">
        <f t="shared" si="162"/>
        <v>publishing</v>
      </c>
      <c r="T1493" t="str">
        <f t="shared" si="159"/>
        <v>hing/fiction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6">
        <f t="shared" si="160"/>
        <v>40712.884791666671</v>
      </c>
      <c r="K1494">
        <v>1305839646</v>
      </c>
      <c r="L1494" s="18">
        <f t="shared" si="157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>
        <f t="shared" si="158"/>
        <v>-3970</v>
      </c>
      <c r="R1494">
        <f t="shared" si="161"/>
        <v>-1985</v>
      </c>
      <c r="S1494" t="str">
        <f t="shared" si="162"/>
        <v>publishing</v>
      </c>
      <c r="T1494" t="str">
        <f t="shared" si="159"/>
        <v>hing/fiction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6">
        <f t="shared" si="160"/>
        <v>41441.866608796299</v>
      </c>
      <c r="K1495">
        <v>1368823675</v>
      </c>
      <c r="L1495" s="18">
        <f t="shared" si="157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>
        <f t="shared" si="158"/>
        <v>-2400</v>
      </c>
      <c r="R1495" t="e">
        <f t="shared" si="161"/>
        <v>#DIV/0!</v>
      </c>
      <c r="S1495" t="str">
        <f t="shared" si="162"/>
        <v>publishing</v>
      </c>
      <c r="T1495" t="str">
        <f t="shared" si="159"/>
        <v>hing/fiction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6">
        <f t="shared" si="160"/>
        <v>42097.651388888888</v>
      </c>
      <c r="K1496">
        <v>1425489613</v>
      </c>
      <c r="L1496" s="18">
        <f t="shared" si="157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>
        <f t="shared" si="158"/>
        <v>-4555</v>
      </c>
      <c r="R1496">
        <f t="shared" si="161"/>
        <v>-414.09090909090907</v>
      </c>
      <c r="S1496" t="str">
        <f t="shared" si="162"/>
        <v>publishing</v>
      </c>
      <c r="T1496" t="str">
        <f t="shared" si="159"/>
        <v>hing/fiction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6">
        <f t="shared" si="160"/>
        <v>40782.789710648147</v>
      </c>
      <c r="K1497">
        <v>1311879431</v>
      </c>
      <c r="L1497" s="18">
        <f t="shared" si="157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>
        <f t="shared" si="158"/>
        <v>-2000</v>
      </c>
      <c r="R1497" t="e">
        <f t="shared" si="161"/>
        <v>#DIV/0!</v>
      </c>
      <c r="S1497" t="str">
        <f t="shared" si="162"/>
        <v>publishing</v>
      </c>
      <c r="T1497" t="str">
        <f t="shared" si="159"/>
        <v>hing/fiction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6">
        <f t="shared" si="160"/>
        <v>41898.475219907406</v>
      </c>
      <c r="K1498">
        <v>1405682659</v>
      </c>
      <c r="L1498" s="18">
        <f t="shared" si="157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>
        <f t="shared" si="158"/>
        <v>-1500</v>
      </c>
      <c r="R1498" t="e">
        <f t="shared" si="161"/>
        <v>#DIV/0!</v>
      </c>
      <c r="S1498" t="str">
        <f t="shared" si="162"/>
        <v>publishing</v>
      </c>
      <c r="T1498" t="str">
        <f t="shared" si="159"/>
        <v>hing/fiction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6">
        <f t="shared" si="160"/>
        <v>41486.821527777778</v>
      </c>
      <c r="K1499">
        <v>1371655522</v>
      </c>
      <c r="L1499" s="18">
        <f t="shared" si="157"/>
        <v>41444.64261574074</v>
      </c>
      <c r="M1499" t="b">
        <v>0</v>
      </c>
      <c r="N1499">
        <v>1</v>
      </c>
      <c r="O1499" t="b">
        <v>0</v>
      </c>
      <c r="P1499" t="s">
        <v>8274</v>
      </c>
      <c r="Q1499">
        <f t="shared" si="158"/>
        <v>-14999</v>
      </c>
      <c r="R1499">
        <f t="shared" si="161"/>
        <v>-14999</v>
      </c>
      <c r="S1499" t="str">
        <f t="shared" si="162"/>
        <v>publishing</v>
      </c>
      <c r="T1499" t="str">
        <f t="shared" si="159"/>
        <v>hing/fiction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6">
        <f t="shared" si="160"/>
        <v>41885.983541666668</v>
      </c>
      <c r="K1500">
        <v>1405899378</v>
      </c>
      <c r="L1500" s="18">
        <f t="shared" si="157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>
        <f t="shared" si="158"/>
        <v>-2943</v>
      </c>
      <c r="R1500">
        <f t="shared" si="161"/>
        <v>-981</v>
      </c>
      <c r="S1500" t="str">
        <f t="shared" si="162"/>
        <v>publishing</v>
      </c>
      <c r="T1500" t="str">
        <f t="shared" si="159"/>
        <v>hing/fiction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6">
        <f t="shared" si="160"/>
        <v>42587.007326388892</v>
      </c>
      <c r="K1501">
        <v>1465171833</v>
      </c>
      <c r="L1501" s="18">
        <f t="shared" si="157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>
        <f t="shared" si="158"/>
        <v>-1995</v>
      </c>
      <c r="R1501">
        <f t="shared" si="161"/>
        <v>-1995</v>
      </c>
      <c r="S1501" t="str">
        <f t="shared" si="162"/>
        <v>publishing</v>
      </c>
      <c r="T1501" t="str">
        <f t="shared" si="159"/>
        <v>hing/fiction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6">
        <f t="shared" si="160"/>
        <v>41395.904594907406</v>
      </c>
      <c r="K1502">
        <v>1364852557</v>
      </c>
      <c r="L1502" s="18">
        <f t="shared" si="157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>
        <f t="shared" si="158"/>
        <v>-2099</v>
      </c>
      <c r="R1502">
        <f t="shared" si="161"/>
        <v>-139.93333333333334</v>
      </c>
      <c r="S1502" t="str">
        <f t="shared" si="162"/>
        <v>publishing</v>
      </c>
      <c r="T1502" t="str">
        <f t="shared" si="159"/>
        <v>hing/fiction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6">
        <f t="shared" si="160"/>
        <v>42193.583599537036</v>
      </c>
      <c r="K1503">
        <v>1433772023</v>
      </c>
      <c r="L1503" s="18">
        <f t="shared" si="157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>
        <f t="shared" si="158"/>
        <v>34492</v>
      </c>
      <c r="R1503">
        <f t="shared" si="161"/>
        <v>38.974011299435027</v>
      </c>
      <c r="S1503" s="8" t="str">
        <f t="shared" ref="S1503:S1542" si="163">LEFT(P1503, LEN(P1503)-11)</f>
        <v>photography</v>
      </c>
      <c r="T1503" t="str">
        <f t="shared" si="159"/>
        <v>y/photobooks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6">
        <f t="shared" si="160"/>
        <v>42454.916666666672</v>
      </c>
      <c r="K1504">
        <v>1456491680</v>
      </c>
      <c r="L1504" s="18">
        <f t="shared" si="157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>
        <f t="shared" si="158"/>
        <v>318</v>
      </c>
      <c r="R1504">
        <f t="shared" si="161"/>
        <v>0.96656534954407292</v>
      </c>
      <c r="S1504" s="8" t="str">
        <f t="shared" si="163"/>
        <v>photography</v>
      </c>
      <c r="T1504" t="str">
        <f t="shared" si="159"/>
        <v>y/photobooks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6">
        <f t="shared" si="160"/>
        <v>42666.347233796296</v>
      </c>
      <c r="K1505">
        <v>1472026801</v>
      </c>
      <c r="L1505" s="18">
        <f t="shared" si="157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>
        <f t="shared" si="158"/>
        <v>295.92999999999984</v>
      </c>
      <c r="R1505">
        <f t="shared" si="161"/>
        <v>4.1680281690140824</v>
      </c>
      <c r="S1505" s="8" t="str">
        <f t="shared" si="163"/>
        <v>photography</v>
      </c>
      <c r="T1505" t="str">
        <f t="shared" si="159"/>
        <v>y/photobooks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6">
        <f t="shared" si="160"/>
        <v>41800.356249999997</v>
      </c>
      <c r="K1506">
        <v>1399996024</v>
      </c>
      <c r="L1506" s="18">
        <f t="shared" si="157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>
        <f t="shared" si="158"/>
        <v>11566</v>
      </c>
      <c r="R1506">
        <f t="shared" si="161"/>
        <v>42.996282527881043</v>
      </c>
      <c r="S1506" s="8" t="str">
        <f t="shared" si="163"/>
        <v>photography</v>
      </c>
      <c r="T1506" t="str">
        <f t="shared" si="159"/>
        <v>y/photobooks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6">
        <f t="shared" si="160"/>
        <v>42451.834027777775</v>
      </c>
      <c r="K1507">
        <v>1455446303</v>
      </c>
      <c r="L1507" s="18">
        <f t="shared" si="157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>
        <f t="shared" si="158"/>
        <v>573</v>
      </c>
      <c r="R1507">
        <f t="shared" si="161"/>
        <v>1.6608695652173913</v>
      </c>
      <c r="S1507" s="8" t="str">
        <f t="shared" si="163"/>
        <v>photography</v>
      </c>
      <c r="T1507" t="str">
        <f t="shared" si="159"/>
        <v>y/photobooks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6">
        <f t="shared" si="160"/>
        <v>41844.785925925928</v>
      </c>
      <c r="K1508">
        <v>1403635904</v>
      </c>
      <c r="L1508" s="18">
        <f t="shared" si="157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>
        <f t="shared" si="158"/>
        <v>171</v>
      </c>
      <c r="R1508">
        <f t="shared" si="161"/>
        <v>3.9767441860465116</v>
      </c>
      <c r="S1508" s="8" t="str">
        <f t="shared" si="163"/>
        <v>photography</v>
      </c>
      <c r="T1508" t="str">
        <f t="shared" si="159"/>
        <v>y/photobooks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6">
        <f t="shared" si="160"/>
        <v>40313.340277777781</v>
      </c>
      <c r="K1509">
        <v>1268822909</v>
      </c>
      <c r="L1509" s="18">
        <f t="shared" si="157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>
        <f t="shared" si="158"/>
        <v>1380</v>
      </c>
      <c r="R1509">
        <f t="shared" si="161"/>
        <v>41.81818181818182</v>
      </c>
      <c r="S1509" s="8" t="str">
        <f t="shared" si="163"/>
        <v>photography</v>
      </c>
      <c r="T1509" t="str">
        <f t="shared" si="159"/>
        <v>y/photobooks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6">
        <f t="shared" si="160"/>
        <v>41817.614363425928</v>
      </c>
      <c r="K1510">
        <v>1401201881</v>
      </c>
      <c r="L1510" s="18">
        <f t="shared" si="157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>
        <f t="shared" si="158"/>
        <v>1991</v>
      </c>
      <c r="R1510">
        <f t="shared" si="161"/>
        <v>9.4360189573459721</v>
      </c>
      <c r="S1510" s="8" t="str">
        <f t="shared" si="163"/>
        <v>photography</v>
      </c>
      <c r="T1510" t="str">
        <f t="shared" si="159"/>
        <v>y/photobooks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6">
        <f t="shared" si="160"/>
        <v>42780.957638888889</v>
      </c>
      <c r="K1511">
        <v>1484570885</v>
      </c>
      <c r="L1511" s="18">
        <f t="shared" si="157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>
        <f t="shared" si="158"/>
        <v>4137.2200000000012</v>
      </c>
      <c r="R1511">
        <f t="shared" si="161"/>
        <v>21.108265306122455</v>
      </c>
      <c r="S1511" s="8" t="str">
        <f t="shared" si="163"/>
        <v>photography</v>
      </c>
      <c r="T1511" t="str">
        <f t="shared" si="159"/>
        <v>y/photobooks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6">
        <f t="shared" si="160"/>
        <v>41839.385162037033</v>
      </c>
      <c r="K1512">
        <v>1403169278</v>
      </c>
      <c r="L1512" s="18">
        <f t="shared" si="157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>
        <f t="shared" si="158"/>
        <v>165.60000000000036</v>
      </c>
      <c r="R1512">
        <f t="shared" si="161"/>
        <v>0.4088888888888898</v>
      </c>
      <c r="S1512" s="8" t="str">
        <f t="shared" si="163"/>
        <v>photography</v>
      </c>
      <c r="T1512" t="str">
        <f t="shared" si="159"/>
        <v>y/photobooks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6">
        <f t="shared" si="160"/>
        <v>42326.625046296293</v>
      </c>
      <c r="K1513">
        <v>1445263204</v>
      </c>
      <c r="L1513" s="18">
        <f t="shared" si="157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>
        <f t="shared" si="158"/>
        <v>1651</v>
      </c>
      <c r="R1513">
        <f t="shared" si="161"/>
        <v>8.0145631067961158</v>
      </c>
      <c r="S1513" s="8" t="str">
        <f t="shared" si="163"/>
        <v>photography</v>
      </c>
      <c r="T1513" t="str">
        <f t="shared" si="159"/>
        <v>y/photobooks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6">
        <f t="shared" si="160"/>
        <v>42771.684479166666</v>
      </c>
      <c r="K1514">
        <v>1483719939</v>
      </c>
      <c r="L1514" s="18">
        <f t="shared" si="157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>
        <f t="shared" si="158"/>
        <v>16057</v>
      </c>
      <c r="R1514">
        <f t="shared" si="161"/>
        <v>47.931343283582088</v>
      </c>
      <c r="S1514" s="8" t="str">
        <f t="shared" si="163"/>
        <v>photography</v>
      </c>
      <c r="T1514" t="str">
        <f t="shared" si="159"/>
        <v>y/photobooks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6">
        <f t="shared" si="160"/>
        <v>41836.637337962966</v>
      </c>
      <c r="K1515">
        <v>1402931866</v>
      </c>
      <c r="L1515" s="18">
        <f t="shared" si="157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>
        <f t="shared" si="158"/>
        <v>4001.5</v>
      </c>
      <c r="R1515">
        <f t="shared" si="161"/>
        <v>18.611627906976743</v>
      </c>
      <c r="S1515" s="8" t="str">
        <f t="shared" si="163"/>
        <v>photography</v>
      </c>
      <c r="T1515" t="str">
        <f t="shared" si="159"/>
        <v>y/photobooks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6">
        <f t="shared" si="160"/>
        <v>42274.597685185188</v>
      </c>
      <c r="K1516">
        <v>1439907640</v>
      </c>
      <c r="L1516" s="18">
        <f t="shared" si="157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>
        <f t="shared" si="158"/>
        <v>1619</v>
      </c>
      <c r="R1516">
        <f t="shared" si="161"/>
        <v>9.1988636363636367</v>
      </c>
      <c r="S1516" s="8" t="str">
        <f t="shared" si="163"/>
        <v>photography</v>
      </c>
      <c r="T1516" t="str">
        <f t="shared" si="159"/>
        <v>y/photobooks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6">
        <f t="shared" si="160"/>
        <v>42445.211770833332</v>
      </c>
      <c r="K1517">
        <v>1455516297</v>
      </c>
      <c r="L1517" s="18">
        <f t="shared" si="157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>
        <f t="shared" si="158"/>
        <v>171567</v>
      </c>
      <c r="R1517">
        <f t="shared" si="161"/>
        <v>309.12972972972972</v>
      </c>
      <c r="S1517" s="8" t="str">
        <f t="shared" si="163"/>
        <v>photography</v>
      </c>
      <c r="T1517" t="str">
        <f t="shared" si="159"/>
        <v>y/photobooks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6">
        <f t="shared" si="160"/>
        <v>42649.583333333328</v>
      </c>
      <c r="K1518">
        <v>1473160292</v>
      </c>
      <c r="L1518" s="18">
        <f t="shared" si="157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>
        <f t="shared" si="158"/>
        <v>1472</v>
      </c>
      <c r="R1518">
        <f t="shared" si="161"/>
        <v>12.689655172413794</v>
      </c>
      <c r="S1518" s="8" t="str">
        <f t="shared" si="163"/>
        <v>photography</v>
      </c>
      <c r="T1518" t="str">
        <f t="shared" si="159"/>
        <v>y/photobooks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6">
        <f t="shared" si="160"/>
        <v>41979.25</v>
      </c>
      <c r="K1519">
        <v>1415194553</v>
      </c>
      <c r="L1519" s="18">
        <f t="shared" si="157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>
        <f t="shared" si="158"/>
        <v>9297</v>
      </c>
      <c r="R1519">
        <f t="shared" si="161"/>
        <v>15.117073170731707</v>
      </c>
      <c r="S1519" s="8" t="str">
        <f t="shared" si="163"/>
        <v>photography</v>
      </c>
      <c r="T1519" t="str">
        <f t="shared" si="159"/>
        <v>y/photobooks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6">
        <f t="shared" si="160"/>
        <v>41790.8200462963</v>
      </c>
      <c r="K1520">
        <v>1398973252</v>
      </c>
      <c r="L1520" s="18">
        <f t="shared" si="157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>
        <f t="shared" si="158"/>
        <v>15805</v>
      </c>
      <c r="R1520">
        <f t="shared" si="161"/>
        <v>66.970338983050851</v>
      </c>
      <c r="S1520" s="8" t="str">
        <f t="shared" si="163"/>
        <v>photography</v>
      </c>
      <c r="T1520" t="str">
        <f t="shared" si="159"/>
        <v>y/photobooks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6">
        <f t="shared" si="160"/>
        <v>41810.915972222225</v>
      </c>
      <c r="K1521">
        <v>1400867283</v>
      </c>
      <c r="L1521" s="18">
        <f t="shared" si="157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>
        <f t="shared" si="158"/>
        <v>302.75</v>
      </c>
      <c r="R1521">
        <f t="shared" si="161"/>
        <v>2.0879310344827586</v>
      </c>
      <c r="S1521" s="8" t="str">
        <f t="shared" si="163"/>
        <v>photography</v>
      </c>
      <c r="T1521" t="str">
        <f t="shared" si="159"/>
        <v>y/photobooks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6">
        <f t="shared" si="160"/>
        <v>41992.166666666672</v>
      </c>
      <c r="K1522">
        <v>1415824513</v>
      </c>
      <c r="L1522" s="18">
        <f t="shared" si="157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>
        <f t="shared" si="158"/>
        <v>625</v>
      </c>
      <c r="R1522">
        <f t="shared" si="161"/>
        <v>3.7425149700598803</v>
      </c>
      <c r="S1522" s="8" t="str">
        <f t="shared" si="163"/>
        <v>photography</v>
      </c>
      <c r="T1522" t="str">
        <f t="shared" si="159"/>
        <v>y/photobooks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6">
        <f t="shared" si="160"/>
        <v>42528.167719907404</v>
      </c>
      <c r="K1523">
        <v>1462248091</v>
      </c>
      <c r="L1523" s="18">
        <f t="shared" si="157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>
        <f t="shared" si="158"/>
        <v>2555</v>
      </c>
      <c r="R1523">
        <f t="shared" si="161"/>
        <v>10.872340425531915</v>
      </c>
      <c r="S1523" s="8" t="str">
        <f t="shared" si="163"/>
        <v>photography</v>
      </c>
      <c r="T1523" t="str">
        <f t="shared" si="159"/>
        <v>y/photobooks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6">
        <f t="shared" si="160"/>
        <v>41929.830312500002</v>
      </c>
      <c r="K1524">
        <v>1410983739</v>
      </c>
      <c r="L1524" s="18">
        <f t="shared" si="157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>
        <f t="shared" si="158"/>
        <v>16950.099999999999</v>
      </c>
      <c r="R1524">
        <f t="shared" si="161"/>
        <v>37.500221238938053</v>
      </c>
      <c r="S1524" s="8" t="str">
        <f t="shared" si="163"/>
        <v>photography</v>
      </c>
      <c r="T1524" t="str">
        <f t="shared" si="159"/>
        <v>y/photobooks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6">
        <f t="shared" si="160"/>
        <v>41996</v>
      </c>
      <c r="K1525">
        <v>1416592916</v>
      </c>
      <c r="L1525" s="18">
        <f t="shared" si="157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>
        <f t="shared" si="158"/>
        <v>4596</v>
      </c>
      <c r="R1525">
        <f t="shared" si="161"/>
        <v>19.070539419087137</v>
      </c>
      <c r="S1525" s="8" t="str">
        <f t="shared" si="163"/>
        <v>photography</v>
      </c>
      <c r="T1525" t="str">
        <f t="shared" si="159"/>
        <v>y/photobooks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6">
        <f t="shared" si="160"/>
        <v>42786.501041666663</v>
      </c>
      <c r="K1526">
        <v>1485000090</v>
      </c>
      <c r="L1526" s="18">
        <f t="shared" si="157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>
        <f t="shared" si="158"/>
        <v>3210</v>
      </c>
      <c r="R1526">
        <f t="shared" si="161"/>
        <v>114.64285714285714</v>
      </c>
      <c r="S1526" s="8" t="str">
        <f t="shared" si="163"/>
        <v>photography</v>
      </c>
      <c r="T1526" t="str">
        <f t="shared" si="159"/>
        <v>y/photobooks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6">
        <f t="shared" si="160"/>
        <v>42600.702986111108</v>
      </c>
      <c r="K1527">
        <v>1468947138</v>
      </c>
      <c r="L1527" s="18">
        <f t="shared" si="157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>
        <f t="shared" si="158"/>
        <v>1924.1499999999996</v>
      </c>
      <c r="R1527">
        <f t="shared" si="161"/>
        <v>13.743928571428569</v>
      </c>
      <c r="S1527" s="8" t="str">
        <f t="shared" si="163"/>
        <v>photography</v>
      </c>
      <c r="T1527" t="str">
        <f t="shared" si="159"/>
        <v>y/photobooks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6">
        <f t="shared" si="160"/>
        <v>42388.276006944448</v>
      </c>
      <c r="K1528">
        <v>1448951847</v>
      </c>
      <c r="L1528" s="18">
        <f t="shared" si="157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>
        <f t="shared" si="158"/>
        <v>4675</v>
      </c>
      <c r="R1528">
        <f t="shared" si="161"/>
        <v>16.696428571428573</v>
      </c>
      <c r="S1528" s="8" t="str">
        <f t="shared" si="163"/>
        <v>photography</v>
      </c>
      <c r="T1528" t="str">
        <f t="shared" si="159"/>
        <v>y/photobooks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6">
        <f t="shared" si="160"/>
        <v>42808.558865740735</v>
      </c>
      <c r="K1529">
        <v>1487082286</v>
      </c>
      <c r="L1529" s="18">
        <f t="shared" si="157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>
        <f t="shared" si="158"/>
        <v>365.55000000000018</v>
      </c>
      <c r="R1529">
        <f t="shared" si="161"/>
        <v>5.2221428571428596</v>
      </c>
      <c r="S1529" s="8" t="str">
        <f t="shared" si="163"/>
        <v>photography</v>
      </c>
      <c r="T1529" t="str">
        <f t="shared" si="159"/>
        <v>y/photobooks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6">
        <f t="shared" si="160"/>
        <v>42767</v>
      </c>
      <c r="K1530">
        <v>1483292122</v>
      </c>
      <c r="L1530" s="18">
        <f t="shared" si="157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>
        <f t="shared" si="158"/>
        <v>5447</v>
      </c>
      <c r="R1530">
        <f t="shared" si="161"/>
        <v>34.043750000000003</v>
      </c>
      <c r="S1530" s="8" t="str">
        <f t="shared" si="163"/>
        <v>photography</v>
      </c>
      <c r="T1530" t="str">
        <f t="shared" si="159"/>
        <v>y/photobooks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6">
        <f t="shared" si="160"/>
        <v>42082.587037037039</v>
      </c>
      <c r="K1531">
        <v>1424185520</v>
      </c>
      <c r="L1531" s="18">
        <f t="shared" si="157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>
        <f t="shared" si="158"/>
        <v>129</v>
      </c>
      <c r="R1531">
        <f t="shared" si="161"/>
        <v>0.91489361702127658</v>
      </c>
      <c r="S1531" s="8" t="str">
        <f t="shared" si="163"/>
        <v>photography</v>
      </c>
      <c r="T1531" t="str">
        <f t="shared" si="159"/>
        <v>y/photobooks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6">
        <f t="shared" si="160"/>
        <v>42300.767303240747</v>
      </c>
      <c r="K1532">
        <v>1443464695</v>
      </c>
      <c r="L1532" s="18">
        <f t="shared" si="157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>
        <f t="shared" si="158"/>
        <v>12189</v>
      </c>
      <c r="R1532">
        <f t="shared" si="161"/>
        <v>13.946224256292906</v>
      </c>
      <c r="S1532" s="8" t="str">
        <f t="shared" si="163"/>
        <v>photography</v>
      </c>
      <c r="T1532" t="str">
        <f t="shared" si="159"/>
        <v>y/photobooks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6">
        <f t="shared" si="160"/>
        <v>41974.125</v>
      </c>
      <c r="K1533">
        <v>1414610126</v>
      </c>
      <c r="L1533" s="18">
        <f t="shared" si="157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>
        <f t="shared" si="158"/>
        <v>1785</v>
      </c>
      <c r="R1533">
        <f t="shared" si="161"/>
        <v>24.452054794520549</v>
      </c>
      <c r="S1533" s="8" t="str">
        <f t="shared" si="163"/>
        <v>photography</v>
      </c>
      <c r="T1533" t="str">
        <f t="shared" si="159"/>
        <v>y/photobooks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6">
        <f t="shared" si="160"/>
        <v>42415.625</v>
      </c>
      <c r="K1534">
        <v>1453461865</v>
      </c>
      <c r="L1534" s="18">
        <f t="shared" si="157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>
        <f t="shared" si="158"/>
        <v>19201</v>
      </c>
      <c r="R1534">
        <f t="shared" si="161"/>
        <v>65.30952380952381</v>
      </c>
      <c r="S1534" s="8" t="str">
        <f t="shared" si="163"/>
        <v>photography</v>
      </c>
      <c r="T1534" t="str">
        <f t="shared" si="159"/>
        <v>y/photobooks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6">
        <f t="shared" si="160"/>
        <v>42492.165972222225</v>
      </c>
      <c r="K1535">
        <v>1457913777</v>
      </c>
      <c r="L1535" s="18">
        <f t="shared" si="157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>
        <f t="shared" si="158"/>
        <v>20313</v>
      </c>
      <c r="R1535">
        <f t="shared" si="161"/>
        <v>27.45</v>
      </c>
      <c r="S1535" s="8" t="str">
        <f t="shared" si="163"/>
        <v>photography</v>
      </c>
      <c r="T1535" t="str">
        <f t="shared" si="159"/>
        <v>y/photobooks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6">
        <f t="shared" si="160"/>
        <v>42251.67432870371</v>
      </c>
      <c r="K1536">
        <v>1438791062</v>
      </c>
      <c r="L1536" s="18">
        <f t="shared" si="157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>
        <f t="shared" si="158"/>
        <v>23830</v>
      </c>
      <c r="R1536">
        <f t="shared" si="161"/>
        <v>64.579945799457988</v>
      </c>
      <c r="S1536" s="8" t="str">
        <f t="shared" si="163"/>
        <v>photography</v>
      </c>
      <c r="T1536" t="str">
        <f t="shared" si="159"/>
        <v>y/photobooks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6">
        <f t="shared" si="160"/>
        <v>42513.916666666672</v>
      </c>
      <c r="K1537">
        <v>1461527631</v>
      </c>
      <c r="L1537" s="18">
        <f t="shared" si="157"/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>
        <f t="shared" si="158"/>
        <v>1297</v>
      </c>
      <c r="R1537">
        <f t="shared" si="161"/>
        <v>11.790909090909091</v>
      </c>
      <c r="S1537" s="8" t="str">
        <f t="shared" si="163"/>
        <v>photography</v>
      </c>
      <c r="T1537" t="str">
        <f t="shared" si="159"/>
        <v>y/photobooks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6">
        <f t="shared" si="160"/>
        <v>42243.802199074074</v>
      </c>
      <c r="K1538">
        <v>1438110910</v>
      </c>
      <c r="L1538" s="18">
        <f t="shared" ref="L1538:L1601" si="164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>
        <f t="shared" ref="Q1538:Q1601" si="165">E1538-D1538</f>
        <v>18037.009999999998</v>
      </c>
      <c r="R1538">
        <f t="shared" si="161"/>
        <v>39.641780219780216</v>
      </c>
      <c r="S1538" s="8" t="str">
        <f t="shared" si="163"/>
        <v>photography</v>
      </c>
      <c r="T1538" t="str">
        <f t="shared" ref="T1538:T1601" si="166">RIGHT(P1538,12)</f>
        <v>y/photobooks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6">
        <f t="shared" ref="J1539:J1602" si="167">(((I1539/60)/60)/24)+DATE(1970,1,1)</f>
        <v>42588.75</v>
      </c>
      <c r="K1539">
        <v>1467358427</v>
      </c>
      <c r="L1539" s="18">
        <f t="shared" si="164"/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>
        <f t="shared" si="165"/>
        <v>9588</v>
      </c>
      <c r="R1539">
        <f t="shared" ref="R1539:R1602" si="168">Q1539/N1539</f>
        <v>42.803571428571431</v>
      </c>
      <c r="S1539" s="8" t="str">
        <f t="shared" si="163"/>
        <v>photography</v>
      </c>
      <c r="T1539" t="str">
        <f t="shared" si="166"/>
        <v>y/photobooks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6">
        <f t="shared" si="167"/>
        <v>42026.782060185185</v>
      </c>
      <c r="K1540">
        <v>1418064370</v>
      </c>
      <c r="L1540" s="18">
        <f t="shared" si="164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>
        <f t="shared" si="165"/>
        <v>184</v>
      </c>
      <c r="R1540">
        <f t="shared" si="168"/>
        <v>4</v>
      </c>
      <c r="S1540" s="8" t="str">
        <f t="shared" si="163"/>
        <v>photography</v>
      </c>
      <c r="T1540" t="str">
        <f t="shared" si="166"/>
        <v>y/photobooks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6">
        <f t="shared" si="167"/>
        <v>42738.919201388882</v>
      </c>
      <c r="K1541">
        <v>1480629819</v>
      </c>
      <c r="L1541" s="18">
        <f t="shared" si="164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>
        <f t="shared" si="165"/>
        <v>7197.2200000000012</v>
      </c>
      <c r="R1541">
        <f t="shared" si="168"/>
        <v>25.342323943661977</v>
      </c>
      <c r="S1541" s="8" t="str">
        <f t="shared" si="163"/>
        <v>photography</v>
      </c>
      <c r="T1541" t="str">
        <f t="shared" si="166"/>
        <v>y/photobooks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6">
        <f t="shared" si="167"/>
        <v>41969.052083333328</v>
      </c>
      <c r="K1542">
        <v>1414368616</v>
      </c>
      <c r="L1542" s="18">
        <f t="shared" si="164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>
        <f t="shared" si="165"/>
        <v>2680</v>
      </c>
      <c r="R1542">
        <f t="shared" si="168"/>
        <v>27.346938775510203</v>
      </c>
      <c r="S1542" s="8" t="str">
        <f t="shared" si="163"/>
        <v>photography</v>
      </c>
      <c r="T1542" t="str">
        <f t="shared" si="166"/>
        <v>y/photobooks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6">
        <f t="shared" si="167"/>
        <v>42004.712245370371</v>
      </c>
      <c r="K1543">
        <v>1417453538</v>
      </c>
      <c r="L1543" s="18">
        <f t="shared" si="164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>
        <f t="shared" si="165"/>
        <v>-17994</v>
      </c>
      <c r="R1543">
        <f t="shared" si="168"/>
        <v>-8997</v>
      </c>
      <c r="S1543" s="8" t="str">
        <f>S1545</f>
        <v>photography</v>
      </c>
      <c r="T1543" t="str">
        <f t="shared" si="166"/>
        <v>raphy/nature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6">
        <f t="shared" si="167"/>
        <v>42185.996527777781</v>
      </c>
      <c r="K1544">
        <v>1434412500</v>
      </c>
      <c r="L1544" s="18">
        <f t="shared" si="164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>
        <f t="shared" si="165"/>
        <v>-480</v>
      </c>
      <c r="R1544">
        <f t="shared" si="168"/>
        <v>-480</v>
      </c>
      <c r="S1544" s="8" t="str">
        <f t="shared" ref="S1544:S1562" si="169">LEFT(P1544, LEN(P1544)-7)</f>
        <v>photography</v>
      </c>
      <c r="T1544" t="str">
        <f t="shared" si="166"/>
        <v>raphy/nature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6">
        <f t="shared" si="167"/>
        <v>41965.551319444443</v>
      </c>
      <c r="K1545">
        <v>1414066434</v>
      </c>
      <c r="L1545" s="18">
        <f t="shared" si="164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>
        <f t="shared" si="165"/>
        <v>-2240</v>
      </c>
      <c r="R1545">
        <f t="shared" si="168"/>
        <v>-2240</v>
      </c>
      <c r="S1545" s="8" t="str">
        <f t="shared" si="169"/>
        <v>photography</v>
      </c>
      <c r="T1545" t="str">
        <f t="shared" si="166"/>
        <v>raphy/nature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6">
        <f t="shared" si="167"/>
        <v>42095.012499999997</v>
      </c>
      <c r="K1546">
        <v>1424222024</v>
      </c>
      <c r="L1546" s="18">
        <f t="shared" si="164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>
        <f t="shared" si="165"/>
        <v>-1000</v>
      </c>
      <c r="R1546" t="e">
        <f t="shared" si="168"/>
        <v>#DIV/0!</v>
      </c>
      <c r="S1546" s="8" t="str">
        <f t="shared" si="169"/>
        <v>photography</v>
      </c>
      <c r="T1546" t="str">
        <f t="shared" si="166"/>
        <v>raphy/nature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6">
        <f t="shared" si="167"/>
        <v>42065.886111111111</v>
      </c>
      <c r="K1547">
        <v>1422393234</v>
      </c>
      <c r="L1547" s="18">
        <f t="shared" si="164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>
        <f t="shared" si="165"/>
        <v>-2999</v>
      </c>
      <c r="R1547">
        <f t="shared" si="168"/>
        <v>-2999</v>
      </c>
      <c r="S1547" s="8" t="str">
        <f t="shared" si="169"/>
        <v>photography</v>
      </c>
      <c r="T1547" t="str">
        <f t="shared" si="166"/>
        <v>raphy/nature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6">
        <f t="shared" si="167"/>
        <v>41899.212951388887</v>
      </c>
      <c r="K1548">
        <v>1405746399</v>
      </c>
      <c r="L1548" s="18">
        <f t="shared" si="164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>
        <f t="shared" si="165"/>
        <v>-711</v>
      </c>
      <c r="R1548">
        <f t="shared" si="168"/>
        <v>-64.63636363636364</v>
      </c>
      <c r="S1548" s="8" t="str">
        <f t="shared" si="169"/>
        <v>photography</v>
      </c>
      <c r="T1548" t="str">
        <f t="shared" si="166"/>
        <v>raphy/nature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6">
        <f t="shared" si="167"/>
        <v>42789.426875000005</v>
      </c>
      <c r="K1549">
        <v>1487240082</v>
      </c>
      <c r="L1549" s="18">
        <f t="shared" si="164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>
        <f t="shared" si="165"/>
        <v>-20</v>
      </c>
      <c r="R1549" t="e">
        <f t="shared" si="168"/>
        <v>#DIV/0!</v>
      </c>
      <c r="S1549" s="8" t="str">
        <f t="shared" si="169"/>
        <v>photography</v>
      </c>
      <c r="T1549" t="str">
        <f t="shared" si="166"/>
        <v>raphy/nature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6">
        <f t="shared" si="167"/>
        <v>42316.923842592587</v>
      </c>
      <c r="K1550">
        <v>1444425020</v>
      </c>
      <c r="L1550" s="18">
        <f t="shared" si="164"/>
        <v>42286.88217592593</v>
      </c>
      <c r="M1550" t="b">
        <v>0</v>
      </c>
      <c r="N1550">
        <v>1</v>
      </c>
      <c r="O1550" t="b">
        <v>0</v>
      </c>
      <c r="P1550" t="s">
        <v>8288</v>
      </c>
      <c r="Q1550">
        <f t="shared" si="165"/>
        <v>-640</v>
      </c>
      <c r="R1550">
        <f t="shared" si="168"/>
        <v>-640</v>
      </c>
      <c r="S1550" s="8" t="str">
        <f t="shared" si="169"/>
        <v>photography</v>
      </c>
      <c r="T1550" t="str">
        <f t="shared" si="166"/>
        <v>raphy/nature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6">
        <f t="shared" si="167"/>
        <v>42311.177766203706</v>
      </c>
      <c r="K1551">
        <v>1443928559</v>
      </c>
      <c r="L1551" s="18">
        <f t="shared" si="164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>
        <f t="shared" si="165"/>
        <v>-330</v>
      </c>
      <c r="R1551">
        <f t="shared" si="168"/>
        <v>-55</v>
      </c>
      <c r="S1551" s="8" t="str">
        <f t="shared" si="169"/>
        <v>photography</v>
      </c>
      <c r="T1551" t="str">
        <f t="shared" si="166"/>
        <v>raphy/nature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6">
        <f t="shared" si="167"/>
        <v>42502.449467592596</v>
      </c>
      <c r="K1552">
        <v>1460458034</v>
      </c>
      <c r="L1552" s="18">
        <f t="shared" si="164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>
        <f t="shared" si="165"/>
        <v>-649</v>
      </c>
      <c r="R1552">
        <f t="shared" si="168"/>
        <v>-92.714285714285708</v>
      </c>
      <c r="S1552" s="8" t="str">
        <f t="shared" si="169"/>
        <v>photography</v>
      </c>
      <c r="T1552" t="str">
        <f t="shared" si="166"/>
        <v>raphy/nature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6">
        <f t="shared" si="167"/>
        <v>42151.824525462958</v>
      </c>
      <c r="K1553">
        <v>1430164039</v>
      </c>
      <c r="L1553" s="18">
        <f t="shared" si="164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>
        <f t="shared" si="165"/>
        <v>-3500</v>
      </c>
      <c r="R1553" t="e">
        <f t="shared" si="168"/>
        <v>#DIV/0!</v>
      </c>
      <c r="S1553" s="8" t="str">
        <f t="shared" si="169"/>
        <v>photography</v>
      </c>
      <c r="T1553" t="str">
        <f t="shared" si="166"/>
        <v>raphy/nature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6">
        <f t="shared" si="167"/>
        <v>41913.165972222225</v>
      </c>
      <c r="K1554">
        <v>1410366708</v>
      </c>
      <c r="L1554" s="18">
        <f t="shared" si="164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>
        <f t="shared" si="165"/>
        <v>-2185</v>
      </c>
      <c r="R1554">
        <f t="shared" si="168"/>
        <v>-136.5625</v>
      </c>
      <c r="S1554" s="8" t="str">
        <f t="shared" si="169"/>
        <v>photography</v>
      </c>
      <c r="T1554" t="str">
        <f t="shared" si="166"/>
        <v>raphy/nature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6">
        <f t="shared" si="167"/>
        <v>42249.282951388886</v>
      </c>
      <c r="K1555">
        <v>1438584447</v>
      </c>
      <c r="L1555" s="18">
        <f t="shared" si="164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>
        <f t="shared" si="165"/>
        <v>-6000</v>
      </c>
      <c r="R1555" t="e">
        <f t="shared" si="168"/>
        <v>#DIV/0!</v>
      </c>
      <c r="S1555" s="8" t="str">
        <f t="shared" si="169"/>
        <v>photography</v>
      </c>
      <c r="T1555" t="str">
        <f t="shared" si="166"/>
        <v>raphy/nature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6">
        <f t="shared" si="167"/>
        <v>42218.252199074079</v>
      </c>
      <c r="K1556">
        <v>1435903390</v>
      </c>
      <c r="L1556" s="18">
        <f t="shared" si="164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>
        <f t="shared" si="165"/>
        <v>-20000</v>
      </c>
      <c r="R1556" t="e">
        <f t="shared" si="168"/>
        <v>#DIV/0!</v>
      </c>
      <c r="S1556" s="8" t="str">
        <f t="shared" si="169"/>
        <v>photography</v>
      </c>
      <c r="T1556" t="str">
        <f t="shared" si="166"/>
        <v>raphy/nature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6">
        <f t="shared" si="167"/>
        <v>42264.708333333328</v>
      </c>
      <c r="K1557">
        <v>1440513832</v>
      </c>
      <c r="L1557" s="18">
        <f t="shared" si="164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>
        <f t="shared" si="165"/>
        <v>-750</v>
      </c>
      <c r="R1557" t="e">
        <f t="shared" si="168"/>
        <v>#DIV/0!</v>
      </c>
      <c r="S1557" s="8" t="str">
        <f t="shared" si="169"/>
        <v>photography</v>
      </c>
      <c r="T1557" t="str">
        <f t="shared" si="166"/>
        <v>raphy/nature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6">
        <f t="shared" si="167"/>
        <v>42555.153055555551</v>
      </c>
      <c r="K1558">
        <v>1465011624</v>
      </c>
      <c r="L1558" s="18">
        <f t="shared" si="164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>
        <f t="shared" si="165"/>
        <v>-823</v>
      </c>
      <c r="R1558">
        <f t="shared" si="168"/>
        <v>-68.583333333333329</v>
      </c>
      <c r="S1558" s="8" t="str">
        <f t="shared" si="169"/>
        <v>photography</v>
      </c>
      <c r="T1558" t="str">
        <f t="shared" si="166"/>
        <v>raphy/nature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6">
        <f t="shared" si="167"/>
        <v>41902.65315972222</v>
      </c>
      <c r="K1559">
        <v>1408549233</v>
      </c>
      <c r="L1559" s="18">
        <f t="shared" si="164"/>
        <v>41871.65315972222</v>
      </c>
      <c r="M1559" t="b">
        <v>0</v>
      </c>
      <c r="N1559">
        <v>1</v>
      </c>
      <c r="O1559" t="b">
        <v>0</v>
      </c>
      <c r="P1559" t="s">
        <v>8288</v>
      </c>
      <c r="Q1559">
        <f t="shared" si="165"/>
        <v>-2400</v>
      </c>
      <c r="R1559">
        <f t="shared" si="168"/>
        <v>-2400</v>
      </c>
      <c r="S1559" s="8" t="str">
        <f t="shared" si="169"/>
        <v>photography</v>
      </c>
      <c r="T1559" t="str">
        <f t="shared" si="166"/>
        <v>raphy/nature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6">
        <f t="shared" si="167"/>
        <v>42244.508333333331</v>
      </c>
      <c r="K1560">
        <v>1435656759</v>
      </c>
      <c r="L1560" s="18">
        <f t="shared" si="164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>
        <f t="shared" si="165"/>
        <v>-715</v>
      </c>
      <c r="R1560">
        <f t="shared" si="168"/>
        <v>-238.33333333333334</v>
      </c>
      <c r="S1560" s="8" t="str">
        <f t="shared" si="169"/>
        <v>photography</v>
      </c>
      <c r="T1560" t="str">
        <f t="shared" si="166"/>
        <v>raphy/nature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6">
        <f t="shared" si="167"/>
        <v>42123.05322916666</v>
      </c>
      <c r="K1561">
        <v>1428974199</v>
      </c>
      <c r="L1561" s="18">
        <f t="shared" si="164"/>
        <v>42108.05322916666</v>
      </c>
      <c r="M1561" t="b">
        <v>0</v>
      </c>
      <c r="N1561">
        <v>1</v>
      </c>
      <c r="O1561" t="b">
        <v>0</v>
      </c>
      <c r="P1561" t="s">
        <v>8288</v>
      </c>
      <c r="Q1561">
        <f t="shared" si="165"/>
        <v>-14950</v>
      </c>
      <c r="R1561">
        <f t="shared" si="168"/>
        <v>-14950</v>
      </c>
      <c r="S1561" s="8" t="str">
        <f t="shared" si="169"/>
        <v>photography</v>
      </c>
      <c r="T1561" t="str">
        <f t="shared" si="166"/>
        <v>raphy/nature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6">
        <f t="shared" si="167"/>
        <v>41956.062418981484</v>
      </c>
      <c r="K1562">
        <v>1414110593</v>
      </c>
      <c r="L1562" s="18">
        <f t="shared" si="164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>
        <f t="shared" si="165"/>
        <v>-2406</v>
      </c>
      <c r="R1562">
        <f t="shared" si="168"/>
        <v>-601.5</v>
      </c>
      <c r="S1562" s="8" t="str">
        <f t="shared" si="169"/>
        <v>photography</v>
      </c>
      <c r="T1562" t="str">
        <f t="shared" si="166"/>
        <v>raphy/nature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6">
        <f t="shared" si="167"/>
        <v>41585.083368055559</v>
      </c>
      <c r="K1563">
        <v>1381194003</v>
      </c>
      <c r="L1563" s="18">
        <f t="shared" si="164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>
        <f t="shared" si="165"/>
        <v>-9933</v>
      </c>
      <c r="R1563">
        <f t="shared" si="168"/>
        <v>-9933</v>
      </c>
      <c r="S1563" s="8" t="str">
        <f>LEFT(P1563, LEN(P1563)-10)</f>
        <v>publishing</v>
      </c>
      <c r="T1563" t="str">
        <f t="shared" si="166"/>
        <v>ng/art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6">
        <f t="shared" si="167"/>
        <v>40149.034722222219</v>
      </c>
      <c r="K1564">
        <v>1253712916</v>
      </c>
      <c r="L1564" s="18">
        <f t="shared" si="164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>
        <f t="shared" si="165"/>
        <v>-4000</v>
      </c>
      <c r="R1564" t="e">
        <f t="shared" si="168"/>
        <v>#DIV/0!</v>
      </c>
      <c r="S1564" s="8" t="str">
        <f t="shared" ref="S1564:S1582" si="170">LEFT(P1564, LEN(P1564)-10)</f>
        <v>publishing</v>
      </c>
      <c r="T1564" t="str">
        <f t="shared" si="166"/>
        <v>ng/art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6">
        <f t="shared" si="167"/>
        <v>41712.700821759259</v>
      </c>
      <c r="K1565">
        <v>1389635351</v>
      </c>
      <c r="L1565" s="18">
        <f t="shared" si="164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>
        <f t="shared" si="165"/>
        <v>-5915</v>
      </c>
      <c r="R1565">
        <f t="shared" si="168"/>
        <v>-2957.5</v>
      </c>
      <c r="S1565" s="8" t="str">
        <f t="shared" si="170"/>
        <v>publishing</v>
      </c>
      <c r="T1565" t="str">
        <f t="shared" si="166"/>
        <v>ng/art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6">
        <f t="shared" si="167"/>
        <v>42152.836805555555</v>
      </c>
      <c r="K1566">
        <v>1430124509</v>
      </c>
      <c r="L1566" s="18">
        <f t="shared" si="164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>
        <f t="shared" si="165"/>
        <v>-9990</v>
      </c>
      <c r="R1566">
        <f t="shared" si="168"/>
        <v>-9990</v>
      </c>
      <c r="S1566" s="8" t="str">
        <f t="shared" si="170"/>
        <v>publishing</v>
      </c>
      <c r="T1566" t="str">
        <f t="shared" si="166"/>
        <v>ng/art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6">
        <f t="shared" si="167"/>
        <v>40702.729872685188</v>
      </c>
      <c r="K1567">
        <v>1304962261</v>
      </c>
      <c r="L1567" s="18">
        <f t="shared" si="164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>
        <f t="shared" si="165"/>
        <v>-3900</v>
      </c>
      <c r="R1567">
        <f t="shared" si="168"/>
        <v>-3900</v>
      </c>
      <c r="S1567" s="8" t="str">
        <f t="shared" si="170"/>
        <v>publishing</v>
      </c>
      <c r="T1567" t="str">
        <f t="shared" si="166"/>
        <v>ng/art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6">
        <f t="shared" si="167"/>
        <v>42578.916666666672</v>
      </c>
      <c r="K1568">
        <v>1467151204</v>
      </c>
      <c r="L1568" s="18">
        <f t="shared" si="164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>
        <f t="shared" si="165"/>
        <v>-23625</v>
      </c>
      <c r="R1568">
        <f t="shared" si="168"/>
        <v>-400.42372881355931</v>
      </c>
      <c r="S1568" s="8" t="str">
        <f t="shared" si="170"/>
        <v>publishing</v>
      </c>
      <c r="T1568" t="str">
        <f t="shared" si="166"/>
        <v>ng/art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6">
        <f t="shared" si="167"/>
        <v>41687</v>
      </c>
      <c r="K1569">
        <v>1391293745</v>
      </c>
      <c r="L1569" s="18">
        <f t="shared" si="164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>
        <f t="shared" si="165"/>
        <v>-8150</v>
      </c>
      <c r="R1569">
        <f t="shared" si="168"/>
        <v>-626.92307692307691</v>
      </c>
      <c r="S1569" s="8" t="str">
        <f>LEFT(P1569, LEN(P1569)-10)</f>
        <v>publishing</v>
      </c>
      <c r="T1569" t="str">
        <f t="shared" si="166"/>
        <v>ng/art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6">
        <f t="shared" si="167"/>
        <v>41997.062326388885</v>
      </c>
      <c r="K1570">
        <v>1416360585</v>
      </c>
      <c r="L1570" s="18">
        <f t="shared" si="164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>
        <f t="shared" si="165"/>
        <v>-21590</v>
      </c>
      <c r="R1570">
        <f t="shared" si="168"/>
        <v>-981.36363636363637</v>
      </c>
      <c r="S1570" s="8" t="str">
        <f t="shared" si="170"/>
        <v>publishing</v>
      </c>
      <c r="T1570" t="str">
        <f t="shared" si="166"/>
        <v>ng/art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6">
        <f t="shared" si="167"/>
        <v>41419.679560185185</v>
      </c>
      <c r="K1571">
        <v>1366906714</v>
      </c>
      <c r="L1571" s="18">
        <f t="shared" si="164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>
        <f t="shared" si="165"/>
        <v>-30000</v>
      </c>
      <c r="R1571" t="e">
        <f t="shared" si="168"/>
        <v>#DIV/0!</v>
      </c>
      <c r="S1571" s="8" t="str">
        <f t="shared" si="170"/>
        <v>publishing</v>
      </c>
      <c r="T1571" t="str">
        <f t="shared" si="166"/>
        <v>ng/art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6">
        <f t="shared" si="167"/>
        <v>42468.771782407406</v>
      </c>
      <c r="K1572">
        <v>1457551882</v>
      </c>
      <c r="L1572" s="18">
        <f t="shared" si="164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>
        <f t="shared" si="165"/>
        <v>-3516</v>
      </c>
      <c r="R1572">
        <f t="shared" si="168"/>
        <v>-67.615384615384613</v>
      </c>
      <c r="S1572" s="8" t="str">
        <f t="shared" si="170"/>
        <v>publishing</v>
      </c>
      <c r="T1572" t="str">
        <f t="shared" si="166"/>
        <v>ng/art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6">
        <f t="shared" si="167"/>
        <v>42174.769479166673</v>
      </c>
      <c r="K1573">
        <v>1432146483</v>
      </c>
      <c r="L1573" s="18">
        <f t="shared" si="164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>
        <f t="shared" si="165"/>
        <v>-12020</v>
      </c>
      <c r="R1573">
        <f t="shared" si="168"/>
        <v>-3005</v>
      </c>
      <c r="S1573" s="8" t="str">
        <f t="shared" si="170"/>
        <v>publishing</v>
      </c>
      <c r="T1573" t="str">
        <f t="shared" si="166"/>
        <v>ng/art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6">
        <f t="shared" si="167"/>
        <v>42428.999305555553</v>
      </c>
      <c r="K1574">
        <v>1454546859</v>
      </c>
      <c r="L1574" s="18">
        <f t="shared" si="164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>
        <f t="shared" si="165"/>
        <v>-2375</v>
      </c>
      <c r="R1574">
        <f t="shared" si="168"/>
        <v>-791.66666666666663</v>
      </c>
      <c r="S1574" s="8" t="str">
        <f t="shared" si="170"/>
        <v>publishing</v>
      </c>
      <c r="T1574" t="str">
        <f t="shared" si="166"/>
        <v>ng/art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6">
        <f t="shared" si="167"/>
        <v>42826.165972222225</v>
      </c>
      <c r="K1575">
        <v>1487548802</v>
      </c>
      <c r="L1575" s="18">
        <f t="shared" si="164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>
        <f t="shared" si="165"/>
        <v>-8777</v>
      </c>
      <c r="R1575">
        <f t="shared" si="168"/>
        <v>-2925.6666666666665</v>
      </c>
      <c r="S1575" s="8" t="str">
        <f t="shared" si="170"/>
        <v>publishing</v>
      </c>
      <c r="T1575" t="str">
        <f t="shared" si="166"/>
        <v>ng/art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6">
        <f t="shared" si="167"/>
        <v>42052.927418981482</v>
      </c>
      <c r="K1576">
        <v>1421187329</v>
      </c>
      <c r="L1576" s="18">
        <f t="shared" si="164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>
        <f t="shared" si="165"/>
        <v>-9494</v>
      </c>
      <c r="R1576">
        <f t="shared" si="168"/>
        <v>-1582.3333333333333</v>
      </c>
      <c r="S1576" s="8" t="str">
        <f t="shared" si="170"/>
        <v>publishing</v>
      </c>
      <c r="T1576" t="str">
        <f t="shared" si="166"/>
        <v>ng/art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6">
        <f t="shared" si="167"/>
        <v>41829.524259259262</v>
      </c>
      <c r="K1577">
        <v>1402317296</v>
      </c>
      <c r="L1577" s="18">
        <f t="shared" si="164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>
        <f t="shared" si="165"/>
        <v>-7709</v>
      </c>
      <c r="R1577">
        <f t="shared" si="168"/>
        <v>-220.25714285714287</v>
      </c>
      <c r="S1577" s="8" t="str">
        <f t="shared" si="170"/>
        <v>publishing</v>
      </c>
      <c r="T1577" t="str">
        <f t="shared" si="166"/>
        <v>ng/art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6">
        <f t="shared" si="167"/>
        <v>42185.879259259258</v>
      </c>
      <c r="K1578">
        <v>1431810368</v>
      </c>
      <c r="L1578" s="18">
        <f t="shared" si="164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>
        <f t="shared" si="165"/>
        <v>-4350</v>
      </c>
      <c r="R1578">
        <f t="shared" si="168"/>
        <v>-435</v>
      </c>
      <c r="S1578" s="8" t="str">
        <f t="shared" si="170"/>
        <v>publishing</v>
      </c>
      <c r="T1578" t="str">
        <f t="shared" si="166"/>
        <v>ng/art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6">
        <f t="shared" si="167"/>
        <v>41114.847777777781</v>
      </c>
      <c r="K1579">
        <v>1337977248</v>
      </c>
      <c r="L1579" s="18">
        <f t="shared" si="164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>
        <f t="shared" si="165"/>
        <v>-9945</v>
      </c>
      <c r="R1579">
        <f t="shared" si="168"/>
        <v>-4972.5</v>
      </c>
      <c r="S1579" s="8" t="str">
        <f t="shared" si="170"/>
        <v>publishing</v>
      </c>
      <c r="T1579" t="str">
        <f t="shared" si="166"/>
        <v>ng/art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6">
        <f t="shared" si="167"/>
        <v>40423.083333333336</v>
      </c>
      <c r="K1580">
        <v>1281317691</v>
      </c>
      <c r="L1580" s="18">
        <f t="shared" si="164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>
        <f t="shared" si="165"/>
        <v>-1692</v>
      </c>
      <c r="R1580">
        <f t="shared" si="168"/>
        <v>-423</v>
      </c>
      <c r="S1580" s="8" t="str">
        <f t="shared" si="170"/>
        <v>publishing</v>
      </c>
      <c r="T1580" t="str">
        <f t="shared" si="166"/>
        <v>ng/art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6">
        <f t="shared" si="167"/>
        <v>41514.996423611112</v>
      </c>
      <c r="K1581">
        <v>1374882891</v>
      </c>
      <c r="L1581" s="18">
        <f t="shared" si="164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>
        <f t="shared" si="165"/>
        <v>-3305</v>
      </c>
      <c r="R1581">
        <f t="shared" si="168"/>
        <v>-1652.5</v>
      </c>
      <c r="S1581" s="8" t="str">
        <f t="shared" si="170"/>
        <v>publishing</v>
      </c>
      <c r="T1581" t="str">
        <f t="shared" si="166"/>
        <v>ng/art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6">
        <f t="shared" si="167"/>
        <v>41050.050069444449</v>
      </c>
      <c r="K1582">
        <v>1332378726</v>
      </c>
      <c r="L1582" s="18">
        <f t="shared" si="164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>
        <f t="shared" si="165"/>
        <v>-1750</v>
      </c>
      <c r="R1582" t="e">
        <f t="shared" si="168"/>
        <v>#DIV/0!</v>
      </c>
      <c r="S1582" s="8" t="str">
        <f t="shared" si="170"/>
        <v>publishing</v>
      </c>
      <c r="T1582" t="str">
        <f t="shared" si="166"/>
        <v>ng/art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6">
        <f t="shared" si="167"/>
        <v>42357.448958333334</v>
      </c>
      <c r="K1583">
        <v>1447757190</v>
      </c>
      <c r="L1583" s="18">
        <f t="shared" si="164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>
        <f t="shared" si="165"/>
        <v>-995</v>
      </c>
      <c r="R1583">
        <f t="shared" si="168"/>
        <v>-995</v>
      </c>
      <c r="S1583" s="8" t="str">
        <f>LEFT(P1583, LEN(P1583)-7)</f>
        <v>photography</v>
      </c>
      <c r="T1583" t="str">
        <f t="shared" si="166"/>
        <v>raphy/places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6">
        <f t="shared" si="167"/>
        <v>42303.888888888891</v>
      </c>
      <c r="K1584">
        <v>1440961053</v>
      </c>
      <c r="L1584" s="18">
        <f t="shared" si="164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>
        <f t="shared" si="165"/>
        <v>-907</v>
      </c>
      <c r="R1584">
        <f t="shared" si="168"/>
        <v>-302.33333333333331</v>
      </c>
      <c r="S1584" s="8" t="str">
        <f t="shared" ref="S1584:S1602" si="171">LEFT(P1584, LEN(P1584)-7)</f>
        <v>photography</v>
      </c>
      <c r="T1584" t="str">
        <f t="shared" si="166"/>
        <v>raphy/places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6">
        <f t="shared" si="167"/>
        <v>41907.904988425929</v>
      </c>
      <c r="K1585">
        <v>1409089391</v>
      </c>
      <c r="L1585" s="18">
        <f t="shared" si="164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>
        <f t="shared" si="165"/>
        <v>-19985</v>
      </c>
      <c r="R1585">
        <f t="shared" si="168"/>
        <v>-19985</v>
      </c>
      <c r="S1585" s="8" t="str">
        <f t="shared" si="171"/>
        <v>photography</v>
      </c>
      <c r="T1585" t="str">
        <f t="shared" si="166"/>
        <v>raphy/places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6">
        <f t="shared" si="167"/>
        <v>41789.649317129632</v>
      </c>
      <c r="K1586">
        <v>1400600101</v>
      </c>
      <c r="L1586" s="18">
        <f t="shared" si="164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>
        <f t="shared" si="165"/>
        <v>-1200</v>
      </c>
      <c r="R1586" t="e">
        <f t="shared" si="168"/>
        <v>#DIV/0!</v>
      </c>
      <c r="S1586" s="8" t="str">
        <f t="shared" si="171"/>
        <v>photography</v>
      </c>
      <c r="T1586" t="str">
        <f t="shared" si="166"/>
        <v>raphy/places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6">
        <f t="shared" si="167"/>
        <v>42729.458333333328</v>
      </c>
      <c r="K1587">
        <v>1480800568</v>
      </c>
      <c r="L1587" s="18">
        <f t="shared" si="164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>
        <f t="shared" si="165"/>
        <v>-420</v>
      </c>
      <c r="R1587">
        <f t="shared" si="168"/>
        <v>-35</v>
      </c>
      <c r="S1587" s="8" t="str">
        <f t="shared" si="171"/>
        <v>photography</v>
      </c>
      <c r="T1587" t="str">
        <f t="shared" si="166"/>
        <v>raphy/places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6">
        <f t="shared" si="167"/>
        <v>42099.062754629631</v>
      </c>
      <c r="K1588">
        <v>1425609022</v>
      </c>
      <c r="L1588" s="18">
        <f t="shared" si="164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>
        <f t="shared" si="165"/>
        <v>-1500</v>
      </c>
      <c r="R1588" t="e">
        <f t="shared" si="168"/>
        <v>#DIV/0!</v>
      </c>
      <c r="S1588" s="8" t="str">
        <f t="shared" si="171"/>
        <v>photography</v>
      </c>
      <c r="T1588" t="str">
        <f t="shared" si="166"/>
        <v>raphy/places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6">
        <f t="shared" si="167"/>
        <v>41986.950983796298</v>
      </c>
      <c r="K1589">
        <v>1415918965</v>
      </c>
      <c r="L1589" s="18">
        <f t="shared" si="164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>
        <f t="shared" si="165"/>
        <v>-7499</v>
      </c>
      <c r="R1589">
        <f t="shared" si="168"/>
        <v>-7499</v>
      </c>
      <c r="S1589" s="8" t="str">
        <f t="shared" si="171"/>
        <v>photography</v>
      </c>
      <c r="T1589" t="str">
        <f t="shared" si="166"/>
        <v>raphy/places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6">
        <f t="shared" si="167"/>
        <v>42035.841666666667</v>
      </c>
      <c r="K1590">
        <v>1420091999</v>
      </c>
      <c r="L1590" s="18">
        <f t="shared" si="164"/>
        <v>42005.24998842593</v>
      </c>
      <c r="M1590" t="b">
        <v>0</v>
      </c>
      <c r="N1590">
        <v>0</v>
      </c>
      <c r="O1590" t="b">
        <v>0</v>
      </c>
      <c r="P1590" t="s">
        <v>8290</v>
      </c>
      <c r="Q1590">
        <f t="shared" si="165"/>
        <v>-516</v>
      </c>
      <c r="R1590" t="e">
        <f t="shared" si="168"/>
        <v>#DIV/0!</v>
      </c>
      <c r="S1590" s="8" t="str">
        <f t="shared" si="171"/>
        <v>photography</v>
      </c>
      <c r="T1590" t="str">
        <f t="shared" si="166"/>
        <v>raphy/places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6">
        <f t="shared" si="167"/>
        <v>42286.984791666662</v>
      </c>
      <c r="K1591">
        <v>1441841886</v>
      </c>
      <c r="L1591" s="18">
        <f t="shared" si="164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>
        <f t="shared" si="165"/>
        <v>-1200</v>
      </c>
      <c r="R1591" t="e">
        <f t="shared" si="168"/>
        <v>#DIV/0!</v>
      </c>
      <c r="S1591" s="8" t="str">
        <f t="shared" si="171"/>
        <v>photography</v>
      </c>
      <c r="T1591" t="str">
        <f t="shared" si="166"/>
        <v>raphy/places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6">
        <f t="shared" si="167"/>
        <v>42270.857222222221</v>
      </c>
      <c r="K1592">
        <v>1440448464</v>
      </c>
      <c r="L1592" s="18">
        <f t="shared" si="164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>
        <f t="shared" si="165"/>
        <v>-58980</v>
      </c>
      <c r="R1592">
        <f t="shared" si="168"/>
        <v>-29490</v>
      </c>
      <c r="S1592" s="8" t="str">
        <f t="shared" si="171"/>
        <v>photography</v>
      </c>
      <c r="T1592" t="str">
        <f t="shared" si="166"/>
        <v>raphy/places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6">
        <f t="shared" si="167"/>
        <v>42463.68450231482</v>
      </c>
      <c r="K1593">
        <v>1457112341</v>
      </c>
      <c r="L1593" s="18">
        <f t="shared" si="164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>
        <f t="shared" si="165"/>
        <v>-9908</v>
      </c>
      <c r="R1593">
        <f t="shared" si="168"/>
        <v>-107.69565217391305</v>
      </c>
      <c r="S1593" s="8" t="str">
        <f t="shared" si="171"/>
        <v>photography</v>
      </c>
      <c r="T1593" t="str">
        <f t="shared" si="166"/>
        <v>raphy/places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6">
        <f t="shared" si="167"/>
        <v>42091.031076388885</v>
      </c>
      <c r="K1594">
        <v>1423619085</v>
      </c>
      <c r="L1594" s="18">
        <f t="shared" si="164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>
        <f t="shared" si="165"/>
        <v>-25</v>
      </c>
      <c r="R1594" t="e">
        <f t="shared" si="168"/>
        <v>#DIV/0!</v>
      </c>
      <c r="S1594" s="8" t="str">
        <f t="shared" si="171"/>
        <v>photography</v>
      </c>
      <c r="T1594" t="str">
        <f t="shared" si="166"/>
        <v>raphy/places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6">
        <f t="shared" si="167"/>
        <v>42063.845543981486</v>
      </c>
      <c r="K1595">
        <v>1422562655</v>
      </c>
      <c r="L1595" s="18">
        <f t="shared" si="164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>
        <f t="shared" si="165"/>
        <v>-21997</v>
      </c>
      <c r="R1595">
        <f t="shared" si="168"/>
        <v>-7332.333333333333</v>
      </c>
      <c r="S1595" s="8" t="str">
        <f t="shared" si="171"/>
        <v>photography</v>
      </c>
      <c r="T1595" t="str">
        <f t="shared" si="166"/>
        <v>raphy/places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6">
        <f t="shared" si="167"/>
        <v>42505.681249999994</v>
      </c>
      <c r="K1596">
        <v>1458147982</v>
      </c>
      <c r="L1596" s="18">
        <f t="shared" si="164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>
        <f t="shared" si="165"/>
        <v>-795</v>
      </c>
      <c r="R1596">
        <f t="shared" si="168"/>
        <v>-79.5</v>
      </c>
      <c r="S1596" s="8" t="str">
        <f t="shared" si="171"/>
        <v>photography</v>
      </c>
      <c r="T1596" t="str">
        <f t="shared" si="166"/>
        <v>raphy/places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6">
        <f t="shared" si="167"/>
        <v>41808.842361111114</v>
      </c>
      <c r="K1597">
        <v>1400634728</v>
      </c>
      <c r="L1597" s="18">
        <f t="shared" si="164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>
        <f t="shared" si="165"/>
        <v>-99720</v>
      </c>
      <c r="R1597">
        <f t="shared" si="168"/>
        <v>-14245.714285714286</v>
      </c>
      <c r="S1597" s="8" t="str">
        <f t="shared" si="171"/>
        <v>photography</v>
      </c>
      <c r="T1597" t="str">
        <f t="shared" si="166"/>
        <v>raphy/places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6">
        <f t="shared" si="167"/>
        <v>41986.471863425926</v>
      </c>
      <c r="K1598">
        <v>1414577969</v>
      </c>
      <c r="L1598" s="18">
        <f t="shared" si="164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>
        <f t="shared" si="165"/>
        <v>-3175</v>
      </c>
      <c r="R1598">
        <f t="shared" si="168"/>
        <v>-1058.3333333333333</v>
      </c>
      <c r="S1598" s="8" t="str">
        <f t="shared" si="171"/>
        <v>photography</v>
      </c>
      <c r="T1598" t="str">
        <f t="shared" si="166"/>
        <v>raphy/places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6">
        <f t="shared" si="167"/>
        <v>42633.354131944448</v>
      </c>
      <c r="K1599">
        <v>1471768197</v>
      </c>
      <c r="L1599" s="18">
        <f t="shared" si="164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>
        <f t="shared" si="165"/>
        <v>-15000</v>
      </c>
      <c r="R1599" t="e">
        <f t="shared" si="168"/>
        <v>#DIV/0!</v>
      </c>
      <c r="S1599" s="8" t="str">
        <f t="shared" si="171"/>
        <v>photography</v>
      </c>
      <c r="T1599" t="str">
        <f t="shared" si="166"/>
        <v>raphy/places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6">
        <f t="shared" si="167"/>
        <v>42211.667337962965</v>
      </c>
      <c r="K1600">
        <v>1432742458</v>
      </c>
      <c r="L1600" s="18">
        <f t="shared" si="164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>
        <f t="shared" si="165"/>
        <v>-799</v>
      </c>
      <c r="R1600">
        <f t="shared" si="168"/>
        <v>-799</v>
      </c>
      <c r="S1600" s="8" t="str">
        <f t="shared" si="171"/>
        <v>photography</v>
      </c>
      <c r="T1600" t="str">
        <f t="shared" si="166"/>
        <v>raphy/places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6">
        <f t="shared" si="167"/>
        <v>42468.497407407413</v>
      </c>
      <c r="K1601">
        <v>1457528176</v>
      </c>
      <c r="L1601" s="18">
        <f t="shared" si="164"/>
        <v>42438.53907407407</v>
      </c>
      <c r="M1601" t="b">
        <v>0</v>
      </c>
      <c r="N1601">
        <v>0</v>
      </c>
      <c r="O1601" t="b">
        <v>0</v>
      </c>
      <c r="P1601" t="s">
        <v>8290</v>
      </c>
      <c r="Q1601">
        <f t="shared" si="165"/>
        <v>-500</v>
      </c>
      <c r="R1601" t="e">
        <f t="shared" si="168"/>
        <v>#DIV/0!</v>
      </c>
      <c r="S1601" s="8" t="str">
        <f t="shared" si="171"/>
        <v>photography</v>
      </c>
      <c r="T1601" t="str">
        <f t="shared" si="166"/>
        <v>raphy/places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6">
        <f t="shared" si="167"/>
        <v>41835.21597222222</v>
      </c>
      <c r="K1602">
        <v>1401585752</v>
      </c>
      <c r="L1602" s="18">
        <f t="shared" ref="L1602:L1665" si="172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8290</v>
      </c>
      <c r="Q1602">
        <f t="shared" ref="Q1602:Q1665" si="173">E1602-D1602</f>
        <v>-4633</v>
      </c>
      <c r="R1602">
        <f t="shared" si="168"/>
        <v>-514.77777777777783</v>
      </c>
      <c r="S1602" s="8" t="str">
        <f t="shared" si="171"/>
        <v>photography</v>
      </c>
      <c r="T1602" t="str">
        <f t="shared" ref="T1602:T1665" si="174">RIGHT(P1602,12)</f>
        <v>raphy/places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6">
        <f t="shared" ref="J1603:J1666" si="175">(((I1603/60)/60)/24)+DATE(1970,1,1)</f>
        <v>40668.092974537038</v>
      </c>
      <c r="K1603">
        <v>1301969633</v>
      </c>
      <c r="L1603" s="18">
        <f t="shared" si="172"/>
        <v>40638.092974537038</v>
      </c>
      <c r="M1603" t="b">
        <v>0</v>
      </c>
      <c r="N1603">
        <v>56</v>
      </c>
      <c r="O1603" t="b">
        <v>1</v>
      </c>
      <c r="P1603" t="s">
        <v>8275</v>
      </c>
      <c r="Q1603">
        <f t="shared" si="173"/>
        <v>206.23000000000002</v>
      </c>
      <c r="R1603">
        <f t="shared" ref="R1603:R1666" si="176">Q1603/N1603</f>
        <v>3.6826785714285717</v>
      </c>
      <c r="S1603" t="str">
        <f t="shared" ref="S1603:S1642" si="177">LEFT(P1603, LEN(P1603)-5)</f>
        <v>music</v>
      </c>
      <c r="T1603" t="str">
        <f t="shared" si="174"/>
        <v>music/rock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6">
        <f t="shared" si="175"/>
        <v>40830.958333333336</v>
      </c>
      <c r="K1604">
        <v>1314947317</v>
      </c>
      <c r="L1604" s="18">
        <f t="shared" si="172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>
        <f t="shared" si="173"/>
        <v>2.5</v>
      </c>
      <c r="R1604">
        <f t="shared" si="176"/>
        <v>7.8125E-2</v>
      </c>
      <c r="S1604" t="str">
        <f t="shared" si="177"/>
        <v>music</v>
      </c>
      <c r="T1604" t="str">
        <f t="shared" si="174"/>
        <v>music/rock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6">
        <f t="shared" si="175"/>
        <v>40936.169664351852</v>
      </c>
      <c r="K1605">
        <v>1322539459</v>
      </c>
      <c r="L1605" s="18">
        <f t="shared" si="172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>
        <f t="shared" si="173"/>
        <v>0.66000000000008185</v>
      </c>
      <c r="R1605">
        <f t="shared" si="176"/>
        <v>2.2000000000002729E-2</v>
      </c>
      <c r="S1605" t="str">
        <f t="shared" si="177"/>
        <v>music</v>
      </c>
      <c r="T1605" t="str">
        <f t="shared" si="174"/>
        <v>music/rock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6">
        <f t="shared" si="175"/>
        <v>40985.80364583333</v>
      </c>
      <c r="K1606">
        <v>1328559435</v>
      </c>
      <c r="L1606" s="18">
        <f t="shared" si="172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>
        <f t="shared" si="173"/>
        <v>619</v>
      </c>
      <c r="R1606">
        <f t="shared" si="176"/>
        <v>8.8428571428571434</v>
      </c>
      <c r="S1606" t="str">
        <f t="shared" si="177"/>
        <v>music</v>
      </c>
      <c r="T1606" t="str">
        <f t="shared" si="174"/>
        <v>music/rock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6">
        <f t="shared" si="175"/>
        <v>40756.291666666664</v>
      </c>
      <c r="K1607">
        <v>1311380313</v>
      </c>
      <c r="L1607" s="18">
        <f t="shared" si="172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>
        <f t="shared" si="173"/>
        <v>41.600000000000364</v>
      </c>
      <c r="R1607">
        <f t="shared" si="176"/>
        <v>0.94545454545455376</v>
      </c>
      <c r="S1607" t="str">
        <f t="shared" si="177"/>
        <v>music</v>
      </c>
      <c r="T1607" t="str">
        <f t="shared" si="174"/>
        <v>music/rock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6">
        <f t="shared" si="175"/>
        <v>40626.069884259261</v>
      </c>
      <c r="K1608">
        <v>1293158438</v>
      </c>
      <c r="L1608" s="18">
        <f t="shared" si="172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>
        <f t="shared" si="173"/>
        <v>80.329999999999927</v>
      </c>
      <c r="R1608">
        <f t="shared" si="176"/>
        <v>0.87315217391304267</v>
      </c>
      <c r="S1608" t="str">
        <f t="shared" si="177"/>
        <v>music</v>
      </c>
      <c r="T1608" t="str">
        <f t="shared" si="174"/>
        <v>music/rock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6">
        <f t="shared" si="175"/>
        <v>41074.80846064815</v>
      </c>
      <c r="K1609">
        <v>1337887451</v>
      </c>
      <c r="L1609" s="18">
        <f t="shared" si="172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>
        <f t="shared" si="173"/>
        <v>4511</v>
      </c>
      <c r="R1609">
        <f t="shared" si="176"/>
        <v>22.004878048780487</v>
      </c>
      <c r="S1609" t="str">
        <f t="shared" si="177"/>
        <v>music</v>
      </c>
      <c r="T1609" t="str">
        <f t="shared" si="174"/>
        <v>music/rock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6">
        <f t="shared" si="175"/>
        <v>41640.226388888892</v>
      </c>
      <c r="K1610">
        <v>1385754986</v>
      </c>
      <c r="L1610" s="18">
        <f t="shared" si="172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>
        <f t="shared" si="173"/>
        <v>15</v>
      </c>
      <c r="R1610">
        <f t="shared" si="176"/>
        <v>0.65217391304347827</v>
      </c>
      <c r="S1610" t="str">
        <f t="shared" si="177"/>
        <v>music</v>
      </c>
      <c r="T1610" t="str">
        <f t="shared" si="174"/>
        <v>music/rock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6">
        <f t="shared" si="175"/>
        <v>40849.333333333336</v>
      </c>
      <c r="K1611">
        <v>1315612909</v>
      </c>
      <c r="L1611" s="18">
        <f t="shared" si="172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>
        <f t="shared" si="173"/>
        <v>275</v>
      </c>
      <c r="R1611">
        <f t="shared" si="176"/>
        <v>68.75</v>
      </c>
      <c r="S1611" t="str">
        <f t="shared" si="177"/>
        <v>music</v>
      </c>
      <c r="T1611" t="str">
        <f t="shared" si="174"/>
        <v>music/rock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6">
        <f t="shared" si="175"/>
        <v>41258.924884259257</v>
      </c>
      <c r="K1612">
        <v>1353017510</v>
      </c>
      <c r="L1612" s="18">
        <f t="shared" si="172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>
        <f t="shared" si="173"/>
        <v>3437</v>
      </c>
      <c r="R1612">
        <f t="shared" si="176"/>
        <v>30.6875</v>
      </c>
      <c r="S1612" t="str">
        <f t="shared" si="177"/>
        <v>music</v>
      </c>
      <c r="T1612" t="str">
        <f t="shared" si="174"/>
        <v>music/rock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6">
        <f t="shared" si="175"/>
        <v>41430.00037037037</v>
      </c>
      <c r="K1613">
        <v>1368576032</v>
      </c>
      <c r="L1613" s="18">
        <f t="shared" si="172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>
        <f t="shared" si="173"/>
        <v>201</v>
      </c>
      <c r="R1613">
        <f t="shared" si="176"/>
        <v>7.4444444444444446</v>
      </c>
      <c r="S1613" t="str">
        <f t="shared" si="177"/>
        <v>music</v>
      </c>
      <c r="T1613" t="str">
        <f t="shared" si="174"/>
        <v>music/rock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6">
        <f t="shared" si="175"/>
        <v>41276.874814814815</v>
      </c>
      <c r="K1614">
        <v>1354568384</v>
      </c>
      <c r="L1614" s="18">
        <f t="shared" si="172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>
        <f t="shared" si="173"/>
        <v>50</v>
      </c>
      <c r="R1614">
        <f t="shared" si="176"/>
        <v>4.5454545454545459</v>
      </c>
      <c r="S1614" t="str">
        <f t="shared" si="177"/>
        <v>music</v>
      </c>
      <c r="T1614" t="str">
        <f t="shared" si="174"/>
        <v>music/rock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6">
        <f t="shared" si="175"/>
        <v>41112.069467592592</v>
      </c>
      <c r="K1615">
        <v>1340329202</v>
      </c>
      <c r="L1615" s="18">
        <f t="shared" si="172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>
        <f t="shared" si="173"/>
        <v>15</v>
      </c>
      <c r="R1615">
        <f t="shared" si="176"/>
        <v>0.57692307692307687</v>
      </c>
      <c r="S1615" t="str">
        <f t="shared" si="177"/>
        <v>music</v>
      </c>
      <c r="T1615" t="str">
        <f t="shared" si="174"/>
        <v>music/rock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6">
        <f t="shared" si="175"/>
        <v>41854.708333333336</v>
      </c>
      <c r="K1616">
        <v>1401924769</v>
      </c>
      <c r="L1616" s="18">
        <f t="shared" si="172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>
        <f t="shared" si="173"/>
        <v>135</v>
      </c>
      <c r="R1616">
        <f t="shared" si="176"/>
        <v>1.7532467532467533</v>
      </c>
      <c r="S1616" t="str">
        <f t="shared" si="177"/>
        <v>music</v>
      </c>
      <c r="T1616" t="str">
        <f t="shared" si="174"/>
        <v>music/rock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6">
        <f t="shared" si="175"/>
        <v>40890.092546296299</v>
      </c>
      <c r="K1617">
        <v>1319850796</v>
      </c>
      <c r="L1617" s="18">
        <f t="shared" si="172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>
        <f t="shared" si="173"/>
        <v>1130</v>
      </c>
      <c r="R1617">
        <f t="shared" si="176"/>
        <v>8.3088235294117645</v>
      </c>
      <c r="S1617" t="str">
        <f t="shared" si="177"/>
        <v>music</v>
      </c>
      <c r="T1617" t="str">
        <f t="shared" si="174"/>
        <v>music/rock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6">
        <f t="shared" si="175"/>
        <v>41235.916666666664</v>
      </c>
      <c r="K1618">
        <v>1350061821</v>
      </c>
      <c r="L1618" s="18">
        <f t="shared" si="172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>
        <f t="shared" si="173"/>
        <v>420</v>
      </c>
      <c r="R1618">
        <f t="shared" si="176"/>
        <v>2.6751592356687897</v>
      </c>
      <c r="S1618" t="str">
        <f t="shared" si="177"/>
        <v>music</v>
      </c>
      <c r="T1618" t="str">
        <f t="shared" si="174"/>
        <v>music/rock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6">
        <f t="shared" si="175"/>
        <v>41579.791666666664</v>
      </c>
      <c r="K1619">
        <v>1380470188</v>
      </c>
      <c r="L1619" s="18">
        <f t="shared" si="172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>
        <f t="shared" si="173"/>
        <v>3210</v>
      </c>
      <c r="R1619">
        <f t="shared" si="176"/>
        <v>20.316455696202532</v>
      </c>
      <c r="S1619" t="str">
        <f t="shared" si="177"/>
        <v>music</v>
      </c>
      <c r="T1619" t="str">
        <f t="shared" si="174"/>
        <v>music/rock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6">
        <f t="shared" si="175"/>
        <v>41341.654340277775</v>
      </c>
      <c r="K1620">
        <v>1359301335</v>
      </c>
      <c r="L1620" s="18">
        <f t="shared" si="172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>
        <f t="shared" si="173"/>
        <v>76</v>
      </c>
      <c r="R1620">
        <f t="shared" si="176"/>
        <v>2.8148148148148149</v>
      </c>
      <c r="S1620" t="str">
        <f t="shared" si="177"/>
        <v>music</v>
      </c>
      <c r="T1620" t="str">
        <f t="shared" si="174"/>
        <v>music/rock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6">
        <f t="shared" si="175"/>
        <v>41897.18618055556</v>
      </c>
      <c r="K1621">
        <v>1408940886</v>
      </c>
      <c r="L1621" s="18">
        <f t="shared" si="172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>
        <f t="shared" si="173"/>
        <v>500</v>
      </c>
      <c r="R1621">
        <f t="shared" si="176"/>
        <v>21.739130434782609</v>
      </c>
      <c r="S1621" t="str">
        <f t="shared" si="177"/>
        <v>music</v>
      </c>
      <c r="T1621" t="str">
        <f t="shared" si="174"/>
        <v>music/rock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6">
        <f t="shared" si="175"/>
        <v>41328.339583333334</v>
      </c>
      <c r="K1622">
        <v>1361002140</v>
      </c>
      <c r="L1622" s="18">
        <f t="shared" si="172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>
        <f t="shared" si="173"/>
        <v>130</v>
      </c>
      <c r="R1622">
        <f t="shared" si="176"/>
        <v>7.6470588235294121</v>
      </c>
      <c r="S1622" t="str">
        <f t="shared" si="177"/>
        <v>music</v>
      </c>
      <c r="T1622" t="str">
        <f t="shared" si="174"/>
        <v>music/rock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6">
        <f t="shared" si="175"/>
        <v>41057.165972222225</v>
      </c>
      <c r="K1623">
        <v>1333550015</v>
      </c>
      <c r="L1623" s="18">
        <f t="shared" si="172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>
        <f t="shared" si="173"/>
        <v>1060</v>
      </c>
      <c r="R1623">
        <f t="shared" si="176"/>
        <v>28.648648648648649</v>
      </c>
      <c r="S1623" t="str">
        <f t="shared" si="177"/>
        <v>music</v>
      </c>
      <c r="T1623" t="str">
        <f t="shared" si="174"/>
        <v>music/rock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6">
        <f t="shared" si="175"/>
        <v>41990.332638888889</v>
      </c>
      <c r="K1624">
        <v>1415343874</v>
      </c>
      <c r="L1624" s="18">
        <f t="shared" si="172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>
        <f t="shared" si="173"/>
        <v>119</v>
      </c>
      <c r="R1624">
        <f t="shared" si="176"/>
        <v>1.8307692307692307</v>
      </c>
      <c r="S1624" t="str">
        <f t="shared" si="177"/>
        <v>music</v>
      </c>
      <c r="T1624" t="str">
        <f t="shared" si="174"/>
        <v>music/rock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6">
        <f t="shared" si="175"/>
        <v>41513.688530092593</v>
      </c>
      <c r="K1625">
        <v>1372437089</v>
      </c>
      <c r="L1625" s="18">
        <f t="shared" si="172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>
        <f t="shared" si="173"/>
        <v>8</v>
      </c>
      <c r="R1625">
        <f t="shared" si="176"/>
        <v>0.44444444444444442</v>
      </c>
      <c r="S1625" t="str">
        <f t="shared" si="177"/>
        <v>music</v>
      </c>
      <c r="T1625" t="str">
        <f t="shared" si="174"/>
        <v>music/rock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6">
        <f t="shared" si="175"/>
        <v>41283.367303240739</v>
      </c>
      <c r="K1626">
        <v>1354265335</v>
      </c>
      <c r="L1626" s="18">
        <f t="shared" si="172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>
        <f t="shared" si="173"/>
        <v>180</v>
      </c>
      <c r="R1626">
        <f t="shared" si="176"/>
        <v>7.2</v>
      </c>
      <c r="S1626" t="str">
        <f t="shared" si="177"/>
        <v>music</v>
      </c>
      <c r="T1626" t="str">
        <f t="shared" si="174"/>
        <v>music/rock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6">
        <f t="shared" si="175"/>
        <v>41163.699687500004</v>
      </c>
      <c r="K1627">
        <v>1344962853</v>
      </c>
      <c r="L1627" s="18">
        <f t="shared" si="172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>
        <f t="shared" si="173"/>
        <v>4150</v>
      </c>
      <c r="R1627">
        <f t="shared" si="176"/>
        <v>39.903846153846153</v>
      </c>
      <c r="S1627" t="str">
        <f t="shared" si="177"/>
        <v>music</v>
      </c>
      <c r="T1627" t="str">
        <f t="shared" si="174"/>
        <v>music/rock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6">
        <f t="shared" si="175"/>
        <v>41609.889664351853</v>
      </c>
      <c r="K1628">
        <v>1383337267</v>
      </c>
      <c r="L1628" s="18">
        <f t="shared" si="172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>
        <f t="shared" si="173"/>
        <v>95</v>
      </c>
      <c r="R1628">
        <f t="shared" si="176"/>
        <v>0.87962962962962965</v>
      </c>
      <c r="S1628" t="str">
        <f t="shared" si="177"/>
        <v>music</v>
      </c>
      <c r="T1628" t="str">
        <f t="shared" si="174"/>
        <v>music/rock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6">
        <f t="shared" si="175"/>
        <v>41239.207638888889</v>
      </c>
      <c r="K1629">
        <v>1351011489</v>
      </c>
      <c r="L1629" s="18">
        <f t="shared" si="172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>
        <f t="shared" si="173"/>
        <v>340</v>
      </c>
      <c r="R1629">
        <f t="shared" si="176"/>
        <v>8.9473684210526319</v>
      </c>
      <c r="S1629" t="str">
        <f t="shared" si="177"/>
        <v>music</v>
      </c>
      <c r="T1629" t="str">
        <f t="shared" si="174"/>
        <v>music/rock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6">
        <f t="shared" si="175"/>
        <v>41807.737060185187</v>
      </c>
      <c r="K1630">
        <v>1400175682</v>
      </c>
      <c r="L1630" s="18">
        <f t="shared" si="172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>
        <f t="shared" si="173"/>
        <v>37</v>
      </c>
      <c r="R1630">
        <f t="shared" si="176"/>
        <v>0.42045454545454547</v>
      </c>
      <c r="S1630" t="str">
        <f t="shared" si="177"/>
        <v>music</v>
      </c>
      <c r="T1630" t="str">
        <f t="shared" si="174"/>
        <v>music/rock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6">
        <f t="shared" si="175"/>
        <v>41690.867280092592</v>
      </c>
      <c r="K1631">
        <v>1389041333</v>
      </c>
      <c r="L1631" s="18">
        <f t="shared" si="172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>
        <f t="shared" si="173"/>
        <v>220</v>
      </c>
      <c r="R1631">
        <f t="shared" si="176"/>
        <v>2.6829268292682928</v>
      </c>
      <c r="S1631" t="str">
        <f t="shared" si="177"/>
        <v>music</v>
      </c>
      <c r="T1631" t="str">
        <f t="shared" si="174"/>
        <v>music/rock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6">
        <f t="shared" si="175"/>
        <v>40970.290972222225</v>
      </c>
      <c r="K1632">
        <v>1328040375</v>
      </c>
      <c r="L1632" s="18">
        <f t="shared" si="172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>
        <f t="shared" si="173"/>
        <v>6610</v>
      </c>
      <c r="R1632">
        <f t="shared" si="176"/>
        <v>52.460317460317462</v>
      </c>
      <c r="S1632" t="str">
        <f t="shared" si="177"/>
        <v>music</v>
      </c>
      <c r="T1632" t="str">
        <f t="shared" si="174"/>
        <v>music/rock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6">
        <f t="shared" si="175"/>
        <v>41194.859502314815</v>
      </c>
      <c r="K1633">
        <v>1347482261</v>
      </c>
      <c r="L1633" s="18">
        <f t="shared" si="172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>
        <f t="shared" si="173"/>
        <v>5591</v>
      </c>
      <c r="R1633">
        <f t="shared" si="176"/>
        <v>42.037593984962406</v>
      </c>
      <c r="S1633" t="str">
        <f t="shared" si="177"/>
        <v>music</v>
      </c>
      <c r="T1633" t="str">
        <f t="shared" si="174"/>
        <v>music/rock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6">
        <f t="shared" si="175"/>
        <v>40810.340902777774</v>
      </c>
      <c r="K1634">
        <v>1311667854</v>
      </c>
      <c r="L1634" s="18">
        <f t="shared" si="172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>
        <f t="shared" si="173"/>
        <v>65</v>
      </c>
      <c r="R1634">
        <f t="shared" si="176"/>
        <v>1.3829787234042554</v>
      </c>
      <c r="S1634" t="str">
        <f t="shared" si="177"/>
        <v>music</v>
      </c>
      <c r="T1634" t="str">
        <f t="shared" si="174"/>
        <v>music/rock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6">
        <f t="shared" si="175"/>
        <v>40924.208333333336</v>
      </c>
      <c r="K1635">
        <v>1324329156</v>
      </c>
      <c r="L1635" s="18">
        <f t="shared" si="172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>
        <f t="shared" si="173"/>
        <v>0</v>
      </c>
      <c r="R1635">
        <f t="shared" si="176"/>
        <v>0</v>
      </c>
      <c r="S1635" t="str">
        <f t="shared" si="177"/>
        <v>music</v>
      </c>
      <c r="T1635" t="str">
        <f t="shared" si="174"/>
        <v>music/rock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6">
        <f t="shared" si="175"/>
        <v>40696.249305555553</v>
      </c>
      <c r="K1636">
        <v>1303706001</v>
      </c>
      <c r="L1636" s="18">
        <f t="shared" si="172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>
        <f t="shared" si="173"/>
        <v>10</v>
      </c>
      <c r="R1636">
        <f t="shared" si="176"/>
        <v>0.3125</v>
      </c>
      <c r="S1636" t="str">
        <f t="shared" si="177"/>
        <v>music</v>
      </c>
      <c r="T1636" t="str">
        <f t="shared" si="174"/>
        <v>music/rock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6">
        <f t="shared" si="175"/>
        <v>42562.868761574078</v>
      </c>
      <c r="K1637">
        <v>1463086261</v>
      </c>
      <c r="L1637" s="18">
        <f t="shared" si="172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>
        <f t="shared" si="173"/>
        <v>506</v>
      </c>
      <c r="R1637">
        <f t="shared" si="176"/>
        <v>13.675675675675675</v>
      </c>
      <c r="S1637" t="str">
        <f t="shared" si="177"/>
        <v>music</v>
      </c>
      <c r="T1637" t="str">
        <f t="shared" si="174"/>
        <v>music/rock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6">
        <f t="shared" si="175"/>
        <v>40706.166666666664</v>
      </c>
      <c r="K1638">
        <v>1304129088</v>
      </c>
      <c r="L1638" s="18">
        <f t="shared" si="172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>
        <f t="shared" si="173"/>
        <v>160</v>
      </c>
      <c r="R1638">
        <f t="shared" si="176"/>
        <v>1.8390804597701149</v>
      </c>
      <c r="S1638" t="str">
        <f t="shared" si="177"/>
        <v>music</v>
      </c>
      <c r="T1638" t="str">
        <f t="shared" si="174"/>
        <v>music/rock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6">
        <f t="shared" si="175"/>
        <v>40178.98541666667</v>
      </c>
      <c r="K1639">
        <v>1257444140</v>
      </c>
      <c r="L1639" s="18">
        <f t="shared" si="172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>
        <f t="shared" si="173"/>
        <v>19</v>
      </c>
      <c r="R1639">
        <f t="shared" si="176"/>
        <v>1.2666666666666666</v>
      </c>
      <c r="S1639" t="str">
        <f t="shared" si="177"/>
        <v>music</v>
      </c>
      <c r="T1639" t="str">
        <f t="shared" si="174"/>
        <v>music/rock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6">
        <f t="shared" si="175"/>
        <v>41333.892361111109</v>
      </c>
      <c r="K1640">
        <v>1358180968</v>
      </c>
      <c r="L1640" s="18">
        <f t="shared" si="172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>
        <f t="shared" si="173"/>
        <v>50</v>
      </c>
      <c r="R1640">
        <f t="shared" si="176"/>
        <v>1.8518518518518519</v>
      </c>
      <c r="S1640" t="str">
        <f t="shared" si="177"/>
        <v>music</v>
      </c>
      <c r="T1640" t="str">
        <f t="shared" si="174"/>
        <v>music/rock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6">
        <f t="shared" si="175"/>
        <v>40971.652372685188</v>
      </c>
      <c r="K1641">
        <v>1328197165</v>
      </c>
      <c r="L1641" s="18">
        <f t="shared" si="172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>
        <f t="shared" si="173"/>
        <v>0</v>
      </c>
      <c r="R1641">
        <f t="shared" si="176"/>
        <v>0</v>
      </c>
      <c r="S1641" t="str">
        <f t="shared" si="177"/>
        <v>music</v>
      </c>
      <c r="T1641" t="str">
        <f t="shared" si="174"/>
        <v>music/rock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6">
        <f t="shared" si="175"/>
        <v>40393.082638888889</v>
      </c>
      <c r="K1642">
        <v>1279603955</v>
      </c>
      <c r="L1642" s="18">
        <f t="shared" si="172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>
        <f t="shared" si="173"/>
        <v>279.44000000000005</v>
      </c>
      <c r="R1642">
        <f t="shared" si="176"/>
        <v>16.437647058823533</v>
      </c>
      <c r="S1642" t="str">
        <f t="shared" si="177"/>
        <v>music</v>
      </c>
      <c r="T1642" t="str">
        <f t="shared" si="174"/>
        <v>music/rock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6">
        <f t="shared" si="175"/>
        <v>41992.596574074079</v>
      </c>
      <c r="K1643">
        <v>1416406744</v>
      </c>
      <c r="L1643" s="18">
        <f t="shared" si="172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>
        <f t="shared" si="173"/>
        <v>35</v>
      </c>
      <c r="R1643">
        <f t="shared" si="176"/>
        <v>1.3461538461538463</v>
      </c>
      <c r="S1643" s="8" t="str">
        <f>LEFT(P1643, LEN(P1643)-4)</f>
        <v>music</v>
      </c>
      <c r="T1643" t="str">
        <f t="shared" si="174"/>
        <v>music/pop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6">
        <f t="shared" si="175"/>
        <v>40708.024618055555</v>
      </c>
      <c r="K1644">
        <v>1306283727</v>
      </c>
      <c r="L1644" s="18">
        <f t="shared" si="172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>
        <f t="shared" si="173"/>
        <v>0</v>
      </c>
      <c r="R1644">
        <f t="shared" si="176"/>
        <v>0</v>
      </c>
      <c r="S1644" s="8" t="str">
        <f t="shared" ref="S1644:S1682" si="178">LEFT(P1644, LEN(P1644)-4)</f>
        <v>music</v>
      </c>
      <c r="T1644" t="str">
        <f t="shared" si="174"/>
        <v>music/pop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6">
        <f t="shared" si="175"/>
        <v>41176.824212962965</v>
      </c>
      <c r="K1645">
        <v>1345924012</v>
      </c>
      <c r="L1645" s="18">
        <f t="shared" si="172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>
        <f t="shared" si="173"/>
        <v>1235</v>
      </c>
      <c r="R1645">
        <f t="shared" si="176"/>
        <v>33.378378378378379</v>
      </c>
      <c r="S1645" s="8" t="str">
        <f t="shared" si="178"/>
        <v>music</v>
      </c>
      <c r="T1645" t="str">
        <f t="shared" si="174"/>
        <v>music/pop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6">
        <f t="shared" si="175"/>
        <v>41235.101388888892</v>
      </c>
      <c r="K1646">
        <v>1348363560</v>
      </c>
      <c r="L1646" s="18">
        <f t="shared" si="172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>
        <f t="shared" si="173"/>
        <v>950</v>
      </c>
      <c r="R1646">
        <f t="shared" si="176"/>
        <v>7.421875</v>
      </c>
      <c r="S1646" s="8" t="str">
        <f t="shared" si="178"/>
        <v>music</v>
      </c>
      <c r="T1646" t="str">
        <f t="shared" si="174"/>
        <v>music/pop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6">
        <f t="shared" si="175"/>
        <v>41535.617361111108</v>
      </c>
      <c r="K1647">
        <v>1378306140</v>
      </c>
      <c r="L1647" s="18">
        <f t="shared" si="172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>
        <f t="shared" si="173"/>
        <v>540</v>
      </c>
      <c r="R1647">
        <f t="shared" si="176"/>
        <v>54</v>
      </c>
      <c r="S1647" s="8" t="str">
        <f t="shared" si="178"/>
        <v>music</v>
      </c>
      <c r="T1647" t="str">
        <f t="shared" si="174"/>
        <v>music/pop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6">
        <f t="shared" si="175"/>
        <v>41865.757638888892</v>
      </c>
      <c r="K1648">
        <v>1405248503</v>
      </c>
      <c r="L1648" s="18">
        <f t="shared" si="172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>
        <f t="shared" si="173"/>
        <v>204</v>
      </c>
      <c r="R1648">
        <f t="shared" si="176"/>
        <v>2.4578313253012047</v>
      </c>
      <c r="S1648" s="8" t="str">
        <f t="shared" si="178"/>
        <v>music</v>
      </c>
      <c r="T1648" t="str">
        <f t="shared" si="174"/>
        <v>music/pop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6">
        <f t="shared" si="175"/>
        <v>41069.409456018519</v>
      </c>
      <c r="K1649">
        <v>1336643377</v>
      </c>
      <c r="L1649" s="18">
        <f t="shared" si="172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>
        <f t="shared" si="173"/>
        <v>236</v>
      </c>
      <c r="R1649">
        <f t="shared" si="176"/>
        <v>5.1304347826086953</v>
      </c>
      <c r="S1649" s="8" t="str">
        <f t="shared" si="178"/>
        <v>music</v>
      </c>
      <c r="T1649" t="str">
        <f t="shared" si="174"/>
        <v>music/pop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6">
        <f t="shared" si="175"/>
        <v>40622.662986111114</v>
      </c>
      <c r="K1650">
        <v>1298048082</v>
      </c>
      <c r="L1650" s="18">
        <f t="shared" si="172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>
        <f t="shared" si="173"/>
        <v>581</v>
      </c>
      <c r="R1650">
        <f t="shared" si="176"/>
        <v>6.4555555555555557</v>
      </c>
      <c r="S1650" s="8" t="str">
        <f t="shared" si="178"/>
        <v>music</v>
      </c>
      <c r="T1650" t="str">
        <f t="shared" si="174"/>
        <v>music/pop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6">
        <f t="shared" si="175"/>
        <v>41782.684664351851</v>
      </c>
      <c r="K1651">
        <v>1396974355</v>
      </c>
      <c r="L1651" s="18">
        <f t="shared" si="172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>
        <f t="shared" si="173"/>
        <v>22.329999999999927</v>
      </c>
      <c r="R1651">
        <f t="shared" si="176"/>
        <v>0.2756790123456781</v>
      </c>
      <c r="S1651" s="8" t="str">
        <f t="shared" si="178"/>
        <v>music</v>
      </c>
      <c r="T1651" t="str">
        <f t="shared" si="174"/>
        <v>music/pop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6">
        <f t="shared" si="175"/>
        <v>41556.435613425929</v>
      </c>
      <c r="K1652">
        <v>1378722437</v>
      </c>
      <c r="L1652" s="18">
        <f t="shared" si="172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>
        <f t="shared" si="173"/>
        <v>831</v>
      </c>
      <c r="R1652">
        <f t="shared" si="176"/>
        <v>25.96875</v>
      </c>
      <c r="S1652" s="8" t="str">
        <f t="shared" si="178"/>
        <v>music</v>
      </c>
      <c r="T1652" t="str">
        <f t="shared" si="174"/>
        <v>music/pop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6">
        <f t="shared" si="175"/>
        <v>40659.290972222225</v>
      </c>
      <c r="K1653">
        <v>1300916220</v>
      </c>
      <c r="L1653" s="18">
        <f t="shared" si="172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>
        <f t="shared" si="173"/>
        <v>15</v>
      </c>
      <c r="R1653">
        <f t="shared" si="176"/>
        <v>0.75</v>
      </c>
      <c r="S1653" s="8" t="str">
        <f t="shared" si="178"/>
        <v>music</v>
      </c>
      <c r="T1653" t="str">
        <f t="shared" si="174"/>
        <v>music/pop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6">
        <f t="shared" si="175"/>
        <v>41602.534641203703</v>
      </c>
      <c r="K1654">
        <v>1382701793</v>
      </c>
      <c r="L1654" s="18">
        <f t="shared" si="172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>
        <f t="shared" si="173"/>
        <v>30</v>
      </c>
      <c r="R1654">
        <f t="shared" si="176"/>
        <v>0.42857142857142855</v>
      </c>
      <c r="S1654" s="8" t="str">
        <f t="shared" si="178"/>
        <v>music</v>
      </c>
      <c r="T1654" t="str">
        <f t="shared" si="174"/>
        <v>music/pop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6">
        <f t="shared" si="175"/>
        <v>40657.834444444445</v>
      </c>
      <c r="K1655">
        <v>1300996896</v>
      </c>
      <c r="L1655" s="18">
        <f t="shared" si="172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>
        <f t="shared" si="173"/>
        <v>3711.5200000000004</v>
      </c>
      <c r="R1655">
        <f t="shared" si="176"/>
        <v>22.092380952380957</v>
      </c>
      <c r="S1655" s="8" t="str">
        <f t="shared" si="178"/>
        <v>music</v>
      </c>
      <c r="T1655" t="str">
        <f t="shared" si="174"/>
        <v>music/pop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6">
        <f t="shared" si="175"/>
        <v>41017.890740740739</v>
      </c>
      <c r="K1656">
        <v>1332192160</v>
      </c>
      <c r="L1656" s="18">
        <f t="shared" si="172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>
        <f t="shared" si="173"/>
        <v>219</v>
      </c>
      <c r="R1656">
        <f t="shared" si="176"/>
        <v>6.4411764705882355</v>
      </c>
      <c r="S1656" s="8" t="str">
        <f t="shared" si="178"/>
        <v>music</v>
      </c>
      <c r="T1656" t="str">
        <f t="shared" si="174"/>
        <v>music/pop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6">
        <f t="shared" si="175"/>
        <v>41004.750231481477</v>
      </c>
      <c r="K1657">
        <v>1331060420</v>
      </c>
      <c r="L1657" s="18">
        <f t="shared" si="172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>
        <f t="shared" si="173"/>
        <v>643</v>
      </c>
      <c r="R1657">
        <f t="shared" si="176"/>
        <v>13.395833333333334</v>
      </c>
      <c r="S1657" s="8" t="str">
        <f t="shared" si="178"/>
        <v>music</v>
      </c>
      <c r="T1657" t="str">
        <f t="shared" si="174"/>
        <v>music/pop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6">
        <f t="shared" si="175"/>
        <v>41256.928842592592</v>
      </c>
      <c r="K1658">
        <v>1352845052</v>
      </c>
      <c r="L1658" s="18">
        <f t="shared" si="172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>
        <f t="shared" si="173"/>
        <v>25.119999999999891</v>
      </c>
      <c r="R1658">
        <f t="shared" si="176"/>
        <v>0.5233333333333311</v>
      </c>
      <c r="S1658" s="8" t="str">
        <f t="shared" si="178"/>
        <v>music</v>
      </c>
      <c r="T1658" t="str">
        <f t="shared" si="174"/>
        <v>music/pop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6">
        <f t="shared" si="175"/>
        <v>41053.782037037039</v>
      </c>
      <c r="K1659">
        <v>1335293168</v>
      </c>
      <c r="L1659" s="18">
        <f t="shared" si="172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>
        <f t="shared" si="173"/>
        <v>1233.4500000000007</v>
      </c>
      <c r="R1659">
        <f t="shared" si="176"/>
        <v>5.5812217194570168</v>
      </c>
      <c r="S1659" s="8" t="str">
        <f t="shared" si="178"/>
        <v>music</v>
      </c>
      <c r="T1659" t="str">
        <f t="shared" si="174"/>
        <v>music/pop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6">
        <f t="shared" si="175"/>
        <v>41261.597222222219</v>
      </c>
      <c r="K1660">
        <v>1352524767</v>
      </c>
      <c r="L1660" s="18">
        <f t="shared" si="172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>
        <f t="shared" si="173"/>
        <v>1934</v>
      </c>
      <c r="R1660">
        <f t="shared" si="176"/>
        <v>18.074766355140188</v>
      </c>
      <c r="S1660" s="8" t="str">
        <f t="shared" si="178"/>
        <v>music</v>
      </c>
      <c r="T1660" t="str">
        <f t="shared" si="174"/>
        <v>music/pop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6">
        <f t="shared" si="175"/>
        <v>41625.5</v>
      </c>
      <c r="K1661">
        <v>1384811721</v>
      </c>
      <c r="L1661" s="18">
        <f t="shared" si="172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>
        <f t="shared" si="173"/>
        <v>64</v>
      </c>
      <c r="R1661">
        <f t="shared" si="176"/>
        <v>1.4222222222222223</v>
      </c>
      <c r="S1661" s="8" t="str">
        <f t="shared" si="178"/>
        <v>music</v>
      </c>
      <c r="T1661" t="str">
        <f t="shared" si="174"/>
        <v>music/pop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6">
        <f t="shared" si="175"/>
        <v>42490.915972222225</v>
      </c>
      <c r="K1662">
        <v>1459355950</v>
      </c>
      <c r="L1662" s="18">
        <f t="shared" si="172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>
        <f t="shared" si="173"/>
        <v>923</v>
      </c>
      <c r="R1662">
        <f t="shared" si="176"/>
        <v>25.638888888888889</v>
      </c>
      <c r="S1662" s="8" t="str">
        <f t="shared" si="178"/>
        <v>music</v>
      </c>
      <c r="T1662" t="str">
        <f t="shared" si="174"/>
        <v>music/pop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6">
        <f t="shared" si="175"/>
        <v>42386.875</v>
      </c>
      <c r="K1663">
        <v>1449359831</v>
      </c>
      <c r="L1663" s="18">
        <f t="shared" si="172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>
        <f t="shared" si="173"/>
        <v>198</v>
      </c>
      <c r="R1663">
        <f t="shared" si="176"/>
        <v>1.9603960396039604</v>
      </c>
      <c r="S1663" s="8" t="str">
        <f t="shared" si="178"/>
        <v>music</v>
      </c>
      <c r="T1663" t="str">
        <f t="shared" si="174"/>
        <v>music/pop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6">
        <f t="shared" si="175"/>
        <v>40908.239999999998</v>
      </c>
      <c r="K1664">
        <v>1320122736</v>
      </c>
      <c r="L1664" s="18">
        <f t="shared" si="172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>
        <f t="shared" si="173"/>
        <v>211</v>
      </c>
      <c r="R1664">
        <f t="shared" si="176"/>
        <v>3.403225806451613</v>
      </c>
      <c r="S1664" s="8" t="str">
        <f t="shared" si="178"/>
        <v>music</v>
      </c>
      <c r="T1664" t="str">
        <f t="shared" si="174"/>
        <v>music/pop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6">
        <f t="shared" si="175"/>
        <v>42036.02207175926</v>
      </c>
      <c r="K1665">
        <v>1420158707</v>
      </c>
      <c r="L1665" s="18">
        <f t="shared" si="172"/>
        <v>42006.02207175926</v>
      </c>
      <c r="M1665" t="b">
        <v>0</v>
      </c>
      <c r="N1665">
        <v>32</v>
      </c>
      <c r="O1665" t="b">
        <v>1</v>
      </c>
      <c r="P1665" t="s">
        <v>8291</v>
      </c>
      <c r="Q1665">
        <f t="shared" si="173"/>
        <v>80</v>
      </c>
      <c r="R1665">
        <f t="shared" si="176"/>
        <v>2.5</v>
      </c>
      <c r="S1665" s="8" t="str">
        <f t="shared" si="178"/>
        <v>music</v>
      </c>
      <c r="T1665" t="str">
        <f t="shared" si="174"/>
        <v>music/pop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6">
        <f t="shared" si="175"/>
        <v>40984.165972222225</v>
      </c>
      <c r="K1666">
        <v>1328033818</v>
      </c>
      <c r="L1666" s="18">
        <f t="shared" ref="L1666:L1729" si="179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8291</v>
      </c>
      <c r="Q1666">
        <f t="shared" ref="Q1666:Q1729" si="180">E1666-D1666</f>
        <v>560.2199999999998</v>
      </c>
      <c r="R1666">
        <f t="shared" si="176"/>
        <v>6.2946067415730313</v>
      </c>
      <c r="S1666" s="8" t="str">
        <f t="shared" si="178"/>
        <v>music</v>
      </c>
      <c r="T1666" t="str">
        <f t="shared" ref="T1666:T1729" si="181">RIGHT(P1666,12)</f>
        <v>music/pop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6">
        <f t="shared" ref="J1667:J1730" si="182">(((I1667/60)/60)/24)+DATE(1970,1,1)</f>
        <v>40596.125</v>
      </c>
      <c r="K1667">
        <v>1295624113</v>
      </c>
      <c r="L1667" s="18">
        <f t="shared" si="179"/>
        <v>40564.649456018517</v>
      </c>
      <c r="M1667" t="b">
        <v>0</v>
      </c>
      <c r="N1667">
        <v>93</v>
      </c>
      <c r="O1667" t="b">
        <v>1</v>
      </c>
      <c r="P1667" t="s">
        <v>8291</v>
      </c>
      <c r="Q1667">
        <f t="shared" si="180"/>
        <v>681</v>
      </c>
      <c r="R1667">
        <f t="shared" ref="R1667:R1730" si="183">Q1667/N1667</f>
        <v>7.32258064516129</v>
      </c>
      <c r="S1667" s="8" t="str">
        <f t="shared" si="178"/>
        <v>music</v>
      </c>
      <c r="T1667" t="str">
        <f t="shared" si="181"/>
        <v>music/pop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6">
        <f t="shared" si="182"/>
        <v>41361.211493055554</v>
      </c>
      <c r="K1668">
        <v>1361858673</v>
      </c>
      <c r="L1668" s="18">
        <f t="shared" si="179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>
        <f t="shared" si="180"/>
        <v>1522</v>
      </c>
      <c r="R1668">
        <f t="shared" si="183"/>
        <v>15.530612244897959</v>
      </c>
      <c r="S1668" s="8" t="str">
        <f t="shared" si="178"/>
        <v>music</v>
      </c>
      <c r="T1668" t="str">
        <f t="shared" si="181"/>
        <v>music/pop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6">
        <f t="shared" si="182"/>
        <v>41709.290972222225</v>
      </c>
      <c r="K1669">
        <v>1392169298</v>
      </c>
      <c r="L1669" s="18">
        <f t="shared" si="179"/>
        <v>41682.0705787037</v>
      </c>
      <c r="M1669" t="b">
        <v>0</v>
      </c>
      <c r="N1669">
        <v>82</v>
      </c>
      <c r="O1669" t="b">
        <v>1</v>
      </c>
      <c r="P1669" t="s">
        <v>8291</v>
      </c>
      <c r="Q1669">
        <f t="shared" si="180"/>
        <v>913</v>
      </c>
      <c r="R1669">
        <f t="shared" si="183"/>
        <v>11.134146341463415</v>
      </c>
      <c r="S1669" s="8" t="str">
        <f t="shared" si="178"/>
        <v>music</v>
      </c>
      <c r="T1669" t="str">
        <f t="shared" si="181"/>
        <v>music/pop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6">
        <f t="shared" si="182"/>
        <v>40875.191423611112</v>
      </c>
      <c r="K1670">
        <v>1319859339</v>
      </c>
      <c r="L1670" s="18">
        <f t="shared" si="179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>
        <f t="shared" si="180"/>
        <v>211</v>
      </c>
      <c r="R1670">
        <f t="shared" si="183"/>
        <v>1.8189655172413792</v>
      </c>
      <c r="S1670" s="8" t="str">
        <f t="shared" si="178"/>
        <v>music</v>
      </c>
      <c r="T1670" t="str">
        <f t="shared" si="181"/>
        <v>music/pop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6">
        <f t="shared" si="182"/>
        <v>42521.885138888887</v>
      </c>
      <c r="K1671">
        <v>1459545276</v>
      </c>
      <c r="L1671" s="18">
        <f t="shared" si="179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>
        <f t="shared" si="180"/>
        <v>795</v>
      </c>
      <c r="R1671">
        <f t="shared" si="183"/>
        <v>15.288461538461538</v>
      </c>
      <c r="S1671" s="8" t="str">
        <f t="shared" si="178"/>
        <v>music</v>
      </c>
      <c r="T1671" t="str">
        <f t="shared" si="181"/>
        <v>music/pop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6">
        <f t="shared" si="182"/>
        <v>40364.166666666664</v>
      </c>
      <c r="K1672">
        <v>1273961999</v>
      </c>
      <c r="L1672" s="18">
        <f t="shared" si="179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>
        <f t="shared" si="180"/>
        <v>26</v>
      </c>
      <c r="R1672">
        <f t="shared" si="183"/>
        <v>1.1304347826086956</v>
      </c>
      <c r="S1672" s="8" t="str">
        <f t="shared" si="178"/>
        <v>music</v>
      </c>
      <c r="T1672" t="str">
        <f t="shared" si="181"/>
        <v>music/pop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6">
        <f t="shared" si="182"/>
        <v>42583.54414351852</v>
      </c>
      <c r="K1673">
        <v>1467464614</v>
      </c>
      <c r="L1673" s="18">
        <f t="shared" si="179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>
        <f t="shared" si="180"/>
        <v>13.470000000000027</v>
      </c>
      <c r="R1673">
        <f t="shared" si="183"/>
        <v>0.17493506493506528</v>
      </c>
      <c r="S1673" s="8" t="str">
        <f t="shared" si="178"/>
        <v>music</v>
      </c>
      <c r="T1673" t="str">
        <f t="shared" si="181"/>
        <v>music/pop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6">
        <f t="shared" si="182"/>
        <v>41064.656597222223</v>
      </c>
      <c r="K1674">
        <v>1336232730</v>
      </c>
      <c r="L1674" s="18">
        <f t="shared" si="179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>
        <f t="shared" si="180"/>
        <v>220</v>
      </c>
      <c r="R1674">
        <f t="shared" si="183"/>
        <v>4.4897959183673466</v>
      </c>
      <c r="S1674" s="8" t="str">
        <f t="shared" si="178"/>
        <v>music</v>
      </c>
      <c r="T1674" t="str">
        <f t="shared" si="181"/>
        <v>music/pop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6">
        <f t="shared" si="182"/>
        <v>42069.878379629634</v>
      </c>
      <c r="K1675">
        <v>1423083892</v>
      </c>
      <c r="L1675" s="18">
        <f t="shared" si="179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>
        <f t="shared" si="180"/>
        <v>590</v>
      </c>
      <c r="R1675">
        <f t="shared" si="183"/>
        <v>10</v>
      </c>
      <c r="S1675" s="8" t="str">
        <f t="shared" si="178"/>
        <v>music</v>
      </c>
      <c r="T1675" t="str">
        <f t="shared" si="181"/>
        <v>music/pop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6">
        <f t="shared" si="182"/>
        <v>42600.290972222225</v>
      </c>
      <c r="K1676">
        <v>1468852306</v>
      </c>
      <c r="L1676" s="18">
        <f t="shared" si="179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>
        <f t="shared" si="180"/>
        <v>5085</v>
      </c>
      <c r="R1676">
        <f t="shared" si="183"/>
        <v>45</v>
      </c>
      <c r="S1676" s="8" t="str">
        <f t="shared" si="178"/>
        <v>music</v>
      </c>
      <c r="T1676" t="str">
        <f t="shared" si="181"/>
        <v>music/pop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6">
        <f t="shared" si="182"/>
        <v>40832.918749999997</v>
      </c>
      <c r="K1677">
        <v>1316194540</v>
      </c>
      <c r="L1677" s="18">
        <f t="shared" si="179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>
        <f t="shared" si="180"/>
        <v>374.16000000000008</v>
      </c>
      <c r="R1677">
        <f t="shared" si="183"/>
        <v>11.004705882352944</v>
      </c>
      <c r="S1677" s="8" t="str">
        <f t="shared" si="178"/>
        <v>music</v>
      </c>
      <c r="T1677" t="str">
        <f t="shared" si="181"/>
        <v>music/pop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6">
        <f t="shared" si="182"/>
        <v>41020.165972222225</v>
      </c>
      <c r="K1678">
        <v>1330968347</v>
      </c>
      <c r="L1678" s="18">
        <f t="shared" si="179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>
        <f t="shared" si="180"/>
        <v>460</v>
      </c>
      <c r="R1678">
        <f t="shared" si="183"/>
        <v>10.952380952380953</v>
      </c>
      <c r="S1678" s="8" t="str">
        <f t="shared" si="178"/>
        <v>music</v>
      </c>
      <c r="T1678" t="str">
        <f t="shared" si="181"/>
        <v>music/pop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6">
        <f t="shared" si="182"/>
        <v>42476.249305555553</v>
      </c>
      <c r="K1679">
        <v>1455615976</v>
      </c>
      <c r="L1679" s="18">
        <f t="shared" si="179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>
        <f t="shared" si="180"/>
        <v>700</v>
      </c>
      <c r="R1679">
        <f t="shared" si="183"/>
        <v>16.666666666666668</v>
      </c>
      <c r="S1679" s="8" t="str">
        <f t="shared" si="178"/>
        <v>music</v>
      </c>
      <c r="T1679" t="str">
        <f t="shared" si="181"/>
        <v>music/pop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6">
        <f t="shared" si="182"/>
        <v>41676.854988425926</v>
      </c>
      <c r="K1680">
        <v>1390509071</v>
      </c>
      <c r="L1680" s="18">
        <f t="shared" si="179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>
        <f t="shared" si="180"/>
        <v>276</v>
      </c>
      <c r="R1680">
        <f t="shared" si="183"/>
        <v>5.6326530612244898</v>
      </c>
      <c r="S1680" s="8" t="str">
        <f t="shared" si="178"/>
        <v>music</v>
      </c>
      <c r="T1680" t="str">
        <f t="shared" si="181"/>
        <v>music/pop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6">
        <f t="shared" si="182"/>
        <v>40746.068807870368</v>
      </c>
      <c r="K1681">
        <v>1309311545</v>
      </c>
      <c r="L1681" s="18">
        <f t="shared" si="179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>
        <f t="shared" si="180"/>
        <v>1500</v>
      </c>
      <c r="R1681">
        <f t="shared" si="183"/>
        <v>26.785714285714285</v>
      </c>
      <c r="S1681" s="8" t="str">
        <f t="shared" si="178"/>
        <v>music</v>
      </c>
      <c r="T1681" t="str">
        <f t="shared" si="181"/>
        <v>music/pop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6">
        <f t="shared" si="182"/>
        <v>41832.757719907408</v>
      </c>
      <c r="K1682">
        <v>1402596667</v>
      </c>
      <c r="L1682" s="18">
        <f t="shared" si="179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>
        <f t="shared" si="180"/>
        <v>175</v>
      </c>
      <c r="R1682">
        <f t="shared" si="183"/>
        <v>7</v>
      </c>
      <c r="S1682" s="8" t="str">
        <f t="shared" si="178"/>
        <v>music</v>
      </c>
      <c r="T1682" t="str">
        <f t="shared" si="181"/>
        <v>music/pop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6">
        <f t="shared" si="182"/>
        <v>42823.083333333328</v>
      </c>
      <c r="K1683">
        <v>1486522484</v>
      </c>
      <c r="L1683" s="18">
        <f t="shared" si="179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>
        <f t="shared" si="180"/>
        <v>924.38000000000466</v>
      </c>
      <c r="R1683">
        <f t="shared" si="183"/>
        <v>1.0456787330316795</v>
      </c>
      <c r="S1683" s="8" t="str">
        <f>LEFT(P2559, LEN(P2559)-16)</f>
        <v>music</v>
      </c>
      <c r="T1683" t="str">
        <f t="shared" si="181"/>
        <v>music/faith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6">
        <f t="shared" si="182"/>
        <v>42839.171990740739</v>
      </c>
      <c r="K1684">
        <v>1486962460</v>
      </c>
      <c r="L1684" s="18">
        <f t="shared" si="179"/>
        <v>42779.21365740741</v>
      </c>
      <c r="M1684" t="b">
        <v>0</v>
      </c>
      <c r="N1684">
        <v>0</v>
      </c>
      <c r="O1684" t="b">
        <v>0</v>
      </c>
      <c r="P1684" t="s">
        <v>8292</v>
      </c>
      <c r="Q1684">
        <f t="shared" si="180"/>
        <v>-6000</v>
      </c>
      <c r="R1684" t="e">
        <f t="shared" si="183"/>
        <v>#DIV/0!</v>
      </c>
      <c r="S1684" s="8" t="str">
        <f t="shared" ref="S1684:S1686" si="184">LEFT(P2560, LEN(P2560)-16)</f>
        <v>music</v>
      </c>
      <c r="T1684" t="str">
        <f t="shared" si="181"/>
        <v>music/faith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6">
        <f t="shared" si="182"/>
        <v>42832.781689814816</v>
      </c>
      <c r="K1685">
        <v>1489517138</v>
      </c>
      <c r="L1685" s="18">
        <f t="shared" si="179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>
        <f t="shared" si="180"/>
        <v>-2740</v>
      </c>
      <c r="R1685">
        <f t="shared" si="183"/>
        <v>-274</v>
      </c>
      <c r="S1685" s="8" t="str">
        <f t="shared" si="184"/>
        <v>music</v>
      </c>
      <c r="T1685" t="str">
        <f t="shared" si="181"/>
        <v>music/faith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6">
        <f t="shared" si="182"/>
        <v>42811.773622685185</v>
      </c>
      <c r="K1686">
        <v>1487360041</v>
      </c>
      <c r="L1686" s="18">
        <f t="shared" si="179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>
        <f t="shared" si="180"/>
        <v>730</v>
      </c>
      <c r="R1686">
        <f t="shared" si="183"/>
        <v>7.2277227722772279</v>
      </c>
      <c r="S1686" s="8" t="str">
        <f t="shared" si="184"/>
        <v>music</v>
      </c>
      <c r="T1686" t="str">
        <f t="shared" si="181"/>
        <v>music/faith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6">
        <f t="shared" si="182"/>
        <v>42818.208599537036</v>
      </c>
      <c r="K1687">
        <v>1487743223</v>
      </c>
      <c r="L1687" s="18">
        <f t="shared" si="179"/>
        <v>42788.2502662037</v>
      </c>
      <c r="M1687" t="b">
        <v>0</v>
      </c>
      <c r="N1687">
        <v>15</v>
      </c>
      <c r="O1687" t="b">
        <v>0</v>
      </c>
      <c r="P1687" t="s">
        <v>8292</v>
      </c>
      <c r="Q1687">
        <f t="shared" si="180"/>
        <v>10</v>
      </c>
      <c r="R1687">
        <f t="shared" si="183"/>
        <v>0.66666666666666663</v>
      </c>
      <c r="S1687" s="8" t="str">
        <f>LEFT(P1687, LEN(P1687)-6)</f>
        <v>music</v>
      </c>
      <c r="T1687" t="str">
        <f t="shared" si="181"/>
        <v>music/faith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6">
        <f t="shared" si="182"/>
        <v>42852.802303240736</v>
      </c>
      <c r="K1688">
        <v>1488140119</v>
      </c>
      <c r="L1688" s="18">
        <f t="shared" si="179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>
        <f t="shared" si="180"/>
        <v>-4982</v>
      </c>
      <c r="R1688">
        <f t="shared" si="183"/>
        <v>-4982</v>
      </c>
      <c r="S1688" s="8" t="str">
        <f t="shared" ref="S1688:S1742" si="185">LEFT(P1688, LEN(P1688)-6)</f>
        <v>music</v>
      </c>
      <c r="T1688" t="str">
        <f t="shared" si="181"/>
        <v>music/faith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6">
        <f t="shared" si="182"/>
        <v>42835.84375</v>
      </c>
      <c r="K1689">
        <v>1488935245</v>
      </c>
      <c r="L1689" s="18">
        <f t="shared" si="179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>
        <f t="shared" si="180"/>
        <v>-6875</v>
      </c>
      <c r="R1689">
        <f t="shared" si="183"/>
        <v>-176.28205128205127</v>
      </c>
      <c r="S1689" s="8" t="str">
        <f t="shared" si="185"/>
        <v>music</v>
      </c>
      <c r="T1689" t="str">
        <f t="shared" si="181"/>
        <v>music/faith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6">
        <f t="shared" si="182"/>
        <v>42834.492986111116</v>
      </c>
      <c r="K1690">
        <v>1489150194</v>
      </c>
      <c r="L1690" s="18">
        <f t="shared" si="179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>
        <f t="shared" si="180"/>
        <v>-2228</v>
      </c>
      <c r="R1690">
        <f t="shared" si="183"/>
        <v>-318.28571428571428</v>
      </c>
      <c r="S1690" s="8" t="str">
        <f t="shared" si="185"/>
        <v>music</v>
      </c>
      <c r="T1690" t="str">
        <f t="shared" si="181"/>
        <v>music/faith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6">
        <f t="shared" si="182"/>
        <v>42810.900810185187</v>
      </c>
      <c r="K1691">
        <v>1487111830</v>
      </c>
      <c r="L1691" s="18">
        <f t="shared" si="179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>
        <f t="shared" si="180"/>
        <v>0</v>
      </c>
      <c r="R1691">
        <f t="shared" si="183"/>
        <v>0</v>
      </c>
      <c r="S1691" s="8" t="str">
        <f t="shared" si="185"/>
        <v>music</v>
      </c>
      <c r="T1691" t="str">
        <f t="shared" si="181"/>
        <v>music/faith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6">
        <f t="shared" si="182"/>
        <v>42831.389374999999</v>
      </c>
      <c r="K1692">
        <v>1488882042</v>
      </c>
      <c r="L1692" s="18">
        <f t="shared" si="179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>
        <f t="shared" si="180"/>
        <v>-1865</v>
      </c>
      <c r="R1692">
        <f t="shared" si="183"/>
        <v>-169.54545454545453</v>
      </c>
      <c r="S1692" s="8" t="str">
        <f t="shared" si="185"/>
        <v>music</v>
      </c>
      <c r="T1692" t="str">
        <f t="shared" si="181"/>
        <v>music/faith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6">
        <f t="shared" si="182"/>
        <v>42828.041666666672</v>
      </c>
      <c r="K1693">
        <v>1488387008</v>
      </c>
      <c r="L1693" s="18">
        <f t="shared" si="179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>
        <f t="shared" si="180"/>
        <v>-19958</v>
      </c>
      <c r="R1693">
        <f t="shared" si="183"/>
        <v>-525.21052631578948</v>
      </c>
      <c r="S1693" s="8" t="str">
        <f t="shared" si="185"/>
        <v>music</v>
      </c>
      <c r="T1693" t="str">
        <f t="shared" si="181"/>
        <v>music/faith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6">
        <f t="shared" si="182"/>
        <v>42820.999305555553</v>
      </c>
      <c r="K1694">
        <v>1487734667</v>
      </c>
      <c r="L1694" s="18">
        <f t="shared" si="179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>
        <f t="shared" si="180"/>
        <v>-2610</v>
      </c>
      <c r="R1694">
        <f t="shared" si="183"/>
        <v>-174</v>
      </c>
      <c r="S1694" s="8" t="str">
        <f t="shared" si="185"/>
        <v>music</v>
      </c>
      <c r="T1694" t="str">
        <f t="shared" si="181"/>
        <v>music/faith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6">
        <f t="shared" si="182"/>
        <v>42834.833333333328</v>
      </c>
      <c r="K1695">
        <v>1489097112</v>
      </c>
      <c r="L1695" s="18">
        <f t="shared" si="179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>
        <f t="shared" si="180"/>
        <v>-2720</v>
      </c>
      <c r="R1695">
        <f t="shared" si="183"/>
        <v>-340</v>
      </c>
      <c r="S1695" s="8" t="str">
        <f t="shared" si="185"/>
        <v>music</v>
      </c>
      <c r="T1695" t="str">
        <f t="shared" si="181"/>
        <v>music/faith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6">
        <f t="shared" si="182"/>
        <v>42821.191666666666</v>
      </c>
      <c r="K1696">
        <v>1488038674</v>
      </c>
      <c r="L1696" s="18">
        <f t="shared" si="179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>
        <f t="shared" si="180"/>
        <v>-9995</v>
      </c>
      <c r="R1696">
        <f t="shared" si="183"/>
        <v>-9995</v>
      </c>
      <c r="S1696" s="8" t="str">
        <f t="shared" si="185"/>
        <v>music</v>
      </c>
      <c r="T1696" t="str">
        <f t="shared" si="181"/>
        <v>music/faith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6">
        <f t="shared" si="182"/>
        <v>42835.041666666672</v>
      </c>
      <c r="K1697">
        <v>1488847514</v>
      </c>
      <c r="L1697" s="18">
        <f t="shared" si="179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>
        <f t="shared" si="180"/>
        <v>-10595</v>
      </c>
      <c r="R1697">
        <f t="shared" si="183"/>
        <v>-460.6521739130435</v>
      </c>
      <c r="S1697" s="8" t="str">
        <f t="shared" si="185"/>
        <v>music</v>
      </c>
      <c r="T1697" t="str">
        <f t="shared" si="181"/>
        <v>music/faith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6">
        <f t="shared" si="182"/>
        <v>42826.027905092589</v>
      </c>
      <c r="K1698">
        <v>1488418811</v>
      </c>
      <c r="L1698" s="18">
        <f t="shared" si="179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>
        <f t="shared" si="180"/>
        <v>-300000</v>
      </c>
      <c r="R1698" t="e">
        <f t="shared" si="183"/>
        <v>#DIV/0!</v>
      </c>
      <c r="S1698" s="8" t="str">
        <f t="shared" si="185"/>
        <v>music</v>
      </c>
      <c r="T1698" t="str">
        <f t="shared" si="181"/>
        <v>music/faith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6">
        <f t="shared" si="182"/>
        <v>42834.991296296299</v>
      </c>
      <c r="K1699">
        <v>1489193248</v>
      </c>
      <c r="L1699" s="18">
        <f t="shared" si="179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>
        <f t="shared" si="180"/>
        <v>-9974</v>
      </c>
      <c r="R1699">
        <f t="shared" si="183"/>
        <v>-453.36363636363637</v>
      </c>
      <c r="S1699" s="8" t="str">
        <f t="shared" si="185"/>
        <v>music</v>
      </c>
      <c r="T1699" t="str">
        <f t="shared" si="181"/>
        <v>music/faith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6">
        <f t="shared" si="182"/>
        <v>42820.147916666669</v>
      </c>
      <c r="K1700">
        <v>1488430760</v>
      </c>
      <c r="L1700" s="18">
        <f t="shared" si="179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>
        <f t="shared" si="180"/>
        <v>-125000</v>
      </c>
      <c r="R1700" t="e">
        <f t="shared" si="183"/>
        <v>#DIV/0!</v>
      </c>
      <c r="S1700" s="8" t="str">
        <f t="shared" si="185"/>
        <v>music</v>
      </c>
      <c r="T1700" t="str">
        <f t="shared" si="181"/>
        <v>music/faith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6">
        <f t="shared" si="182"/>
        <v>42836.863946759258</v>
      </c>
      <c r="K1701">
        <v>1489351445</v>
      </c>
      <c r="L1701" s="18">
        <f t="shared" si="179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>
        <f t="shared" si="180"/>
        <v>-4889</v>
      </c>
      <c r="R1701">
        <f t="shared" si="183"/>
        <v>-1222.25</v>
      </c>
      <c r="S1701" s="8" t="str">
        <f t="shared" si="185"/>
        <v>music</v>
      </c>
      <c r="T1701" t="str">
        <f t="shared" si="181"/>
        <v>music/faith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6">
        <f t="shared" si="182"/>
        <v>42826.166666666672</v>
      </c>
      <c r="K1702">
        <v>1488418990</v>
      </c>
      <c r="L1702" s="18">
        <f t="shared" si="179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>
        <f t="shared" si="180"/>
        <v>-14788</v>
      </c>
      <c r="R1702">
        <f t="shared" si="183"/>
        <v>-187.18987341772151</v>
      </c>
      <c r="S1702" s="8" t="str">
        <f t="shared" si="185"/>
        <v>music</v>
      </c>
      <c r="T1702" t="str">
        <f t="shared" si="181"/>
        <v>music/faith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6">
        <f t="shared" si="182"/>
        <v>42019.664409722223</v>
      </c>
      <c r="K1703">
        <v>1418745405</v>
      </c>
      <c r="L1703" s="18">
        <f t="shared" si="179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>
        <f t="shared" si="180"/>
        <v>-5040</v>
      </c>
      <c r="R1703">
        <f t="shared" si="183"/>
        <v>-2520</v>
      </c>
      <c r="S1703" s="8" t="str">
        <f t="shared" si="185"/>
        <v>music</v>
      </c>
      <c r="T1703" t="str">
        <f t="shared" si="181"/>
        <v>music/faith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6">
        <f t="shared" si="182"/>
        <v>42093.828125</v>
      </c>
      <c r="K1704">
        <v>1425156750</v>
      </c>
      <c r="L1704" s="18">
        <f t="shared" si="179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>
        <f t="shared" si="180"/>
        <v>-16499</v>
      </c>
      <c r="R1704">
        <f t="shared" si="183"/>
        <v>-16499</v>
      </c>
      <c r="S1704" s="8" t="str">
        <f t="shared" si="185"/>
        <v>music</v>
      </c>
      <c r="T1704" t="str">
        <f t="shared" si="181"/>
        <v>music/faith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6">
        <f t="shared" si="182"/>
        <v>42247.281678240746</v>
      </c>
      <c r="K1705">
        <v>1435819537</v>
      </c>
      <c r="L1705" s="18">
        <f t="shared" si="179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>
        <f t="shared" si="180"/>
        <v>-4949</v>
      </c>
      <c r="R1705">
        <f t="shared" si="183"/>
        <v>-2474.5</v>
      </c>
      <c r="S1705" s="8" t="str">
        <f t="shared" si="185"/>
        <v>music</v>
      </c>
      <c r="T1705" t="str">
        <f t="shared" si="181"/>
        <v>music/faith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6">
        <f t="shared" si="182"/>
        <v>42051.139733796299</v>
      </c>
      <c r="K1706">
        <v>1421464873</v>
      </c>
      <c r="L1706" s="18">
        <f t="shared" si="179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>
        <f t="shared" si="180"/>
        <v>-698</v>
      </c>
      <c r="R1706">
        <f t="shared" si="183"/>
        <v>-63.454545454545453</v>
      </c>
      <c r="S1706" s="8" t="str">
        <f t="shared" si="185"/>
        <v>music</v>
      </c>
      <c r="T1706" t="str">
        <f t="shared" si="181"/>
        <v>music/faith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6">
        <f t="shared" si="182"/>
        <v>42256.666666666672</v>
      </c>
      <c r="K1707">
        <v>1440807846</v>
      </c>
      <c r="L1707" s="18">
        <f t="shared" si="179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>
        <f t="shared" si="180"/>
        <v>-2000</v>
      </c>
      <c r="R1707" t="e">
        <f t="shared" si="183"/>
        <v>#DIV/0!</v>
      </c>
      <c r="S1707" s="8" t="str">
        <f t="shared" si="185"/>
        <v>music</v>
      </c>
      <c r="T1707" t="str">
        <f t="shared" si="181"/>
        <v>music/faith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6">
        <f t="shared" si="182"/>
        <v>42239.306388888886</v>
      </c>
      <c r="K1708">
        <v>1435130472</v>
      </c>
      <c r="L1708" s="18">
        <f t="shared" si="179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>
        <f t="shared" si="180"/>
        <v>-5500</v>
      </c>
      <c r="R1708" t="e">
        <f t="shared" si="183"/>
        <v>#DIV/0!</v>
      </c>
      <c r="S1708" s="8" t="str">
        <f t="shared" si="185"/>
        <v>music</v>
      </c>
      <c r="T1708" t="str">
        <f t="shared" si="181"/>
        <v>music/faith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6">
        <f t="shared" si="182"/>
        <v>42457.679340277777</v>
      </c>
      <c r="K1709">
        <v>1456593495</v>
      </c>
      <c r="L1709" s="18">
        <f t="shared" si="179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>
        <f t="shared" si="180"/>
        <v>-4513</v>
      </c>
      <c r="R1709">
        <f t="shared" si="183"/>
        <v>-501.44444444444446</v>
      </c>
      <c r="S1709" s="8" t="str">
        <f t="shared" si="185"/>
        <v>music</v>
      </c>
      <c r="T1709" t="str">
        <f t="shared" si="181"/>
        <v>music/faith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6">
        <f t="shared" si="182"/>
        <v>42491.866967592592</v>
      </c>
      <c r="K1710">
        <v>1458679706</v>
      </c>
      <c r="L1710" s="18">
        <f t="shared" si="179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>
        <f t="shared" si="180"/>
        <v>-7000</v>
      </c>
      <c r="R1710" t="e">
        <f t="shared" si="183"/>
        <v>#DIV/0!</v>
      </c>
      <c r="S1710" s="8" t="str">
        <f t="shared" si="185"/>
        <v>music</v>
      </c>
      <c r="T1710" t="str">
        <f t="shared" si="181"/>
        <v>music/faith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6">
        <f t="shared" si="182"/>
        <v>41882.818749999999</v>
      </c>
      <c r="K1711">
        <v>1405949514</v>
      </c>
      <c r="L1711" s="18">
        <f t="shared" si="179"/>
        <v>41841.56381944444</v>
      </c>
      <c r="M1711" t="b">
        <v>0</v>
      </c>
      <c r="N1711">
        <v>4</v>
      </c>
      <c r="O1711" t="b">
        <v>0</v>
      </c>
      <c r="P1711" t="s">
        <v>8292</v>
      </c>
      <c r="Q1711">
        <f t="shared" si="180"/>
        <v>-1665</v>
      </c>
      <c r="R1711">
        <f t="shared" si="183"/>
        <v>-416.25</v>
      </c>
      <c r="S1711" s="8" t="str">
        <f t="shared" si="185"/>
        <v>music</v>
      </c>
      <c r="T1711" t="str">
        <f t="shared" si="181"/>
        <v>music/faith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6">
        <f t="shared" si="182"/>
        <v>42387.541666666672</v>
      </c>
      <c r="K1712">
        <v>1449151888</v>
      </c>
      <c r="L1712" s="18">
        <f t="shared" si="179"/>
        <v>42341.59129629629</v>
      </c>
      <c r="M1712" t="b">
        <v>0</v>
      </c>
      <c r="N1712">
        <v>1</v>
      </c>
      <c r="O1712" t="b">
        <v>0</v>
      </c>
      <c r="P1712" t="s">
        <v>8292</v>
      </c>
      <c r="Q1712">
        <f t="shared" si="180"/>
        <v>-4966</v>
      </c>
      <c r="R1712">
        <f t="shared" si="183"/>
        <v>-4966</v>
      </c>
      <c r="S1712" s="8" t="str">
        <f t="shared" si="185"/>
        <v>music</v>
      </c>
      <c r="T1712" t="str">
        <f t="shared" si="181"/>
        <v>music/faith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6">
        <f t="shared" si="182"/>
        <v>41883.646226851852</v>
      </c>
      <c r="K1713">
        <v>1406907034</v>
      </c>
      <c r="L1713" s="18">
        <f t="shared" si="179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>
        <f t="shared" si="180"/>
        <v>-8950</v>
      </c>
      <c r="R1713">
        <f t="shared" si="183"/>
        <v>-4475</v>
      </c>
      <c r="S1713" s="8" t="str">
        <f t="shared" si="185"/>
        <v>music</v>
      </c>
      <c r="T1713" t="str">
        <f t="shared" si="181"/>
        <v>music/faith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6">
        <f t="shared" si="182"/>
        <v>42185.913807870369</v>
      </c>
      <c r="K1714">
        <v>1430517353</v>
      </c>
      <c r="L1714" s="18">
        <f t="shared" si="179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>
        <f t="shared" si="180"/>
        <v>-5000</v>
      </c>
      <c r="R1714" t="e">
        <f t="shared" si="183"/>
        <v>#DIV/0!</v>
      </c>
      <c r="S1714" s="8" t="str">
        <f t="shared" si="185"/>
        <v>music</v>
      </c>
      <c r="T1714" t="str">
        <f t="shared" si="181"/>
        <v>music/faith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6">
        <f t="shared" si="182"/>
        <v>41917.801064814819</v>
      </c>
      <c r="K1715">
        <v>1409944412</v>
      </c>
      <c r="L1715" s="18">
        <f t="shared" si="179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>
        <f t="shared" si="180"/>
        <v>-2950</v>
      </c>
      <c r="R1715">
        <f t="shared" si="183"/>
        <v>-2950</v>
      </c>
      <c r="S1715" s="8" t="str">
        <f t="shared" si="185"/>
        <v>music</v>
      </c>
      <c r="T1715" t="str">
        <f t="shared" si="181"/>
        <v>music/faith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6">
        <f t="shared" si="182"/>
        <v>42125.918530092589</v>
      </c>
      <c r="K1716">
        <v>1427925761</v>
      </c>
      <c r="L1716" s="18">
        <f t="shared" si="179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>
        <f t="shared" si="180"/>
        <v>-23033</v>
      </c>
      <c r="R1716">
        <f t="shared" si="183"/>
        <v>-1354.8823529411766</v>
      </c>
      <c r="S1716" s="8" t="str">
        <f t="shared" si="185"/>
        <v>music</v>
      </c>
      <c r="T1716" t="str">
        <f t="shared" si="181"/>
        <v>music/faith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6">
        <f t="shared" si="182"/>
        <v>42094.140277777777</v>
      </c>
      <c r="K1717">
        <v>1425186785</v>
      </c>
      <c r="L1717" s="18">
        <f t="shared" si="179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>
        <f t="shared" si="180"/>
        <v>-4989</v>
      </c>
      <c r="R1717">
        <f t="shared" si="183"/>
        <v>-2494.5</v>
      </c>
      <c r="S1717" s="8" t="str">
        <f t="shared" si="185"/>
        <v>music</v>
      </c>
      <c r="T1717" t="str">
        <f t="shared" si="181"/>
        <v>music/faith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6">
        <f t="shared" si="182"/>
        <v>42713.619201388887</v>
      </c>
      <c r="K1718">
        <v>1477835499</v>
      </c>
      <c r="L1718" s="18">
        <f t="shared" si="179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>
        <f t="shared" si="180"/>
        <v>-1850</v>
      </c>
      <c r="R1718">
        <f t="shared" si="183"/>
        <v>-616.66666666666663</v>
      </c>
      <c r="S1718" s="8" t="str">
        <f t="shared" si="185"/>
        <v>music</v>
      </c>
      <c r="T1718" t="str">
        <f t="shared" si="181"/>
        <v>music/faith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6">
        <f t="shared" si="182"/>
        <v>42481.166666666672</v>
      </c>
      <c r="K1719">
        <v>1459467238</v>
      </c>
      <c r="L1719" s="18">
        <f t="shared" si="179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>
        <f t="shared" si="180"/>
        <v>-1870</v>
      </c>
      <c r="R1719">
        <f t="shared" si="183"/>
        <v>-45.609756097560975</v>
      </c>
      <c r="S1719" s="8" t="str">
        <f t="shared" si="185"/>
        <v>music</v>
      </c>
      <c r="T1719" t="str">
        <f t="shared" si="181"/>
        <v>music/faith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6">
        <f t="shared" si="182"/>
        <v>42504.207638888889</v>
      </c>
      <c r="K1720">
        <v>1459435149</v>
      </c>
      <c r="L1720" s="18">
        <f t="shared" si="179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>
        <f t="shared" si="180"/>
        <v>-34925</v>
      </c>
      <c r="R1720">
        <f t="shared" si="183"/>
        <v>-17462.5</v>
      </c>
      <c r="S1720" s="8" t="str">
        <f t="shared" si="185"/>
        <v>music</v>
      </c>
      <c r="T1720" t="str">
        <f t="shared" si="181"/>
        <v>music/faith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6">
        <f t="shared" si="182"/>
        <v>41899.534618055557</v>
      </c>
      <c r="K1721">
        <v>1408366191</v>
      </c>
      <c r="L1721" s="18">
        <f t="shared" si="179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>
        <f t="shared" si="180"/>
        <v>-3965</v>
      </c>
      <c r="R1721">
        <f t="shared" si="183"/>
        <v>-1321.6666666666667</v>
      </c>
      <c r="S1721" s="8" t="str">
        <f t="shared" si="185"/>
        <v>music</v>
      </c>
      <c r="T1721" t="str">
        <f t="shared" si="181"/>
        <v>music/faith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6">
        <f t="shared" si="182"/>
        <v>41952.824895833335</v>
      </c>
      <c r="K1722">
        <v>1412966871</v>
      </c>
      <c r="L1722" s="18">
        <f t="shared" si="179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>
        <f t="shared" si="180"/>
        <v>-3775</v>
      </c>
      <c r="R1722">
        <f t="shared" si="183"/>
        <v>-471.875</v>
      </c>
      <c r="S1722" s="8" t="str">
        <f t="shared" si="185"/>
        <v>music</v>
      </c>
      <c r="T1722" t="str">
        <f t="shared" si="181"/>
        <v>music/faith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6">
        <f t="shared" si="182"/>
        <v>42349.461377314816</v>
      </c>
      <c r="K1723">
        <v>1447239863</v>
      </c>
      <c r="L1723" s="18">
        <f t="shared" si="179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>
        <f t="shared" si="180"/>
        <v>-5000</v>
      </c>
      <c r="R1723" t="e">
        <f t="shared" si="183"/>
        <v>#DIV/0!</v>
      </c>
      <c r="S1723" s="8" t="str">
        <f t="shared" si="185"/>
        <v>music</v>
      </c>
      <c r="T1723" t="str">
        <f t="shared" si="181"/>
        <v>music/faith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6">
        <f t="shared" si="182"/>
        <v>42463.006944444445</v>
      </c>
      <c r="K1724">
        <v>1456441429</v>
      </c>
      <c r="L1724" s="18">
        <f t="shared" si="179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>
        <f t="shared" si="180"/>
        <v>-2879</v>
      </c>
      <c r="R1724">
        <f t="shared" si="183"/>
        <v>-2879</v>
      </c>
      <c r="S1724" s="8" t="str">
        <f t="shared" si="185"/>
        <v>music</v>
      </c>
      <c r="T1724" t="str">
        <f t="shared" si="181"/>
        <v>music/faith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6">
        <f t="shared" si="182"/>
        <v>42186.25</v>
      </c>
      <c r="K1725">
        <v>1430855315</v>
      </c>
      <c r="L1725" s="18">
        <f t="shared" si="179"/>
        <v>42129.82540509259</v>
      </c>
      <c r="M1725" t="b">
        <v>0</v>
      </c>
      <c r="N1725">
        <v>3</v>
      </c>
      <c r="O1725" t="b">
        <v>0</v>
      </c>
      <c r="P1725" t="s">
        <v>8292</v>
      </c>
      <c r="Q1725">
        <f t="shared" si="180"/>
        <v>-9350</v>
      </c>
      <c r="R1725">
        <f t="shared" si="183"/>
        <v>-3116.6666666666665</v>
      </c>
      <c r="S1725" s="8" t="str">
        <f t="shared" si="185"/>
        <v>music</v>
      </c>
      <c r="T1725" t="str">
        <f t="shared" si="181"/>
        <v>music/faith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6">
        <f t="shared" si="182"/>
        <v>41942.932430555556</v>
      </c>
      <c r="K1726">
        <v>1412115762</v>
      </c>
      <c r="L1726" s="18">
        <f t="shared" si="179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>
        <f t="shared" si="180"/>
        <v>-5965</v>
      </c>
      <c r="R1726">
        <f t="shared" si="183"/>
        <v>-1491.25</v>
      </c>
      <c r="S1726" s="8" t="str">
        <f t="shared" si="185"/>
        <v>music</v>
      </c>
      <c r="T1726" t="str">
        <f t="shared" si="181"/>
        <v>music/faith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6">
        <f t="shared" si="182"/>
        <v>41875.968159722222</v>
      </c>
      <c r="K1727">
        <v>1406330049</v>
      </c>
      <c r="L1727" s="18">
        <f t="shared" si="179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>
        <f t="shared" si="180"/>
        <v>-4940</v>
      </c>
      <c r="R1727">
        <f t="shared" si="183"/>
        <v>-548.88888888888891</v>
      </c>
      <c r="S1727" s="8" t="str">
        <f t="shared" si="185"/>
        <v>music</v>
      </c>
      <c r="T1727" t="str">
        <f t="shared" si="181"/>
        <v>music/faith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6">
        <f t="shared" si="182"/>
        <v>41817.919722222221</v>
      </c>
      <c r="K1728">
        <v>1401401064</v>
      </c>
      <c r="L1728" s="18">
        <f t="shared" si="179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>
        <f t="shared" si="180"/>
        <v>-4304</v>
      </c>
      <c r="R1728">
        <f t="shared" si="183"/>
        <v>-269</v>
      </c>
      <c r="S1728" s="8" t="str">
        <f t="shared" si="185"/>
        <v>music</v>
      </c>
      <c r="T1728" t="str">
        <f t="shared" si="181"/>
        <v>music/faith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6">
        <f t="shared" si="182"/>
        <v>42099.458333333328</v>
      </c>
      <c r="K1729">
        <v>1423520177</v>
      </c>
      <c r="L1729" s="18">
        <f t="shared" si="179"/>
        <v>42044.927974537044</v>
      </c>
      <c r="M1729" t="b">
        <v>0</v>
      </c>
      <c r="N1729">
        <v>1</v>
      </c>
      <c r="O1729" t="b">
        <v>0</v>
      </c>
      <c r="P1729" t="s">
        <v>8292</v>
      </c>
      <c r="Q1729">
        <f t="shared" si="180"/>
        <v>-2999</v>
      </c>
      <c r="R1729">
        <f t="shared" si="183"/>
        <v>-2999</v>
      </c>
      <c r="S1729" s="8" t="str">
        <f t="shared" si="185"/>
        <v>music</v>
      </c>
      <c r="T1729" t="str">
        <f t="shared" si="181"/>
        <v>music/faith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6">
        <f t="shared" si="182"/>
        <v>42298.625856481478</v>
      </c>
      <c r="K1730">
        <v>1442847674</v>
      </c>
      <c r="L1730" s="18">
        <f t="shared" ref="L1730:L1793" si="186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8292</v>
      </c>
      <c r="Q1730">
        <f t="shared" ref="Q1730:Q1793" si="187">E1730-D1730</f>
        <v>-395</v>
      </c>
      <c r="R1730">
        <f t="shared" si="183"/>
        <v>-56.428571428571431</v>
      </c>
      <c r="S1730" s="8" t="str">
        <f t="shared" si="185"/>
        <v>music</v>
      </c>
      <c r="T1730" t="str">
        <f t="shared" ref="T1730:T1793" si="188">RIGHT(P1730,12)</f>
        <v>music/faith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6">
        <f t="shared" ref="J1731:J1794" si="189">(((I1731/60)/60)/24)+DATE(1970,1,1)</f>
        <v>42531.052152777775</v>
      </c>
      <c r="K1731">
        <v>1460337306</v>
      </c>
      <c r="L1731" s="18">
        <f t="shared" si="186"/>
        <v>42471.052152777775</v>
      </c>
      <c r="M1731" t="b">
        <v>0</v>
      </c>
      <c r="N1731">
        <v>0</v>
      </c>
      <c r="O1731" t="b">
        <v>0</v>
      </c>
      <c r="P1731" t="s">
        <v>8292</v>
      </c>
      <c r="Q1731">
        <f t="shared" si="187"/>
        <v>-10000</v>
      </c>
      <c r="R1731" t="e">
        <f t="shared" ref="R1731:R1794" si="190">Q1731/N1731</f>
        <v>#DIV/0!</v>
      </c>
      <c r="S1731" s="8" t="str">
        <f t="shared" si="185"/>
        <v>music</v>
      </c>
      <c r="T1731" t="str">
        <f t="shared" si="188"/>
        <v>music/faith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6">
        <f t="shared" si="189"/>
        <v>42302.087766203709</v>
      </c>
      <c r="K1732">
        <v>1443146783</v>
      </c>
      <c r="L1732" s="18">
        <f t="shared" si="186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>
        <f t="shared" si="187"/>
        <v>-3000</v>
      </c>
      <c r="R1732" t="e">
        <f t="shared" si="190"/>
        <v>#DIV/0!</v>
      </c>
      <c r="S1732" s="8" t="str">
        <f t="shared" si="185"/>
        <v>music</v>
      </c>
      <c r="T1732" t="str">
        <f t="shared" si="188"/>
        <v>music/faith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6">
        <f t="shared" si="189"/>
        <v>42166.625</v>
      </c>
      <c r="K1733">
        <v>1432849552</v>
      </c>
      <c r="L1733" s="18">
        <f t="shared" si="186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>
        <f t="shared" si="187"/>
        <v>-1000</v>
      </c>
      <c r="R1733" t="e">
        <f t="shared" si="190"/>
        <v>#DIV/0!</v>
      </c>
      <c r="S1733" s="8" t="str">
        <f t="shared" si="185"/>
        <v>music</v>
      </c>
      <c r="T1733" t="str">
        <f t="shared" si="188"/>
        <v>music/faith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6">
        <f t="shared" si="189"/>
        <v>42385.208333333328</v>
      </c>
      <c r="K1734">
        <v>1447777481</v>
      </c>
      <c r="L1734" s="18">
        <f t="shared" si="186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>
        <f t="shared" si="187"/>
        <v>-4000</v>
      </c>
      <c r="R1734" t="e">
        <f t="shared" si="190"/>
        <v>#DIV/0!</v>
      </c>
      <c r="S1734" s="8" t="str">
        <f t="shared" si="185"/>
        <v>music</v>
      </c>
      <c r="T1734" t="str">
        <f t="shared" si="188"/>
        <v>music/faith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6">
        <f t="shared" si="189"/>
        <v>42626.895833333328</v>
      </c>
      <c r="K1735">
        <v>1472746374</v>
      </c>
      <c r="L1735" s="18">
        <f t="shared" si="186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>
        <f t="shared" si="187"/>
        <v>-10000</v>
      </c>
      <c r="R1735" t="e">
        <f t="shared" si="190"/>
        <v>#DIV/0!</v>
      </c>
      <c r="S1735" s="8" t="str">
        <f t="shared" si="185"/>
        <v>music</v>
      </c>
      <c r="T1735" t="str">
        <f t="shared" si="188"/>
        <v>music/faith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6">
        <f t="shared" si="189"/>
        <v>42132.036527777775</v>
      </c>
      <c r="K1736">
        <v>1428454356</v>
      </c>
      <c r="L1736" s="18">
        <f t="shared" si="186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>
        <f t="shared" si="187"/>
        <v>-4499</v>
      </c>
      <c r="R1736">
        <f t="shared" si="190"/>
        <v>-4499</v>
      </c>
      <c r="S1736" s="8" t="str">
        <f t="shared" si="185"/>
        <v>music</v>
      </c>
      <c r="T1736" t="str">
        <f t="shared" si="188"/>
        <v>music/faith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6">
        <f t="shared" si="189"/>
        <v>42589.814178240747</v>
      </c>
      <c r="K1737">
        <v>1468006345</v>
      </c>
      <c r="L1737" s="18">
        <f t="shared" si="186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>
        <f t="shared" si="187"/>
        <v>-890</v>
      </c>
      <c r="R1737">
        <f t="shared" si="190"/>
        <v>-445</v>
      </c>
      <c r="S1737" s="8" t="str">
        <f t="shared" si="185"/>
        <v>music</v>
      </c>
      <c r="T1737" t="str">
        <f t="shared" si="188"/>
        <v>music/faith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6">
        <f t="shared" si="189"/>
        <v>42316.90315972222</v>
      </c>
      <c r="K1738">
        <v>1444423233</v>
      </c>
      <c r="L1738" s="18">
        <f t="shared" si="186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>
        <f t="shared" si="187"/>
        <v>-2978</v>
      </c>
      <c r="R1738">
        <f t="shared" si="190"/>
        <v>-2978</v>
      </c>
      <c r="S1738" s="8" t="str">
        <f t="shared" si="185"/>
        <v>music</v>
      </c>
      <c r="T1738" t="str">
        <f t="shared" si="188"/>
        <v>music/faith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6">
        <f t="shared" si="189"/>
        <v>42205.948981481488</v>
      </c>
      <c r="K1739">
        <v>1434840392</v>
      </c>
      <c r="L1739" s="18">
        <f t="shared" si="186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>
        <f t="shared" si="187"/>
        <v>-3150</v>
      </c>
      <c r="R1739">
        <f t="shared" si="190"/>
        <v>-210</v>
      </c>
      <c r="S1739" s="8" t="str">
        <f t="shared" si="185"/>
        <v>music</v>
      </c>
      <c r="T1739" t="str">
        <f t="shared" si="188"/>
        <v>music/faith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6">
        <f t="shared" si="189"/>
        <v>41914.874328703707</v>
      </c>
      <c r="K1740">
        <v>1409691542</v>
      </c>
      <c r="L1740" s="18">
        <f t="shared" si="186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>
        <f t="shared" si="187"/>
        <v>-4980</v>
      </c>
      <c r="R1740">
        <f t="shared" si="190"/>
        <v>-4980</v>
      </c>
      <c r="S1740" s="8" t="str">
        <f t="shared" si="185"/>
        <v>music</v>
      </c>
      <c r="T1740" t="str">
        <f t="shared" si="188"/>
        <v>music/faith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6">
        <f t="shared" si="189"/>
        <v>42494.832546296297</v>
      </c>
      <c r="K1741">
        <v>1457297932</v>
      </c>
      <c r="L1741" s="18">
        <f t="shared" si="186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>
        <f t="shared" si="187"/>
        <v>-999</v>
      </c>
      <c r="R1741">
        <f t="shared" si="190"/>
        <v>-999</v>
      </c>
      <c r="S1741" s="8" t="str">
        <f t="shared" si="185"/>
        <v>music</v>
      </c>
      <c r="T1741" t="str">
        <f t="shared" si="188"/>
        <v>music/faith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6">
        <f t="shared" si="189"/>
        <v>42201.817384259266</v>
      </c>
      <c r="K1742">
        <v>1434483422</v>
      </c>
      <c r="L1742" s="18">
        <f t="shared" si="186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>
        <f t="shared" si="187"/>
        <v>-3000</v>
      </c>
      <c r="R1742" t="e">
        <f t="shared" si="190"/>
        <v>#DIV/0!</v>
      </c>
      <c r="S1742" s="8" t="str">
        <f t="shared" si="185"/>
        <v>music</v>
      </c>
      <c r="T1742" t="str">
        <f t="shared" si="188"/>
        <v>music/faith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6">
        <f t="shared" si="189"/>
        <v>42165.628136574072</v>
      </c>
      <c r="K1743">
        <v>1430060671</v>
      </c>
      <c r="L1743" s="18">
        <f t="shared" si="186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>
        <f t="shared" si="187"/>
        <v>130</v>
      </c>
      <c r="R1743">
        <f t="shared" si="190"/>
        <v>2.5</v>
      </c>
      <c r="S1743" s="8" t="str">
        <f t="shared" ref="S1743:S1806" si="191">LEFT(P1743, LEN(P1743)-11)</f>
        <v>photography</v>
      </c>
      <c r="T1743" t="str">
        <f t="shared" si="188"/>
        <v>y/photobooks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6">
        <f t="shared" si="189"/>
        <v>42742.875</v>
      </c>
      <c r="K1744">
        <v>1481058170</v>
      </c>
      <c r="L1744" s="18">
        <f t="shared" si="186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>
        <f t="shared" si="187"/>
        <v>175</v>
      </c>
      <c r="R1744">
        <f t="shared" si="190"/>
        <v>5.1470588235294121</v>
      </c>
      <c r="S1744" s="8" t="str">
        <f t="shared" si="191"/>
        <v>photography</v>
      </c>
      <c r="T1744" t="str">
        <f t="shared" si="188"/>
        <v>y/photobooks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6">
        <f t="shared" si="189"/>
        <v>42609.165972222225</v>
      </c>
      <c r="K1745">
        <v>1470348775</v>
      </c>
      <c r="L1745" s="18">
        <f t="shared" si="186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>
        <f t="shared" si="187"/>
        <v>25</v>
      </c>
      <c r="R1745">
        <f t="shared" si="190"/>
        <v>0.37313432835820898</v>
      </c>
      <c r="S1745" s="8" t="str">
        <f t="shared" si="191"/>
        <v>photography</v>
      </c>
      <c r="T1745" t="str">
        <f t="shared" si="188"/>
        <v>y/photobooks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6">
        <f t="shared" si="189"/>
        <v>42071.563391203701</v>
      </c>
      <c r="K1746">
        <v>1421937077</v>
      </c>
      <c r="L1746" s="18">
        <f t="shared" si="186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>
        <f t="shared" si="187"/>
        <v>1015</v>
      </c>
      <c r="R1746">
        <f t="shared" si="190"/>
        <v>14.5</v>
      </c>
      <c r="S1746" s="8" t="str">
        <f t="shared" si="191"/>
        <v>photography</v>
      </c>
      <c r="T1746" t="str">
        <f t="shared" si="188"/>
        <v>y/photobooks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6">
        <f t="shared" si="189"/>
        <v>42726.083333333328</v>
      </c>
      <c r="K1747">
        <v>1479276838</v>
      </c>
      <c r="L1747" s="18">
        <f t="shared" si="186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>
        <f t="shared" si="187"/>
        <v>981</v>
      </c>
      <c r="R1747">
        <f t="shared" si="190"/>
        <v>11.02247191011236</v>
      </c>
      <c r="S1747" s="8" t="str">
        <f t="shared" si="191"/>
        <v>photography</v>
      </c>
      <c r="T1747" t="str">
        <f t="shared" si="188"/>
        <v>y/photobooks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6">
        <f t="shared" si="189"/>
        <v>42698.083333333328</v>
      </c>
      <c r="K1748">
        <v>1477368867</v>
      </c>
      <c r="L1748" s="18">
        <f t="shared" si="186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>
        <f t="shared" si="187"/>
        <v>7215</v>
      </c>
      <c r="R1748">
        <f t="shared" si="190"/>
        <v>67.429906542056074</v>
      </c>
      <c r="S1748" s="8" t="str">
        <f t="shared" si="191"/>
        <v>photography</v>
      </c>
      <c r="T1748" t="str">
        <f t="shared" si="188"/>
        <v>y/photobooks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6">
        <f t="shared" si="189"/>
        <v>42321.625</v>
      </c>
      <c r="K1749">
        <v>1444904830</v>
      </c>
      <c r="L1749" s="18">
        <f t="shared" si="186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>
        <f t="shared" si="187"/>
        <v>446</v>
      </c>
      <c r="R1749">
        <f t="shared" si="190"/>
        <v>2.8050314465408803</v>
      </c>
      <c r="S1749" s="8" t="str">
        <f t="shared" si="191"/>
        <v>photography</v>
      </c>
      <c r="T1749" t="str">
        <f t="shared" si="188"/>
        <v>y/photobooks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6">
        <f t="shared" si="189"/>
        <v>42249.950729166667</v>
      </c>
      <c r="K1750">
        <v>1438642143</v>
      </c>
      <c r="L1750" s="18">
        <f t="shared" si="186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>
        <f t="shared" si="187"/>
        <v>14974</v>
      </c>
      <c r="R1750">
        <f t="shared" si="190"/>
        <v>82.729281767955797</v>
      </c>
      <c r="S1750" s="8" t="str">
        <f t="shared" si="191"/>
        <v>photography</v>
      </c>
      <c r="T1750" t="str">
        <f t="shared" si="188"/>
        <v>y/photobooks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6">
        <f t="shared" si="189"/>
        <v>42795.791666666672</v>
      </c>
      <c r="K1751">
        <v>1485213921</v>
      </c>
      <c r="L1751" s="18">
        <f t="shared" si="186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>
        <f t="shared" si="187"/>
        <v>2360.5</v>
      </c>
      <c r="R1751">
        <f t="shared" si="190"/>
        <v>18.019083969465647</v>
      </c>
      <c r="S1751" s="8" t="str">
        <f t="shared" si="191"/>
        <v>photography</v>
      </c>
      <c r="T1751" t="str">
        <f t="shared" si="188"/>
        <v>y/photobooks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6">
        <f t="shared" si="189"/>
        <v>42479.836851851855</v>
      </c>
      <c r="K1752">
        <v>1458936304</v>
      </c>
      <c r="L1752" s="18">
        <f t="shared" si="186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>
        <f t="shared" si="187"/>
        <v>5081</v>
      </c>
      <c r="R1752">
        <f t="shared" si="190"/>
        <v>40.648000000000003</v>
      </c>
      <c r="S1752" s="8" t="str">
        <f t="shared" si="191"/>
        <v>photography</v>
      </c>
      <c r="T1752" t="str">
        <f t="shared" si="188"/>
        <v>y/photobooks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6">
        <f t="shared" si="189"/>
        <v>42082.739849537036</v>
      </c>
      <c r="K1753">
        <v>1424198723</v>
      </c>
      <c r="L1753" s="18">
        <f t="shared" si="186"/>
        <v>42052.7815162037</v>
      </c>
      <c r="M1753" t="b">
        <v>0</v>
      </c>
      <c r="N1753">
        <v>61</v>
      </c>
      <c r="O1753" t="b">
        <v>1</v>
      </c>
      <c r="P1753" t="s">
        <v>8284</v>
      </c>
      <c r="Q1753">
        <f t="shared" si="187"/>
        <v>290</v>
      </c>
      <c r="R1753">
        <f t="shared" si="190"/>
        <v>4.7540983606557381</v>
      </c>
      <c r="S1753" s="8" t="str">
        <f t="shared" si="191"/>
        <v>photography</v>
      </c>
      <c r="T1753" t="str">
        <f t="shared" si="188"/>
        <v>y/photobooks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6">
        <f t="shared" si="189"/>
        <v>42657.253263888888</v>
      </c>
      <c r="K1754">
        <v>1473833082</v>
      </c>
      <c r="L1754" s="18">
        <f t="shared" si="186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>
        <f t="shared" si="187"/>
        <v>1922</v>
      </c>
      <c r="R1754">
        <f t="shared" si="190"/>
        <v>21.355555555555554</v>
      </c>
      <c r="S1754" s="8" t="str">
        <f t="shared" si="191"/>
        <v>photography</v>
      </c>
      <c r="T1754" t="str">
        <f t="shared" si="188"/>
        <v>y/photobooks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6">
        <f t="shared" si="189"/>
        <v>42450.707962962959</v>
      </c>
      <c r="K1755">
        <v>1455991168</v>
      </c>
      <c r="L1755" s="18">
        <f t="shared" si="186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>
        <f t="shared" si="187"/>
        <v>1200</v>
      </c>
      <c r="R1755">
        <f t="shared" si="190"/>
        <v>34.285714285714285</v>
      </c>
      <c r="S1755" s="8" t="str">
        <f t="shared" si="191"/>
        <v>photography</v>
      </c>
      <c r="T1755" t="str">
        <f t="shared" si="188"/>
        <v>y/photobooks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6">
        <f t="shared" si="189"/>
        <v>42097.835104166668</v>
      </c>
      <c r="K1756">
        <v>1425502953</v>
      </c>
      <c r="L1756" s="18">
        <f t="shared" si="186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>
        <f t="shared" si="187"/>
        <v>895</v>
      </c>
      <c r="R1756">
        <f t="shared" si="190"/>
        <v>9.9444444444444446</v>
      </c>
      <c r="S1756" s="8" t="str">
        <f t="shared" si="191"/>
        <v>photography</v>
      </c>
      <c r="T1756" t="str">
        <f t="shared" si="188"/>
        <v>y/photobooks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6">
        <f t="shared" si="189"/>
        <v>42282.788900462961</v>
      </c>
      <c r="K1757">
        <v>1441479361</v>
      </c>
      <c r="L1757" s="18">
        <f t="shared" si="186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>
        <f t="shared" si="187"/>
        <v>5</v>
      </c>
      <c r="R1757">
        <f t="shared" si="190"/>
        <v>1.25</v>
      </c>
      <c r="S1757" s="8" t="str">
        <f t="shared" si="191"/>
        <v>photography</v>
      </c>
      <c r="T1757" t="str">
        <f t="shared" si="188"/>
        <v>y/photobooks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6">
        <f t="shared" si="189"/>
        <v>42611.167465277773</v>
      </c>
      <c r="K1758">
        <v>1468987269</v>
      </c>
      <c r="L1758" s="18">
        <f t="shared" si="186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>
        <f t="shared" si="187"/>
        <v>155.60000000000036</v>
      </c>
      <c r="R1758">
        <f t="shared" si="190"/>
        <v>1.2966666666666697</v>
      </c>
      <c r="S1758" s="8" t="str">
        <f t="shared" si="191"/>
        <v>photography</v>
      </c>
      <c r="T1758" t="str">
        <f t="shared" si="188"/>
        <v>y/photobooks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6">
        <f t="shared" si="189"/>
        <v>42763.811805555553</v>
      </c>
      <c r="K1759">
        <v>1483041083</v>
      </c>
      <c r="L1759" s="18">
        <f t="shared" si="186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>
        <f t="shared" si="187"/>
        <v>800</v>
      </c>
      <c r="R1759">
        <f t="shared" si="190"/>
        <v>57.142857142857146</v>
      </c>
      <c r="S1759" s="8" t="str">
        <f t="shared" si="191"/>
        <v>photography</v>
      </c>
      <c r="T1759" t="str">
        <f t="shared" si="188"/>
        <v>y/photobooks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6">
        <f t="shared" si="189"/>
        <v>42565.955925925926</v>
      </c>
      <c r="K1760">
        <v>1463352992</v>
      </c>
      <c r="L1760" s="18">
        <f t="shared" si="186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>
        <f t="shared" si="187"/>
        <v>147</v>
      </c>
      <c r="R1760">
        <f t="shared" si="190"/>
        <v>5.4444444444444446</v>
      </c>
      <c r="S1760" s="8" t="str">
        <f t="shared" si="191"/>
        <v>photography</v>
      </c>
      <c r="T1760" t="str">
        <f t="shared" si="188"/>
        <v>y/photobooks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6">
        <f t="shared" si="189"/>
        <v>42088.787372685183</v>
      </c>
      <c r="K1761">
        <v>1425585229</v>
      </c>
      <c r="L1761" s="18">
        <f t="shared" si="186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>
        <f t="shared" si="187"/>
        <v>330</v>
      </c>
      <c r="R1761">
        <f t="shared" si="190"/>
        <v>6.7346938775510203</v>
      </c>
      <c r="S1761" s="8" t="str">
        <f t="shared" si="191"/>
        <v>photography</v>
      </c>
      <c r="T1761" t="str">
        <f t="shared" si="188"/>
        <v>y/photobooks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6">
        <f t="shared" si="189"/>
        <v>42425.67260416667</v>
      </c>
      <c r="K1762">
        <v>1454688513</v>
      </c>
      <c r="L1762" s="18">
        <f t="shared" si="186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>
        <f t="shared" si="187"/>
        <v>3272</v>
      </c>
      <c r="R1762">
        <f t="shared" si="190"/>
        <v>32.078431372549019</v>
      </c>
      <c r="S1762" s="8" t="str">
        <f t="shared" si="191"/>
        <v>photography</v>
      </c>
      <c r="T1762" t="str">
        <f t="shared" si="188"/>
        <v>y/photobooks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6">
        <f t="shared" si="189"/>
        <v>42259.567824074074</v>
      </c>
      <c r="K1763">
        <v>1437745060</v>
      </c>
      <c r="L1763" s="18">
        <f t="shared" si="186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>
        <f t="shared" si="187"/>
        <v>55</v>
      </c>
      <c r="R1763">
        <f t="shared" si="190"/>
        <v>18.333333333333332</v>
      </c>
      <c r="S1763" s="8" t="str">
        <f t="shared" si="191"/>
        <v>photography</v>
      </c>
      <c r="T1763" t="str">
        <f t="shared" si="188"/>
        <v>y/photobooks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6">
        <f t="shared" si="189"/>
        <v>42440.982002314813</v>
      </c>
      <c r="K1764">
        <v>1455147245</v>
      </c>
      <c r="L1764" s="18">
        <f t="shared" si="186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>
        <f t="shared" si="187"/>
        <v>785</v>
      </c>
      <c r="R1764">
        <f t="shared" si="190"/>
        <v>31.4</v>
      </c>
      <c r="S1764" s="8" t="str">
        <f t="shared" si="191"/>
        <v>photography</v>
      </c>
      <c r="T1764" t="str">
        <f t="shared" si="188"/>
        <v>y/photobooks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6">
        <f t="shared" si="189"/>
        <v>42666.868518518517</v>
      </c>
      <c r="K1765">
        <v>1474663840</v>
      </c>
      <c r="L1765" s="18">
        <f t="shared" si="186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>
        <f t="shared" si="187"/>
        <v>229</v>
      </c>
      <c r="R1765">
        <f t="shared" si="190"/>
        <v>1.9406779661016949</v>
      </c>
      <c r="S1765" s="8" t="str">
        <f t="shared" si="191"/>
        <v>photography</v>
      </c>
      <c r="T1765" t="str">
        <f t="shared" si="188"/>
        <v>y/photobooks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6">
        <f t="shared" si="189"/>
        <v>41854.485868055555</v>
      </c>
      <c r="K1766">
        <v>1404560379</v>
      </c>
      <c r="L1766" s="18">
        <f t="shared" si="186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>
        <f t="shared" si="187"/>
        <v>-8844</v>
      </c>
      <c r="R1766">
        <f t="shared" si="190"/>
        <v>-226.76923076923077</v>
      </c>
      <c r="S1766" s="8" t="str">
        <f t="shared" si="191"/>
        <v>photography</v>
      </c>
      <c r="T1766" t="str">
        <f t="shared" si="188"/>
        <v>y/photobooks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6">
        <f t="shared" si="189"/>
        <v>41864.980462962965</v>
      </c>
      <c r="K1767">
        <v>1405380712</v>
      </c>
      <c r="L1767" s="18">
        <f t="shared" si="186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>
        <f t="shared" si="187"/>
        <v>-5066.5200000000004</v>
      </c>
      <c r="R1767">
        <f t="shared" si="190"/>
        <v>-49.189514563106798</v>
      </c>
      <c r="S1767" s="8" t="str">
        <f t="shared" si="191"/>
        <v>photography</v>
      </c>
      <c r="T1767" t="str">
        <f t="shared" si="188"/>
        <v>y/photobooks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6">
        <f t="shared" si="189"/>
        <v>41876.859814814816</v>
      </c>
      <c r="K1768">
        <v>1407184688</v>
      </c>
      <c r="L1768" s="18">
        <f t="shared" si="186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>
        <f t="shared" si="187"/>
        <v>-1500</v>
      </c>
      <c r="R1768" t="e">
        <f t="shared" si="190"/>
        <v>#DIV/0!</v>
      </c>
      <c r="S1768" s="8" t="str">
        <f t="shared" si="191"/>
        <v>photography</v>
      </c>
      <c r="T1768" t="str">
        <f t="shared" si="188"/>
        <v>y/photobooks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6">
        <f t="shared" si="189"/>
        <v>41854.658379629633</v>
      </c>
      <c r="K1769">
        <v>1404488884</v>
      </c>
      <c r="L1769" s="18">
        <f t="shared" si="186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>
        <f t="shared" si="187"/>
        <v>-2714</v>
      </c>
      <c r="R1769">
        <f t="shared" si="190"/>
        <v>-69.589743589743591</v>
      </c>
      <c r="S1769" s="8" t="str">
        <f t="shared" si="191"/>
        <v>photography</v>
      </c>
      <c r="T1769" t="str">
        <f t="shared" si="188"/>
        <v>y/photobooks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6">
        <f t="shared" si="189"/>
        <v>41909.560694444444</v>
      </c>
      <c r="K1770">
        <v>1406640444</v>
      </c>
      <c r="L1770" s="18">
        <f t="shared" si="186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>
        <f t="shared" si="187"/>
        <v>-4813</v>
      </c>
      <c r="R1770">
        <f t="shared" si="190"/>
        <v>-320.86666666666667</v>
      </c>
      <c r="S1770" s="8" t="str">
        <f t="shared" si="191"/>
        <v>photography</v>
      </c>
      <c r="T1770" t="str">
        <f t="shared" si="188"/>
        <v>y/photobooks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6">
        <f t="shared" si="189"/>
        <v>42017.818969907406</v>
      </c>
      <c r="K1771">
        <v>1418585959</v>
      </c>
      <c r="L1771" s="18">
        <f t="shared" si="186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>
        <f t="shared" si="187"/>
        <v>-38919</v>
      </c>
      <c r="R1771">
        <f t="shared" si="190"/>
        <v>-1769.0454545454545</v>
      </c>
      <c r="S1771" s="8" t="str">
        <f t="shared" si="191"/>
        <v>photography</v>
      </c>
      <c r="T1771" t="str">
        <f t="shared" si="188"/>
        <v>y/photobooks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6">
        <f t="shared" si="189"/>
        <v>41926.780023148152</v>
      </c>
      <c r="K1772">
        <v>1410288194</v>
      </c>
      <c r="L1772" s="18">
        <f t="shared" si="186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>
        <f t="shared" si="187"/>
        <v>-10654</v>
      </c>
      <c r="R1772">
        <f t="shared" si="190"/>
        <v>-115.80434782608695</v>
      </c>
      <c r="S1772" s="8" t="str">
        <f t="shared" si="191"/>
        <v>photography</v>
      </c>
      <c r="T1772" t="str">
        <f t="shared" si="188"/>
        <v>y/photobooks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6">
        <f t="shared" si="189"/>
        <v>41935.979629629634</v>
      </c>
      <c r="K1773">
        <v>1411515040</v>
      </c>
      <c r="L1773" s="18">
        <f t="shared" si="186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>
        <f t="shared" si="187"/>
        <v>-3305</v>
      </c>
      <c r="R1773">
        <f t="shared" si="190"/>
        <v>-132.19999999999999</v>
      </c>
      <c r="S1773" s="8" t="str">
        <f t="shared" si="191"/>
        <v>photography</v>
      </c>
      <c r="T1773" t="str">
        <f t="shared" si="188"/>
        <v>y/photobooks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6">
        <f t="shared" si="189"/>
        <v>41826.718009259261</v>
      </c>
      <c r="K1774">
        <v>1399482836</v>
      </c>
      <c r="L1774" s="18">
        <f t="shared" si="186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>
        <f t="shared" si="187"/>
        <v>-4642</v>
      </c>
      <c r="R1774">
        <f t="shared" si="190"/>
        <v>-244.31578947368422</v>
      </c>
      <c r="S1774" s="8" t="str">
        <f t="shared" si="191"/>
        <v>photography</v>
      </c>
      <c r="T1774" t="str">
        <f t="shared" si="188"/>
        <v>y/photobooks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6">
        <f t="shared" si="189"/>
        <v>42023.760393518518</v>
      </c>
      <c r="K1775">
        <v>1417803298</v>
      </c>
      <c r="L1775" s="18">
        <f t="shared" si="186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>
        <f t="shared" si="187"/>
        <v>-28123</v>
      </c>
      <c r="R1775">
        <f t="shared" si="190"/>
        <v>-1480.1578947368421</v>
      </c>
      <c r="S1775" s="8" t="str">
        <f t="shared" si="191"/>
        <v>photography</v>
      </c>
      <c r="T1775" t="str">
        <f t="shared" si="188"/>
        <v>y/photobooks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6">
        <f t="shared" si="189"/>
        <v>41972.624305555553</v>
      </c>
      <c r="K1776">
        <v>1413609292</v>
      </c>
      <c r="L1776" s="18">
        <f t="shared" si="186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>
        <f t="shared" si="187"/>
        <v>-1352</v>
      </c>
      <c r="R1776">
        <f t="shared" si="190"/>
        <v>-104</v>
      </c>
      <c r="S1776" s="8" t="str">
        <f t="shared" si="191"/>
        <v>photography</v>
      </c>
      <c r="T1776" t="str">
        <f t="shared" si="188"/>
        <v>y/photobooks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6">
        <f t="shared" si="189"/>
        <v>41936.976388888892</v>
      </c>
      <c r="K1777">
        <v>1410305160</v>
      </c>
      <c r="L1777" s="18">
        <f t="shared" si="186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>
        <f t="shared" si="187"/>
        <v>-11342</v>
      </c>
      <c r="R1777">
        <f t="shared" si="190"/>
        <v>-91.467741935483872</v>
      </c>
      <c r="S1777" s="8" t="str">
        <f t="shared" si="191"/>
        <v>photography</v>
      </c>
      <c r="T1777" t="str">
        <f t="shared" si="188"/>
        <v>y/photobooks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6">
        <f t="shared" si="189"/>
        <v>41941.95684027778</v>
      </c>
      <c r="K1778">
        <v>1411513071</v>
      </c>
      <c r="L1778" s="18">
        <f t="shared" si="186"/>
        <v>41905.95684027778</v>
      </c>
      <c r="M1778" t="b">
        <v>1</v>
      </c>
      <c r="N1778">
        <v>4</v>
      </c>
      <c r="O1778" t="b">
        <v>0</v>
      </c>
      <c r="P1778" t="s">
        <v>8284</v>
      </c>
      <c r="Q1778">
        <f t="shared" si="187"/>
        <v>-4665</v>
      </c>
      <c r="R1778">
        <f t="shared" si="190"/>
        <v>-1166.25</v>
      </c>
      <c r="S1778" s="8" t="str">
        <f t="shared" si="191"/>
        <v>photography</v>
      </c>
      <c r="T1778" t="str">
        <f t="shared" si="188"/>
        <v>y/photobooks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6">
        <f t="shared" si="189"/>
        <v>42055.357094907406</v>
      </c>
      <c r="K1779">
        <v>1421829253</v>
      </c>
      <c r="L1779" s="18">
        <f t="shared" si="186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>
        <f t="shared" si="187"/>
        <v>-4149</v>
      </c>
      <c r="R1779">
        <f t="shared" si="190"/>
        <v>-414.9</v>
      </c>
      <c r="S1779" s="8" t="str">
        <f t="shared" si="191"/>
        <v>photography</v>
      </c>
      <c r="T1779" t="str">
        <f t="shared" si="188"/>
        <v>y/photobooks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6">
        <f t="shared" si="189"/>
        <v>42090.821701388893</v>
      </c>
      <c r="K1780">
        <v>1423600995</v>
      </c>
      <c r="L1780" s="18">
        <f t="shared" si="186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>
        <f t="shared" si="187"/>
        <v>-49005</v>
      </c>
      <c r="R1780">
        <f t="shared" si="190"/>
        <v>-3267</v>
      </c>
      <c r="S1780" s="8" t="str">
        <f t="shared" si="191"/>
        <v>photography</v>
      </c>
      <c r="T1780" t="str">
        <f t="shared" si="188"/>
        <v>y/photobooks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6">
        <f t="shared" si="189"/>
        <v>42615.691898148143</v>
      </c>
      <c r="K1781">
        <v>1470242180</v>
      </c>
      <c r="L1781" s="18">
        <f t="shared" si="186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>
        <f t="shared" si="187"/>
        <v>-7014</v>
      </c>
      <c r="R1781">
        <f t="shared" si="190"/>
        <v>-184.57894736842104</v>
      </c>
      <c r="S1781" s="8" t="str">
        <f t="shared" si="191"/>
        <v>photography</v>
      </c>
      <c r="T1781" t="str">
        <f t="shared" si="188"/>
        <v>y/photobooks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6">
        <f t="shared" si="189"/>
        <v>42553.600810185191</v>
      </c>
      <c r="K1782">
        <v>1462285510</v>
      </c>
      <c r="L1782" s="18">
        <f t="shared" si="186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>
        <f t="shared" si="187"/>
        <v>-18077</v>
      </c>
      <c r="R1782">
        <f t="shared" si="190"/>
        <v>-118.92763157894737</v>
      </c>
      <c r="S1782" s="8" t="str">
        <f t="shared" si="191"/>
        <v>photography</v>
      </c>
      <c r="T1782" t="str">
        <f t="shared" si="188"/>
        <v>y/photobooks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6">
        <f t="shared" si="189"/>
        <v>42628.617418981477</v>
      </c>
      <c r="K1783">
        <v>1471272545</v>
      </c>
      <c r="L1783" s="18">
        <f t="shared" si="186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>
        <f t="shared" si="187"/>
        <v>-4083</v>
      </c>
      <c r="R1783">
        <f t="shared" si="190"/>
        <v>-170.125</v>
      </c>
      <c r="S1783" s="8" t="str">
        <f t="shared" si="191"/>
        <v>photography</v>
      </c>
      <c r="T1783" t="str">
        <f t="shared" si="188"/>
        <v>y/photobooks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6">
        <f t="shared" si="189"/>
        <v>42421.575104166666</v>
      </c>
      <c r="K1784">
        <v>1453211289</v>
      </c>
      <c r="L1784" s="18">
        <f t="shared" si="186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>
        <f t="shared" si="187"/>
        <v>-29578</v>
      </c>
      <c r="R1784">
        <f t="shared" si="190"/>
        <v>-389.18421052631578</v>
      </c>
      <c r="S1784" s="8" t="str">
        <f t="shared" si="191"/>
        <v>photography</v>
      </c>
      <c r="T1784" t="str">
        <f t="shared" si="188"/>
        <v>y/photobooks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6">
        <f t="shared" si="189"/>
        <v>42145.949976851851</v>
      </c>
      <c r="K1785">
        <v>1429656478</v>
      </c>
      <c r="L1785" s="18">
        <f t="shared" si="186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>
        <f t="shared" si="187"/>
        <v>-30523</v>
      </c>
      <c r="R1785">
        <f t="shared" si="190"/>
        <v>-164.98918918918918</v>
      </c>
      <c r="S1785" s="8" t="str">
        <f t="shared" si="191"/>
        <v>photography</v>
      </c>
      <c r="T1785" t="str">
        <f t="shared" si="188"/>
        <v>y/photobooks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6">
        <f t="shared" si="189"/>
        <v>42035.142361111109</v>
      </c>
      <c r="K1786">
        <v>1419954240</v>
      </c>
      <c r="L1786" s="18">
        <f t="shared" si="186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>
        <f t="shared" si="187"/>
        <v>-3012</v>
      </c>
      <c r="R1786">
        <f t="shared" si="190"/>
        <v>-91.272727272727266</v>
      </c>
      <c r="S1786" s="8" t="str">
        <f t="shared" si="191"/>
        <v>photography</v>
      </c>
      <c r="T1786" t="str">
        <f t="shared" si="188"/>
        <v>y/photobooks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6">
        <f t="shared" si="189"/>
        <v>41928</v>
      </c>
      <c r="K1787">
        <v>1410750855</v>
      </c>
      <c r="L1787" s="18">
        <f t="shared" si="186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>
        <f t="shared" si="187"/>
        <v>-19147</v>
      </c>
      <c r="R1787">
        <f t="shared" si="190"/>
        <v>-177.28703703703704</v>
      </c>
      <c r="S1787" s="8" t="str">
        <f t="shared" si="191"/>
        <v>photography</v>
      </c>
      <c r="T1787" t="str">
        <f t="shared" si="188"/>
        <v>y/photobooks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6">
        <f t="shared" si="189"/>
        <v>41988.550659722227</v>
      </c>
      <c r="K1788">
        <v>1416057177</v>
      </c>
      <c r="L1788" s="18">
        <f t="shared" si="186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>
        <f t="shared" si="187"/>
        <v>-995</v>
      </c>
      <c r="R1788">
        <f t="shared" si="190"/>
        <v>-34.310344827586206</v>
      </c>
      <c r="S1788" s="8" t="str">
        <f t="shared" si="191"/>
        <v>photography</v>
      </c>
      <c r="T1788" t="str">
        <f t="shared" si="188"/>
        <v>y/photobooks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6">
        <f t="shared" si="189"/>
        <v>42098.613854166666</v>
      </c>
      <c r="K1789">
        <v>1425570237</v>
      </c>
      <c r="L1789" s="18">
        <f t="shared" si="186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>
        <f t="shared" si="187"/>
        <v>-8467</v>
      </c>
      <c r="R1789">
        <f t="shared" si="190"/>
        <v>-352.79166666666669</v>
      </c>
      <c r="S1789" s="8" t="str">
        <f t="shared" si="191"/>
        <v>photography</v>
      </c>
      <c r="T1789" t="str">
        <f t="shared" si="188"/>
        <v>y/photobooks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6">
        <f t="shared" si="189"/>
        <v>41943.94840277778</v>
      </c>
      <c r="K1790">
        <v>1412203542</v>
      </c>
      <c r="L1790" s="18">
        <f t="shared" si="186"/>
        <v>41913.94840277778</v>
      </c>
      <c r="M1790" t="b">
        <v>1</v>
      </c>
      <c r="N1790">
        <v>4</v>
      </c>
      <c r="O1790" t="b">
        <v>0</v>
      </c>
      <c r="P1790" t="s">
        <v>8284</v>
      </c>
      <c r="Q1790">
        <f t="shared" si="187"/>
        <v>-5424</v>
      </c>
      <c r="R1790">
        <f t="shared" si="190"/>
        <v>-1356</v>
      </c>
      <c r="S1790" s="8" t="str">
        <f t="shared" si="191"/>
        <v>photography</v>
      </c>
      <c r="T1790" t="str">
        <f t="shared" si="188"/>
        <v>y/photobooks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6">
        <f t="shared" si="189"/>
        <v>42016.250034722223</v>
      </c>
      <c r="K1791">
        <v>1415858403</v>
      </c>
      <c r="L1791" s="18">
        <f t="shared" si="186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>
        <f t="shared" si="187"/>
        <v>-7960</v>
      </c>
      <c r="R1791">
        <f t="shared" si="190"/>
        <v>-1990</v>
      </c>
      <c r="S1791" s="8" t="str">
        <f t="shared" si="191"/>
        <v>photography</v>
      </c>
      <c r="T1791" t="str">
        <f t="shared" si="188"/>
        <v>y/photobooks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6">
        <f t="shared" si="189"/>
        <v>42040.674513888895</v>
      </c>
      <c r="K1792">
        <v>1420560678</v>
      </c>
      <c r="L1792" s="18">
        <f t="shared" si="186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>
        <f t="shared" si="187"/>
        <v>-31364</v>
      </c>
      <c r="R1792">
        <f t="shared" si="190"/>
        <v>-2090.9333333333334</v>
      </c>
      <c r="S1792" s="8" t="str">
        <f t="shared" si="191"/>
        <v>photography</v>
      </c>
      <c r="T1792" t="str">
        <f t="shared" si="188"/>
        <v>y/photobooks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6">
        <f t="shared" si="189"/>
        <v>42033.740335648152</v>
      </c>
      <c r="K1793">
        <v>1417369565</v>
      </c>
      <c r="L1793" s="18">
        <f t="shared" si="186"/>
        <v>41973.740335648152</v>
      </c>
      <c r="M1793" t="b">
        <v>1</v>
      </c>
      <c r="N1793">
        <v>4</v>
      </c>
      <c r="O1793" t="b">
        <v>0</v>
      </c>
      <c r="P1793" t="s">
        <v>8284</v>
      </c>
      <c r="Q1793">
        <f t="shared" si="187"/>
        <v>-2893</v>
      </c>
      <c r="R1793">
        <f t="shared" si="190"/>
        <v>-723.25</v>
      </c>
      <c r="S1793" s="8" t="str">
        <f t="shared" si="191"/>
        <v>photography</v>
      </c>
      <c r="T1793" t="str">
        <f t="shared" si="188"/>
        <v>y/photobooks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6">
        <f t="shared" si="189"/>
        <v>42226.290972222225</v>
      </c>
      <c r="K1794">
        <v>1435970682</v>
      </c>
      <c r="L1794" s="18">
        <f t="shared" ref="L1794:L1857" si="192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>
        <f t="shared" ref="Q1794:Q1857" si="193">E1794-D1794</f>
        <v>-9719</v>
      </c>
      <c r="R1794">
        <f t="shared" si="190"/>
        <v>-69.920863309352512</v>
      </c>
      <c r="S1794" s="8" t="str">
        <f t="shared" si="191"/>
        <v>photography</v>
      </c>
      <c r="T1794" t="str">
        <f t="shared" ref="T1794:T1857" si="194">RIGHT(P1794,12)</f>
        <v>y/photobooks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6">
        <f t="shared" ref="J1795:J1858" si="195">(((I1795/60)/60)/24)+DATE(1970,1,1)</f>
        <v>41970.933333333334</v>
      </c>
      <c r="K1795">
        <v>1414531440</v>
      </c>
      <c r="L1795" s="18">
        <f t="shared" si="192"/>
        <v>41940.89166666667</v>
      </c>
      <c r="M1795" t="b">
        <v>1</v>
      </c>
      <c r="N1795">
        <v>2</v>
      </c>
      <c r="O1795" t="b">
        <v>0</v>
      </c>
      <c r="P1795" t="s">
        <v>8284</v>
      </c>
      <c r="Q1795">
        <f t="shared" si="193"/>
        <v>-2960</v>
      </c>
      <c r="R1795">
        <f t="shared" ref="R1795:R1858" si="196">Q1795/N1795</f>
        <v>-1480</v>
      </c>
      <c r="S1795" s="8" t="str">
        <f t="shared" si="191"/>
        <v>photography</v>
      </c>
      <c r="T1795" t="str">
        <f t="shared" si="194"/>
        <v>y/photobooks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6">
        <f t="shared" si="195"/>
        <v>42046.551180555558</v>
      </c>
      <c r="K1796">
        <v>1420636422</v>
      </c>
      <c r="L1796" s="18">
        <f t="shared" si="192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>
        <f t="shared" si="193"/>
        <v>-8003</v>
      </c>
      <c r="R1796">
        <f t="shared" si="196"/>
        <v>-444.61111111111109</v>
      </c>
      <c r="S1796" s="8" t="str">
        <f t="shared" si="191"/>
        <v>photography</v>
      </c>
      <c r="T1796" t="str">
        <f t="shared" si="194"/>
        <v>y/photobooks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6">
        <f t="shared" si="195"/>
        <v>42657.666666666672</v>
      </c>
      <c r="K1797">
        <v>1473922541</v>
      </c>
      <c r="L1797" s="18">
        <f t="shared" si="192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>
        <f t="shared" si="193"/>
        <v>-17154</v>
      </c>
      <c r="R1797">
        <f t="shared" si="196"/>
        <v>-211.77777777777777</v>
      </c>
      <c r="S1797" s="8" t="str">
        <f t="shared" si="191"/>
        <v>photography</v>
      </c>
      <c r="T1797" t="str">
        <f t="shared" si="194"/>
        <v>y/photobooks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6">
        <f t="shared" si="195"/>
        <v>42575.439421296294</v>
      </c>
      <c r="K1798">
        <v>1464172366</v>
      </c>
      <c r="L1798" s="18">
        <f t="shared" si="192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>
        <f t="shared" si="193"/>
        <v>-14810</v>
      </c>
      <c r="R1798">
        <f t="shared" si="196"/>
        <v>-172.2093023255814</v>
      </c>
      <c r="S1798" s="8" t="str">
        <f t="shared" si="191"/>
        <v>photography</v>
      </c>
      <c r="T1798" t="str">
        <f t="shared" si="194"/>
        <v>y/photobooks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6">
        <f t="shared" si="195"/>
        <v>42719.56931712963</v>
      </c>
      <c r="K1799">
        <v>1479217189</v>
      </c>
      <c r="L1799" s="18">
        <f t="shared" si="192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>
        <f t="shared" si="193"/>
        <v>-3245</v>
      </c>
      <c r="R1799">
        <f t="shared" si="196"/>
        <v>-23.178571428571427</v>
      </c>
      <c r="S1799" s="8" t="str">
        <f t="shared" si="191"/>
        <v>photography</v>
      </c>
      <c r="T1799" t="str">
        <f t="shared" si="194"/>
        <v>y/photobooks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6">
        <f t="shared" si="195"/>
        <v>42404.32677083333</v>
      </c>
      <c r="K1800">
        <v>1449388233</v>
      </c>
      <c r="L1800" s="18">
        <f t="shared" si="192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>
        <f t="shared" si="193"/>
        <v>-13818</v>
      </c>
      <c r="R1800">
        <f t="shared" si="196"/>
        <v>-373.45945945945948</v>
      </c>
      <c r="S1800" s="8" t="str">
        <f t="shared" si="191"/>
        <v>photography</v>
      </c>
      <c r="T1800" t="str">
        <f t="shared" si="194"/>
        <v>y/photobooks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6">
        <f t="shared" si="195"/>
        <v>41954.884351851855</v>
      </c>
      <c r="K1801">
        <v>1414008808</v>
      </c>
      <c r="L1801" s="18">
        <f t="shared" si="192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>
        <f t="shared" si="193"/>
        <v>-3930.17</v>
      </c>
      <c r="R1801">
        <f t="shared" si="196"/>
        <v>-655.02833333333331</v>
      </c>
      <c r="S1801" s="8" t="str">
        <f t="shared" si="191"/>
        <v>photography</v>
      </c>
      <c r="T1801" t="str">
        <f t="shared" si="194"/>
        <v>y/photobooks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6">
        <f t="shared" si="195"/>
        <v>42653.606134259258</v>
      </c>
      <c r="K1802">
        <v>1473517970</v>
      </c>
      <c r="L1802" s="18">
        <f t="shared" si="192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>
        <f t="shared" si="193"/>
        <v>-36800</v>
      </c>
      <c r="R1802">
        <f t="shared" si="196"/>
        <v>-325.66371681415927</v>
      </c>
      <c r="S1802" s="8" t="str">
        <f t="shared" si="191"/>
        <v>photography</v>
      </c>
      <c r="T1802" t="str">
        <f t="shared" si="194"/>
        <v>y/photobooks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6">
        <f t="shared" si="195"/>
        <v>42353.506944444445</v>
      </c>
      <c r="K1803">
        <v>1447429868</v>
      </c>
      <c r="L1803" s="18">
        <f t="shared" si="192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>
        <f t="shared" si="193"/>
        <v>-14645</v>
      </c>
      <c r="R1803">
        <f t="shared" si="196"/>
        <v>-395.81081081081084</v>
      </c>
      <c r="S1803" s="8" t="str">
        <f t="shared" si="191"/>
        <v>photography</v>
      </c>
      <c r="T1803" t="str">
        <f t="shared" si="194"/>
        <v>y/photobooks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6">
        <f t="shared" si="195"/>
        <v>42182.915972222225</v>
      </c>
      <c r="K1804">
        <v>1433416830</v>
      </c>
      <c r="L1804" s="18">
        <f t="shared" si="192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>
        <f t="shared" si="193"/>
        <v>-1803</v>
      </c>
      <c r="R1804">
        <f t="shared" si="196"/>
        <v>-100.16666666666667</v>
      </c>
      <c r="S1804" s="8" t="str">
        <f t="shared" si="191"/>
        <v>photography</v>
      </c>
      <c r="T1804" t="str">
        <f t="shared" si="194"/>
        <v>y/photobooks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6">
        <f t="shared" si="195"/>
        <v>42049.071550925932</v>
      </c>
      <c r="K1805">
        <v>1421199782</v>
      </c>
      <c r="L1805" s="18">
        <f t="shared" si="192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>
        <f t="shared" si="193"/>
        <v>-12110</v>
      </c>
      <c r="R1805">
        <f t="shared" si="196"/>
        <v>-161.46666666666667</v>
      </c>
      <c r="S1805" s="8" t="str">
        <f t="shared" si="191"/>
        <v>photography</v>
      </c>
      <c r="T1805" t="str">
        <f t="shared" si="194"/>
        <v>y/photobooks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6">
        <f t="shared" si="195"/>
        <v>42322.719953703709</v>
      </c>
      <c r="K1806">
        <v>1444061804</v>
      </c>
      <c r="L1806" s="18">
        <f t="shared" si="192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>
        <f t="shared" si="193"/>
        <v>-10048</v>
      </c>
      <c r="R1806">
        <f t="shared" si="196"/>
        <v>-193.23076923076923</v>
      </c>
      <c r="S1806" s="8" t="str">
        <f t="shared" si="191"/>
        <v>photography</v>
      </c>
      <c r="T1806" t="str">
        <f t="shared" si="194"/>
        <v>y/photobooks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6">
        <f t="shared" si="195"/>
        <v>42279.75</v>
      </c>
      <c r="K1807">
        <v>1441048658</v>
      </c>
      <c r="L1807" s="18">
        <f t="shared" si="192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>
        <f t="shared" si="193"/>
        <v>-14309</v>
      </c>
      <c r="R1807">
        <f t="shared" si="196"/>
        <v>-117.28688524590164</v>
      </c>
      <c r="S1807" s="8" t="str">
        <f t="shared" ref="S1807:S1822" si="197">LEFT(P1807, LEN(P1807)-11)</f>
        <v>photography</v>
      </c>
      <c r="T1807" t="str">
        <f t="shared" si="194"/>
        <v>y/photobooks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6">
        <f t="shared" si="195"/>
        <v>41912.638298611113</v>
      </c>
      <c r="K1808">
        <v>1409066349</v>
      </c>
      <c r="L1808" s="18">
        <f t="shared" si="192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>
        <f t="shared" si="193"/>
        <v>-19409</v>
      </c>
      <c r="R1808">
        <f t="shared" si="196"/>
        <v>-2426.125</v>
      </c>
      <c r="S1808" s="8" t="str">
        <f t="shared" si="197"/>
        <v>photography</v>
      </c>
      <c r="T1808" t="str">
        <f t="shared" si="194"/>
        <v>y/photobooks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6">
        <f t="shared" si="195"/>
        <v>41910.068437499998</v>
      </c>
      <c r="K1809">
        <v>1409276313</v>
      </c>
      <c r="L1809" s="18">
        <f t="shared" si="192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>
        <f t="shared" si="193"/>
        <v>-4447</v>
      </c>
      <c r="R1809">
        <f t="shared" si="196"/>
        <v>-555.875</v>
      </c>
      <c r="S1809" s="8" t="str">
        <f t="shared" si="197"/>
        <v>photography</v>
      </c>
      <c r="T1809" t="str">
        <f t="shared" si="194"/>
        <v>y/photobooks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6">
        <f t="shared" si="195"/>
        <v>42777.680902777778</v>
      </c>
      <c r="K1810">
        <v>1483806030</v>
      </c>
      <c r="L1810" s="18">
        <f t="shared" si="192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>
        <f t="shared" si="193"/>
        <v>-16406</v>
      </c>
      <c r="R1810">
        <f t="shared" si="196"/>
        <v>-170.89583333333334</v>
      </c>
      <c r="S1810" s="8" t="str">
        <f t="shared" si="197"/>
        <v>photography</v>
      </c>
      <c r="T1810" t="str">
        <f t="shared" si="194"/>
        <v>y/photobooks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6">
        <f t="shared" si="195"/>
        <v>42064.907858796301</v>
      </c>
      <c r="K1811">
        <v>1422222439</v>
      </c>
      <c r="L1811" s="18">
        <f t="shared" si="192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>
        <f t="shared" si="193"/>
        <v>-3120</v>
      </c>
      <c r="R1811">
        <f t="shared" si="196"/>
        <v>-346.66666666666669</v>
      </c>
      <c r="S1811" s="8" t="str">
        <f t="shared" si="197"/>
        <v>photography</v>
      </c>
      <c r="T1811" t="str">
        <f t="shared" si="194"/>
        <v>y/photobooks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6">
        <f t="shared" si="195"/>
        <v>41872.91002314815</v>
      </c>
      <c r="K1812">
        <v>1407621026</v>
      </c>
      <c r="L1812" s="18">
        <f t="shared" si="192"/>
        <v>41860.91002314815</v>
      </c>
      <c r="M1812" t="b">
        <v>0</v>
      </c>
      <c r="N1812">
        <v>2</v>
      </c>
      <c r="O1812" t="b">
        <v>0</v>
      </c>
      <c r="P1812" t="s">
        <v>8284</v>
      </c>
      <c r="Q1812">
        <f t="shared" si="193"/>
        <v>-435</v>
      </c>
      <c r="R1812">
        <f t="shared" si="196"/>
        <v>-217.5</v>
      </c>
      <c r="S1812" s="8" t="str">
        <f t="shared" si="197"/>
        <v>photography</v>
      </c>
      <c r="T1812" t="str">
        <f t="shared" si="194"/>
        <v>y/photobooks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6">
        <f t="shared" si="195"/>
        <v>41936.166666666664</v>
      </c>
      <c r="K1813">
        <v>1408962270</v>
      </c>
      <c r="L1813" s="18">
        <f t="shared" si="192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>
        <f t="shared" si="193"/>
        <v>-53960</v>
      </c>
      <c r="R1813">
        <f t="shared" si="196"/>
        <v>-2075.3846153846152</v>
      </c>
      <c r="S1813" s="8" t="str">
        <f t="shared" si="197"/>
        <v>photography</v>
      </c>
      <c r="T1813" t="str">
        <f t="shared" si="194"/>
        <v>y/photobooks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6">
        <f t="shared" si="195"/>
        <v>42554.318703703699</v>
      </c>
      <c r="K1814">
        <v>1464939536</v>
      </c>
      <c r="L1814" s="18">
        <f t="shared" si="192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>
        <f t="shared" si="193"/>
        <v>-5635</v>
      </c>
      <c r="R1814">
        <f t="shared" si="196"/>
        <v>-245</v>
      </c>
      <c r="S1814" s="8" t="str">
        <f t="shared" si="197"/>
        <v>photography</v>
      </c>
      <c r="T1814" t="str">
        <f t="shared" si="194"/>
        <v>y/photobooks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6">
        <f t="shared" si="195"/>
        <v>41859.889027777775</v>
      </c>
      <c r="K1815">
        <v>1404940812</v>
      </c>
      <c r="L1815" s="18">
        <f t="shared" si="192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>
        <f t="shared" si="193"/>
        <v>-8750</v>
      </c>
      <c r="R1815" t="e">
        <f t="shared" si="196"/>
        <v>#DIV/0!</v>
      </c>
      <c r="S1815" s="8" t="str">
        <f t="shared" si="197"/>
        <v>photography</v>
      </c>
      <c r="T1815" t="str">
        <f t="shared" si="194"/>
        <v>y/photobooks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6">
        <f t="shared" si="195"/>
        <v>42063.314074074078</v>
      </c>
      <c r="K1816">
        <v>1422516736</v>
      </c>
      <c r="L1816" s="18">
        <f t="shared" si="192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>
        <f t="shared" si="193"/>
        <v>-6098</v>
      </c>
      <c r="R1816">
        <f t="shared" si="196"/>
        <v>-43.557142857142857</v>
      </c>
      <c r="S1816" s="8" t="str">
        <f t="shared" si="197"/>
        <v>photography</v>
      </c>
      <c r="T1816" t="str">
        <f t="shared" si="194"/>
        <v>y/photobooks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6">
        <f t="shared" si="195"/>
        <v>42186.906678240746</v>
      </c>
      <c r="K1817">
        <v>1434577537</v>
      </c>
      <c r="L1817" s="18">
        <f t="shared" si="192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>
        <f t="shared" si="193"/>
        <v>-3000</v>
      </c>
      <c r="R1817" t="e">
        <f t="shared" si="196"/>
        <v>#DIV/0!</v>
      </c>
      <c r="S1817" s="8" t="str">
        <f t="shared" si="197"/>
        <v>photography</v>
      </c>
      <c r="T1817" t="str">
        <f t="shared" si="194"/>
        <v>y/photobooks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6">
        <f t="shared" si="195"/>
        <v>42576.791666666672</v>
      </c>
      <c r="K1818">
        <v>1467061303</v>
      </c>
      <c r="L1818" s="18">
        <f t="shared" si="192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>
        <f t="shared" si="193"/>
        <v>-24491</v>
      </c>
      <c r="R1818">
        <f t="shared" si="196"/>
        <v>-4081.8333333333335</v>
      </c>
      <c r="S1818" s="8" t="str">
        <f t="shared" si="197"/>
        <v>photography</v>
      </c>
      <c r="T1818" t="str">
        <f t="shared" si="194"/>
        <v>y/photobooks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6">
        <f t="shared" si="195"/>
        <v>42765.290972222225</v>
      </c>
      <c r="K1819">
        <v>1480607607</v>
      </c>
      <c r="L1819" s="18">
        <f t="shared" si="192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>
        <f t="shared" si="193"/>
        <v>-8581</v>
      </c>
      <c r="R1819">
        <f t="shared" si="196"/>
        <v>-85.81</v>
      </c>
      <c r="S1819" s="8" t="str">
        <f t="shared" si="197"/>
        <v>photography</v>
      </c>
      <c r="T1819" t="str">
        <f t="shared" si="194"/>
        <v>y/photobooks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6">
        <f t="shared" si="195"/>
        <v>42097.192708333328</v>
      </c>
      <c r="K1820">
        <v>1425447450</v>
      </c>
      <c r="L1820" s="18">
        <f t="shared" si="192"/>
        <v>42067.234375</v>
      </c>
      <c r="M1820" t="b">
        <v>0</v>
      </c>
      <c r="N1820">
        <v>0</v>
      </c>
      <c r="O1820" t="b">
        <v>0</v>
      </c>
      <c r="P1820" t="s">
        <v>8284</v>
      </c>
      <c r="Q1820">
        <f t="shared" si="193"/>
        <v>-15000</v>
      </c>
      <c r="R1820" t="e">
        <f t="shared" si="196"/>
        <v>#DIV/0!</v>
      </c>
      <c r="S1820" s="8" t="str">
        <f t="shared" si="197"/>
        <v>photography</v>
      </c>
      <c r="T1820" t="str">
        <f t="shared" si="194"/>
        <v>y/photobooks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6">
        <f t="shared" si="195"/>
        <v>41850.752268518518</v>
      </c>
      <c r="K1821">
        <v>1404151396</v>
      </c>
      <c r="L1821" s="18">
        <f t="shared" si="192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>
        <f t="shared" si="193"/>
        <v>-1175</v>
      </c>
      <c r="R1821">
        <f t="shared" si="196"/>
        <v>-293.75</v>
      </c>
      <c r="S1821" s="8" t="str">
        <f t="shared" si="197"/>
        <v>photography</v>
      </c>
      <c r="T1821" t="str">
        <f t="shared" si="194"/>
        <v>y/photobooks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6">
        <f t="shared" si="195"/>
        <v>42095.042708333334</v>
      </c>
      <c r="K1822">
        <v>1425261690</v>
      </c>
      <c r="L1822" s="18">
        <f t="shared" si="192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>
        <f t="shared" si="193"/>
        <v>-24293</v>
      </c>
      <c r="R1822">
        <f t="shared" si="196"/>
        <v>-3036.625</v>
      </c>
      <c r="S1822" s="8" t="str">
        <f t="shared" si="197"/>
        <v>photography</v>
      </c>
      <c r="T1822" t="str">
        <f t="shared" si="194"/>
        <v>y/photobooks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6">
        <f t="shared" si="195"/>
        <v>40971.319062499999</v>
      </c>
      <c r="K1823">
        <v>1326872367</v>
      </c>
      <c r="L1823" s="18">
        <f t="shared" si="192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>
        <f t="shared" si="193"/>
        <v>872.25</v>
      </c>
      <c r="R1823">
        <f t="shared" si="196"/>
        <v>15.302631578947368</v>
      </c>
      <c r="S1823" t="str">
        <f t="shared" ref="S1823:S1862" si="198">LEFT(P1823, LEN(P1823)-5)</f>
        <v>music</v>
      </c>
      <c r="T1823" t="str">
        <f t="shared" si="194"/>
        <v>music/rock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6">
        <f t="shared" si="195"/>
        <v>41670.792361111111</v>
      </c>
      <c r="K1824">
        <v>1388084862</v>
      </c>
      <c r="L1824" s="18">
        <f t="shared" si="192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>
        <f t="shared" si="193"/>
        <v>0</v>
      </c>
      <c r="R1824">
        <f t="shared" si="196"/>
        <v>0</v>
      </c>
      <c r="S1824" t="str">
        <f t="shared" si="198"/>
        <v>music</v>
      </c>
      <c r="T1824" t="str">
        <f t="shared" si="194"/>
        <v>music/rock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6">
        <f t="shared" si="195"/>
        <v>41206.684907407405</v>
      </c>
      <c r="K1825">
        <v>1348503976</v>
      </c>
      <c r="L1825" s="18">
        <f t="shared" si="192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>
        <f t="shared" si="193"/>
        <v>111</v>
      </c>
      <c r="R1825">
        <f t="shared" si="196"/>
        <v>3.3636363636363638</v>
      </c>
      <c r="S1825" t="str">
        <f t="shared" si="198"/>
        <v>music</v>
      </c>
      <c r="T1825" t="str">
        <f t="shared" si="194"/>
        <v>music/rock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6">
        <f t="shared" si="195"/>
        <v>41647.088888888888</v>
      </c>
      <c r="K1826">
        <v>1387403967</v>
      </c>
      <c r="L1826" s="18">
        <f t="shared" si="192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>
        <f t="shared" si="193"/>
        <v>2</v>
      </c>
      <c r="R1826">
        <f t="shared" si="196"/>
        <v>0.05</v>
      </c>
      <c r="S1826" t="str">
        <f t="shared" si="198"/>
        <v>music</v>
      </c>
      <c r="T1826" t="str">
        <f t="shared" si="194"/>
        <v>music/rock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6">
        <f t="shared" si="195"/>
        <v>41466.83452546296</v>
      </c>
      <c r="K1827">
        <v>1371585703</v>
      </c>
      <c r="L1827" s="18">
        <f t="shared" si="192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>
        <f t="shared" si="193"/>
        <v>101</v>
      </c>
      <c r="R1827">
        <f t="shared" si="196"/>
        <v>2.02</v>
      </c>
      <c r="S1827" t="str">
        <f t="shared" si="198"/>
        <v>music</v>
      </c>
      <c r="T1827" t="str">
        <f t="shared" si="194"/>
        <v>music/rock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6">
        <f t="shared" si="195"/>
        <v>41687.923807870371</v>
      </c>
      <c r="K1828">
        <v>1390083017</v>
      </c>
      <c r="L1828" s="18">
        <f t="shared" si="192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>
        <f t="shared" si="193"/>
        <v>20</v>
      </c>
      <c r="R1828">
        <f t="shared" si="196"/>
        <v>0.52631578947368418</v>
      </c>
      <c r="S1828" t="str">
        <f t="shared" si="198"/>
        <v>music</v>
      </c>
      <c r="T1828" t="str">
        <f t="shared" si="194"/>
        <v>music/rock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6">
        <f t="shared" si="195"/>
        <v>40605.325937499998</v>
      </c>
      <c r="K1829">
        <v>1294818561</v>
      </c>
      <c r="L1829" s="18">
        <f t="shared" si="192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>
        <f t="shared" si="193"/>
        <v>53</v>
      </c>
      <c r="R1829">
        <f t="shared" si="196"/>
        <v>0.55208333333333337</v>
      </c>
      <c r="S1829" t="str">
        <f t="shared" si="198"/>
        <v>music</v>
      </c>
      <c r="T1829" t="str">
        <f t="shared" si="194"/>
        <v>music/rock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6">
        <f t="shared" si="195"/>
        <v>41768.916666666664</v>
      </c>
      <c r="K1830">
        <v>1396906530</v>
      </c>
      <c r="L1830" s="18">
        <f t="shared" si="192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>
        <f t="shared" si="193"/>
        <v>32</v>
      </c>
      <c r="R1830">
        <f t="shared" si="196"/>
        <v>0.66666666666666663</v>
      </c>
      <c r="S1830" t="str">
        <f t="shared" si="198"/>
        <v>music</v>
      </c>
      <c r="T1830" t="str">
        <f t="shared" si="194"/>
        <v>music/rock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6">
        <f t="shared" si="195"/>
        <v>40564.916666666664</v>
      </c>
      <c r="K1831">
        <v>1291428371</v>
      </c>
      <c r="L1831" s="18">
        <f t="shared" si="192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>
        <f t="shared" si="193"/>
        <v>1000.25</v>
      </c>
      <c r="R1831">
        <f t="shared" si="196"/>
        <v>30.310606060606062</v>
      </c>
      <c r="S1831" t="str">
        <f t="shared" si="198"/>
        <v>music</v>
      </c>
      <c r="T1831" t="str">
        <f t="shared" si="194"/>
        <v>music/rock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6">
        <f t="shared" si="195"/>
        <v>41694.684108796297</v>
      </c>
      <c r="K1832">
        <v>1390667107</v>
      </c>
      <c r="L1832" s="18">
        <f t="shared" si="192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>
        <f t="shared" si="193"/>
        <v>230</v>
      </c>
      <c r="R1832">
        <f t="shared" si="196"/>
        <v>1.0176991150442478</v>
      </c>
      <c r="S1832" t="str">
        <f t="shared" si="198"/>
        <v>music</v>
      </c>
      <c r="T1832" t="str">
        <f t="shared" si="194"/>
        <v>music/rock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6">
        <f t="shared" si="195"/>
        <v>41041.996099537035</v>
      </c>
      <c r="K1833">
        <v>1335570863</v>
      </c>
      <c r="L1833" s="18">
        <f t="shared" si="192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>
        <f t="shared" si="193"/>
        <v>30</v>
      </c>
      <c r="R1833">
        <f t="shared" si="196"/>
        <v>2.1428571428571428</v>
      </c>
      <c r="S1833" t="str">
        <f t="shared" si="198"/>
        <v>music</v>
      </c>
      <c r="T1833" t="str">
        <f t="shared" si="194"/>
        <v>music/rock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6">
        <f t="shared" si="195"/>
        <v>40606.539664351854</v>
      </c>
      <c r="K1834">
        <v>1296651427</v>
      </c>
      <c r="L1834" s="18">
        <f t="shared" si="192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>
        <f t="shared" si="193"/>
        <v>150</v>
      </c>
      <c r="R1834">
        <f t="shared" si="196"/>
        <v>7.5</v>
      </c>
      <c r="S1834" t="str">
        <f t="shared" si="198"/>
        <v>music</v>
      </c>
      <c r="T1834" t="str">
        <f t="shared" si="194"/>
        <v>music/rock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6">
        <f t="shared" si="195"/>
        <v>41335.332638888889</v>
      </c>
      <c r="K1835">
        <v>1359421403</v>
      </c>
      <c r="L1835" s="18">
        <f t="shared" si="192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>
        <f t="shared" si="193"/>
        <v>650</v>
      </c>
      <c r="R1835">
        <f t="shared" si="196"/>
        <v>26</v>
      </c>
      <c r="S1835" t="str">
        <f t="shared" si="198"/>
        <v>music</v>
      </c>
      <c r="T1835" t="str">
        <f t="shared" si="194"/>
        <v>music/rock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6">
        <f t="shared" si="195"/>
        <v>42028.964062500003</v>
      </c>
      <c r="K1836">
        <v>1418684895</v>
      </c>
      <c r="L1836" s="18">
        <f t="shared" si="192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>
        <f t="shared" si="193"/>
        <v>1805</v>
      </c>
      <c r="R1836">
        <f t="shared" si="196"/>
        <v>20.055555555555557</v>
      </c>
      <c r="S1836" t="str">
        <f t="shared" si="198"/>
        <v>music</v>
      </c>
      <c r="T1836" t="str">
        <f t="shared" si="194"/>
        <v>music/rock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6">
        <f t="shared" si="195"/>
        <v>42460.660543981481</v>
      </c>
      <c r="K1837">
        <v>1456851071</v>
      </c>
      <c r="L1837" s="18">
        <f t="shared" si="192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>
        <f t="shared" si="193"/>
        <v>20</v>
      </c>
      <c r="R1837">
        <f t="shared" si="196"/>
        <v>1.8181818181818181</v>
      </c>
      <c r="S1837" t="str">
        <f t="shared" si="198"/>
        <v>music</v>
      </c>
      <c r="T1837" t="str">
        <f t="shared" si="194"/>
        <v>music/rock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6">
        <f t="shared" si="195"/>
        <v>41322.809363425928</v>
      </c>
      <c r="K1838">
        <v>1359660329</v>
      </c>
      <c r="L1838" s="18">
        <f t="shared" si="192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>
        <f t="shared" si="193"/>
        <v>5017</v>
      </c>
      <c r="R1838">
        <f t="shared" si="196"/>
        <v>91.218181818181819</v>
      </c>
      <c r="S1838" t="str">
        <f t="shared" si="198"/>
        <v>music</v>
      </c>
      <c r="T1838" t="str">
        <f t="shared" si="194"/>
        <v>music/rock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6">
        <f t="shared" si="195"/>
        <v>40986.006192129629</v>
      </c>
      <c r="K1839">
        <v>1326848935</v>
      </c>
      <c r="L1839" s="18">
        <f t="shared" si="192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>
        <f t="shared" si="193"/>
        <v>1241</v>
      </c>
      <c r="R1839">
        <f t="shared" si="196"/>
        <v>41.366666666666667</v>
      </c>
      <c r="S1839" t="str">
        <f t="shared" si="198"/>
        <v>music</v>
      </c>
      <c r="T1839" t="str">
        <f t="shared" si="194"/>
        <v>music/rock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6">
        <f t="shared" si="195"/>
        <v>40817.125</v>
      </c>
      <c r="K1840">
        <v>1314989557</v>
      </c>
      <c r="L1840" s="18">
        <f t="shared" si="192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>
        <f t="shared" si="193"/>
        <v>1.4900000000000091</v>
      </c>
      <c r="R1840">
        <f t="shared" si="196"/>
        <v>5.321428571428604E-2</v>
      </c>
      <c r="S1840" t="str">
        <f t="shared" si="198"/>
        <v>music</v>
      </c>
      <c r="T1840" t="str">
        <f t="shared" si="194"/>
        <v>music/rock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6">
        <f t="shared" si="195"/>
        <v>42644.722013888888</v>
      </c>
      <c r="K1841">
        <v>1472750382</v>
      </c>
      <c r="L1841" s="18">
        <f t="shared" si="192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>
        <f t="shared" si="193"/>
        <v>1053</v>
      </c>
      <c r="R1841">
        <f t="shared" si="196"/>
        <v>23.4</v>
      </c>
      <c r="S1841" t="str">
        <f t="shared" si="198"/>
        <v>music</v>
      </c>
      <c r="T1841" t="str">
        <f t="shared" si="194"/>
        <v>music/rock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6">
        <f t="shared" si="195"/>
        <v>41401.207638888889</v>
      </c>
      <c r="K1842">
        <v>1366251510</v>
      </c>
      <c r="L1842" s="18">
        <f t="shared" si="192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>
        <f t="shared" si="193"/>
        <v>80</v>
      </c>
      <c r="R1842">
        <f t="shared" si="196"/>
        <v>6.1538461538461542</v>
      </c>
      <c r="S1842" t="str">
        <f t="shared" si="198"/>
        <v>music</v>
      </c>
      <c r="T1842" t="str">
        <f t="shared" si="194"/>
        <v>music/rock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6">
        <f t="shared" si="195"/>
        <v>41779.207638888889</v>
      </c>
      <c r="K1843">
        <v>1397679445</v>
      </c>
      <c r="L1843" s="18">
        <f t="shared" si="192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>
        <f t="shared" si="193"/>
        <v>35</v>
      </c>
      <c r="R1843">
        <f t="shared" si="196"/>
        <v>0.875</v>
      </c>
      <c r="S1843" t="str">
        <f t="shared" si="198"/>
        <v>music</v>
      </c>
      <c r="T1843" t="str">
        <f t="shared" si="194"/>
        <v>music/rock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6">
        <f t="shared" si="195"/>
        <v>42065.249305555553</v>
      </c>
      <c r="K1844">
        <v>1422371381</v>
      </c>
      <c r="L1844" s="18">
        <f t="shared" si="192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>
        <f t="shared" si="193"/>
        <v>505</v>
      </c>
      <c r="R1844">
        <f t="shared" si="196"/>
        <v>24.047619047619047</v>
      </c>
      <c r="S1844" t="str">
        <f t="shared" si="198"/>
        <v>music</v>
      </c>
      <c r="T1844" t="str">
        <f t="shared" si="194"/>
        <v>music/rock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6">
        <f t="shared" si="195"/>
        <v>40594.994837962964</v>
      </c>
      <c r="K1845">
        <v>1295653954</v>
      </c>
      <c r="L1845" s="18">
        <f t="shared" si="192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>
        <f t="shared" si="193"/>
        <v>2400.6100000000006</v>
      </c>
      <c r="R1845">
        <f t="shared" si="196"/>
        <v>17.915000000000003</v>
      </c>
      <c r="S1845" t="str">
        <f t="shared" si="198"/>
        <v>music</v>
      </c>
      <c r="T1845" t="str">
        <f t="shared" si="194"/>
        <v>music/rock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6">
        <f t="shared" si="195"/>
        <v>40705.125</v>
      </c>
      <c r="K1846">
        <v>1304464914</v>
      </c>
      <c r="L1846" s="18">
        <f t="shared" si="192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>
        <f t="shared" si="193"/>
        <v>21</v>
      </c>
      <c r="R1846">
        <f t="shared" si="196"/>
        <v>1.05</v>
      </c>
      <c r="S1846" t="str">
        <f t="shared" si="198"/>
        <v>music</v>
      </c>
      <c r="T1846" t="str">
        <f t="shared" si="194"/>
        <v>music/rock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6">
        <f t="shared" si="195"/>
        <v>42538.204861111109</v>
      </c>
      <c r="K1847">
        <v>1464854398</v>
      </c>
      <c r="L1847" s="18">
        <f t="shared" si="192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>
        <f t="shared" si="193"/>
        <v>0</v>
      </c>
      <c r="R1847">
        <f t="shared" si="196"/>
        <v>0</v>
      </c>
      <c r="S1847" t="str">
        <f t="shared" si="198"/>
        <v>music</v>
      </c>
      <c r="T1847" t="str">
        <f t="shared" si="194"/>
        <v>music/rock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6">
        <f t="shared" si="195"/>
        <v>41258.650196759263</v>
      </c>
      <c r="K1848">
        <v>1352993777</v>
      </c>
      <c r="L1848" s="18">
        <f t="shared" si="192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>
        <f t="shared" si="193"/>
        <v>5689</v>
      </c>
      <c r="R1848">
        <f t="shared" si="196"/>
        <v>27.220095693779903</v>
      </c>
      <c r="S1848" t="str">
        <f t="shared" si="198"/>
        <v>music</v>
      </c>
      <c r="T1848" t="str">
        <f t="shared" si="194"/>
        <v>music/rock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6">
        <f t="shared" si="195"/>
        <v>42115.236481481479</v>
      </c>
      <c r="K1849">
        <v>1427780432</v>
      </c>
      <c r="L1849" s="18">
        <f t="shared" si="192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>
        <f t="shared" si="193"/>
        <v>522</v>
      </c>
      <c r="R1849">
        <f t="shared" si="196"/>
        <v>13.736842105263158</v>
      </c>
      <c r="S1849" t="str">
        <f t="shared" si="198"/>
        <v>music</v>
      </c>
      <c r="T1849" t="str">
        <f t="shared" si="194"/>
        <v>music/rock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6">
        <f t="shared" si="195"/>
        <v>40755.290972222225</v>
      </c>
      <c r="K1850">
        <v>1306608888</v>
      </c>
      <c r="L1850" s="18">
        <f t="shared" si="192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>
        <f t="shared" si="193"/>
        <v>221</v>
      </c>
      <c r="R1850">
        <f t="shared" si="196"/>
        <v>9.2083333333333339</v>
      </c>
      <c r="S1850" t="str">
        <f t="shared" si="198"/>
        <v>music</v>
      </c>
      <c r="T1850" t="str">
        <f t="shared" si="194"/>
        <v>music/rock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6">
        <f t="shared" si="195"/>
        <v>41199.845590277779</v>
      </c>
      <c r="K1851">
        <v>1347913059</v>
      </c>
      <c r="L1851" s="18">
        <f t="shared" si="192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>
        <f t="shared" si="193"/>
        <v>1</v>
      </c>
      <c r="R1851">
        <f t="shared" si="196"/>
        <v>0.125</v>
      </c>
      <c r="S1851" t="str">
        <f t="shared" si="198"/>
        <v>music</v>
      </c>
      <c r="T1851" t="str">
        <f t="shared" si="194"/>
        <v>music/rock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6">
        <f t="shared" si="195"/>
        <v>41830.959490740745</v>
      </c>
      <c r="K1852">
        <v>1402441300</v>
      </c>
      <c r="L1852" s="18">
        <f t="shared" si="192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>
        <f t="shared" si="193"/>
        <v>137</v>
      </c>
      <c r="R1852">
        <f t="shared" si="196"/>
        <v>0.76536312849162014</v>
      </c>
      <c r="S1852" t="str">
        <f t="shared" si="198"/>
        <v>music</v>
      </c>
      <c r="T1852" t="str">
        <f t="shared" si="194"/>
        <v>music/rock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6">
        <f t="shared" si="195"/>
        <v>41848.041666666664</v>
      </c>
      <c r="K1853">
        <v>1404769538</v>
      </c>
      <c r="L1853" s="18">
        <f t="shared" si="192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>
        <f t="shared" si="193"/>
        <v>1</v>
      </c>
      <c r="R1853">
        <f t="shared" si="196"/>
        <v>3.8461538461538464E-2</v>
      </c>
      <c r="S1853" t="str">
        <f t="shared" si="198"/>
        <v>music</v>
      </c>
      <c r="T1853" t="str">
        <f t="shared" si="194"/>
        <v>music/rock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6">
        <f t="shared" si="195"/>
        <v>42119</v>
      </c>
      <c r="K1854">
        <v>1426703452</v>
      </c>
      <c r="L1854" s="18">
        <f t="shared" si="192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>
        <f t="shared" si="193"/>
        <v>2545</v>
      </c>
      <c r="R1854">
        <f t="shared" si="196"/>
        <v>19.427480916030536</v>
      </c>
      <c r="S1854" t="str">
        <f t="shared" si="198"/>
        <v>music</v>
      </c>
      <c r="T1854" t="str">
        <f t="shared" si="194"/>
        <v>music/rock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6">
        <f t="shared" si="195"/>
        <v>41227.102048611108</v>
      </c>
      <c r="K1855">
        <v>1348536417</v>
      </c>
      <c r="L1855" s="18">
        <f t="shared" si="192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>
        <f t="shared" si="193"/>
        <v>15</v>
      </c>
      <c r="R1855">
        <f t="shared" si="196"/>
        <v>1.0714285714285714</v>
      </c>
      <c r="S1855" t="str">
        <f t="shared" si="198"/>
        <v>music</v>
      </c>
      <c r="T1855" t="str">
        <f t="shared" si="194"/>
        <v>music/rock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6">
        <f t="shared" si="195"/>
        <v>41418.021261574075</v>
      </c>
      <c r="K1856">
        <v>1366763437</v>
      </c>
      <c r="L1856" s="18">
        <f t="shared" si="192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>
        <f t="shared" si="193"/>
        <v>318.54999999999927</v>
      </c>
      <c r="R1856">
        <f t="shared" si="196"/>
        <v>1.8307471264367774</v>
      </c>
      <c r="S1856" t="str">
        <f t="shared" si="198"/>
        <v>music</v>
      </c>
      <c r="T1856" t="str">
        <f t="shared" si="194"/>
        <v>music/rock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6">
        <f t="shared" si="195"/>
        <v>41645.538657407407</v>
      </c>
      <c r="K1857">
        <v>1385124940</v>
      </c>
      <c r="L1857" s="18">
        <f t="shared" si="192"/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>
        <f t="shared" si="193"/>
        <v>4730.16</v>
      </c>
      <c r="R1857">
        <f t="shared" si="196"/>
        <v>24.76523560209424</v>
      </c>
      <c r="S1857" t="str">
        <f t="shared" si="198"/>
        <v>music</v>
      </c>
      <c r="T1857" t="str">
        <f t="shared" si="194"/>
        <v>music/rock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6">
        <f t="shared" si="195"/>
        <v>41838.854999999996</v>
      </c>
      <c r="K1858">
        <v>1403901072</v>
      </c>
      <c r="L1858" s="18">
        <f t="shared" ref="L1858:L1921" si="199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8275</v>
      </c>
      <c r="Q1858">
        <f t="shared" ref="Q1858:Q1921" si="200">E1858-D1858</f>
        <v>25</v>
      </c>
      <c r="R1858">
        <f t="shared" si="196"/>
        <v>0.65789473684210531</v>
      </c>
      <c r="S1858" t="str">
        <f t="shared" si="198"/>
        <v>music</v>
      </c>
      <c r="T1858" t="str">
        <f t="shared" ref="T1858:T1921" si="201">RIGHT(P1858,12)</f>
        <v>music/rock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6">
        <f t="shared" ref="J1859:J1922" si="202">(((I1859/60)/60)/24)+DATE(1970,1,1)</f>
        <v>41894.76866898148</v>
      </c>
      <c r="K1859">
        <v>1407954413</v>
      </c>
      <c r="L1859" s="18">
        <f t="shared" si="199"/>
        <v>41864.76866898148</v>
      </c>
      <c r="M1859" t="b">
        <v>0</v>
      </c>
      <c r="N1859">
        <v>22</v>
      </c>
      <c r="O1859" t="b">
        <v>1</v>
      </c>
      <c r="P1859" t="s">
        <v>8275</v>
      </c>
      <c r="Q1859">
        <f t="shared" si="200"/>
        <v>0</v>
      </c>
      <c r="R1859">
        <f t="shared" ref="R1859:R1922" si="203">Q1859/N1859</f>
        <v>0</v>
      </c>
      <c r="S1859" t="str">
        <f t="shared" si="198"/>
        <v>music</v>
      </c>
      <c r="T1859" t="str">
        <f t="shared" si="201"/>
        <v>music/rock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6">
        <f t="shared" si="202"/>
        <v>40893.242141203707</v>
      </c>
      <c r="K1860">
        <v>1318826921</v>
      </c>
      <c r="L1860" s="18">
        <f t="shared" si="199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>
        <f t="shared" si="200"/>
        <v>486</v>
      </c>
      <c r="R1860">
        <f t="shared" si="203"/>
        <v>3.261744966442953</v>
      </c>
      <c r="S1860" t="str">
        <f t="shared" si="198"/>
        <v>music</v>
      </c>
      <c r="T1860" t="str">
        <f t="shared" si="201"/>
        <v>music/rock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6">
        <f t="shared" si="202"/>
        <v>40808.770011574074</v>
      </c>
      <c r="K1861">
        <v>1314124129</v>
      </c>
      <c r="L1861" s="18">
        <f t="shared" si="199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>
        <f t="shared" si="200"/>
        <v>955</v>
      </c>
      <c r="R1861">
        <f t="shared" si="203"/>
        <v>17.053571428571427</v>
      </c>
      <c r="S1861" t="str">
        <f t="shared" si="198"/>
        <v>music</v>
      </c>
      <c r="T1861" t="str">
        <f t="shared" si="201"/>
        <v>music/rock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6">
        <f t="shared" si="202"/>
        <v>41676.709305555552</v>
      </c>
      <c r="K1862">
        <v>1389891684</v>
      </c>
      <c r="L1862" s="18">
        <f t="shared" si="199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>
        <f t="shared" si="200"/>
        <v>251</v>
      </c>
      <c r="R1862">
        <f t="shared" si="203"/>
        <v>13.210526315789474</v>
      </c>
      <c r="S1862" t="str">
        <f t="shared" si="198"/>
        <v>music</v>
      </c>
      <c r="T1862" t="str">
        <f t="shared" si="201"/>
        <v>music/rock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6">
        <f t="shared" si="202"/>
        <v>42030.300243055557</v>
      </c>
      <c r="K1863">
        <v>1419664341</v>
      </c>
      <c r="L1863" s="18">
        <f t="shared" si="199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>
        <f t="shared" si="200"/>
        <v>-250000</v>
      </c>
      <c r="R1863" t="e">
        <f t="shared" si="203"/>
        <v>#DIV/0!</v>
      </c>
      <c r="S1863" t="str">
        <f t="shared" ref="S1863:S1882" si="204">LEFT(P1863, LEN(P1863)-13)</f>
        <v>games</v>
      </c>
      <c r="T1863" t="str">
        <f t="shared" si="201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6">
        <f t="shared" si="202"/>
        <v>42802.3125</v>
      </c>
      <c r="K1864">
        <v>1484912974</v>
      </c>
      <c r="L1864" s="18">
        <f t="shared" si="199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>
        <f t="shared" si="200"/>
        <v>-16545</v>
      </c>
      <c r="R1864">
        <f t="shared" si="203"/>
        <v>-1034.0625</v>
      </c>
      <c r="S1864" t="str">
        <f t="shared" si="204"/>
        <v>games</v>
      </c>
      <c r="T1864" t="str">
        <f t="shared" si="201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6">
        <f t="shared" si="202"/>
        <v>41802.797280092593</v>
      </c>
      <c r="K1865">
        <v>1400008085</v>
      </c>
      <c r="L1865" s="18">
        <f t="shared" si="199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>
        <f t="shared" si="200"/>
        <v>-2490</v>
      </c>
      <c r="R1865">
        <f t="shared" si="203"/>
        <v>-1245</v>
      </c>
      <c r="S1865" t="str">
        <f t="shared" si="204"/>
        <v>games</v>
      </c>
      <c r="T1865" t="str">
        <f t="shared" si="201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6">
        <f t="shared" si="202"/>
        <v>41763.716435185182</v>
      </c>
      <c r="K1866">
        <v>1396631500</v>
      </c>
      <c r="L1866" s="18">
        <f t="shared" si="199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>
        <f t="shared" si="200"/>
        <v>-3712</v>
      </c>
      <c r="R1866">
        <f t="shared" si="203"/>
        <v>-77.333333333333329</v>
      </c>
      <c r="S1866" t="str">
        <f t="shared" si="204"/>
        <v>games</v>
      </c>
      <c r="T1866" t="str">
        <f t="shared" si="201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6">
        <f t="shared" si="202"/>
        <v>42680.409108796302</v>
      </c>
      <c r="K1867">
        <v>1475398147</v>
      </c>
      <c r="L1867" s="18">
        <f t="shared" si="199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>
        <f t="shared" si="200"/>
        <v>-109996</v>
      </c>
      <c r="R1867">
        <f t="shared" si="203"/>
        <v>-54998</v>
      </c>
      <c r="S1867" t="str">
        <f t="shared" si="204"/>
        <v>games</v>
      </c>
      <c r="T1867" t="str">
        <f t="shared" si="201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6">
        <f t="shared" si="202"/>
        <v>42795.166666666672</v>
      </c>
      <c r="K1868">
        <v>1483768497</v>
      </c>
      <c r="L1868" s="18">
        <f t="shared" si="199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>
        <f t="shared" si="200"/>
        <v>-24875</v>
      </c>
      <c r="R1868">
        <f t="shared" si="203"/>
        <v>-12437.5</v>
      </c>
      <c r="S1868" t="str">
        <f t="shared" si="204"/>
        <v>games</v>
      </c>
      <c r="T1868" t="str">
        <f t="shared" si="201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6">
        <f t="shared" si="202"/>
        <v>42679.924907407403</v>
      </c>
      <c r="K1869">
        <v>1475791912</v>
      </c>
      <c r="L1869" s="18">
        <f t="shared" si="199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>
        <f t="shared" si="200"/>
        <v>-19990</v>
      </c>
      <c r="R1869">
        <f t="shared" si="203"/>
        <v>-19990</v>
      </c>
      <c r="S1869" t="str">
        <f t="shared" si="204"/>
        <v>games</v>
      </c>
      <c r="T1869" t="str">
        <f t="shared" si="201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6">
        <f t="shared" si="202"/>
        <v>42353.332638888889</v>
      </c>
      <c r="K1870">
        <v>1448044925</v>
      </c>
      <c r="L1870" s="18">
        <f t="shared" si="199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>
        <f t="shared" si="200"/>
        <v>-23783</v>
      </c>
      <c r="R1870">
        <f t="shared" si="203"/>
        <v>-1399</v>
      </c>
      <c r="S1870" t="str">
        <f t="shared" si="204"/>
        <v>games</v>
      </c>
      <c r="T1870" t="str">
        <f t="shared" si="201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6">
        <f t="shared" si="202"/>
        <v>42739.002881944441</v>
      </c>
      <c r="K1871">
        <v>1480896249</v>
      </c>
      <c r="L1871" s="18">
        <f t="shared" si="199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>
        <f t="shared" si="200"/>
        <v>-10000</v>
      </c>
      <c r="R1871" t="e">
        <f t="shared" si="203"/>
        <v>#DIV/0!</v>
      </c>
      <c r="S1871" t="str">
        <f t="shared" si="204"/>
        <v>games</v>
      </c>
      <c r="T1871" t="str">
        <f t="shared" si="201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6">
        <f t="shared" si="202"/>
        <v>42400.178472222222</v>
      </c>
      <c r="K1872">
        <v>1451723535</v>
      </c>
      <c r="L1872" s="18">
        <f t="shared" si="199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>
        <f t="shared" si="200"/>
        <v>-3139</v>
      </c>
      <c r="R1872">
        <f t="shared" si="203"/>
        <v>-285.36363636363637</v>
      </c>
      <c r="S1872" t="str">
        <f t="shared" si="204"/>
        <v>games</v>
      </c>
      <c r="T1872" t="str">
        <f t="shared" si="201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6">
        <f t="shared" si="202"/>
        <v>41963.825243055559</v>
      </c>
      <c r="K1873">
        <v>1413053301</v>
      </c>
      <c r="L1873" s="18">
        <f t="shared" si="199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>
        <f t="shared" si="200"/>
        <v>-1834</v>
      </c>
      <c r="R1873">
        <f t="shared" si="203"/>
        <v>-19.305263157894736</v>
      </c>
      <c r="S1873" t="str">
        <f t="shared" si="204"/>
        <v>games</v>
      </c>
      <c r="T1873" t="str">
        <f t="shared" si="201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6">
        <f t="shared" si="202"/>
        <v>42185.129652777774</v>
      </c>
      <c r="K1874">
        <v>1433041602</v>
      </c>
      <c r="L1874" s="18">
        <f t="shared" si="199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>
        <f t="shared" si="200"/>
        <v>-19788</v>
      </c>
      <c r="R1874">
        <f t="shared" si="203"/>
        <v>-1522.1538461538462</v>
      </c>
      <c r="S1874" t="str">
        <f t="shared" si="204"/>
        <v>games</v>
      </c>
      <c r="T1874" t="str">
        <f t="shared" si="201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6">
        <f t="shared" si="202"/>
        <v>42193.697916666672</v>
      </c>
      <c r="K1875">
        <v>1433861210</v>
      </c>
      <c r="L1875" s="18">
        <f t="shared" si="199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>
        <f t="shared" si="200"/>
        <v>-7964</v>
      </c>
      <c r="R1875">
        <f t="shared" si="203"/>
        <v>-3982</v>
      </c>
      <c r="S1875" t="str">
        <f t="shared" si="204"/>
        <v>games</v>
      </c>
      <c r="T1875" t="str">
        <f t="shared" si="201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6">
        <f t="shared" si="202"/>
        <v>42549.969131944439</v>
      </c>
      <c r="K1876">
        <v>1465427733</v>
      </c>
      <c r="L1876" s="18">
        <f t="shared" si="199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>
        <f t="shared" si="200"/>
        <v>-159974</v>
      </c>
      <c r="R1876">
        <f t="shared" si="203"/>
        <v>-79987</v>
      </c>
      <c r="S1876" t="str">
        <f t="shared" si="204"/>
        <v>games</v>
      </c>
      <c r="T1876" t="str">
        <f t="shared" si="201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6">
        <f t="shared" si="202"/>
        <v>42588.899398148147</v>
      </c>
      <c r="K1877">
        <v>1465335308</v>
      </c>
      <c r="L1877" s="18">
        <f t="shared" si="199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>
        <f t="shared" si="200"/>
        <v>-9949</v>
      </c>
      <c r="R1877">
        <f t="shared" si="203"/>
        <v>-3316.3333333333335</v>
      </c>
      <c r="S1877" t="str">
        <f t="shared" si="204"/>
        <v>games</v>
      </c>
      <c r="T1877" t="str">
        <f t="shared" si="201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6">
        <f t="shared" si="202"/>
        <v>41806.284780092588</v>
      </c>
      <c r="K1878">
        <v>1400309405</v>
      </c>
      <c r="L1878" s="18">
        <f t="shared" si="199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>
        <f t="shared" si="200"/>
        <v>-280</v>
      </c>
      <c r="R1878" t="e">
        <f t="shared" si="203"/>
        <v>#DIV/0!</v>
      </c>
      <c r="S1878" t="str">
        <f t="shared" si="204"/>
        <v>games</v>
      </c>
      <c r="T1878" t="str">
        <f t="shared" si="201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6">
        <f t="shared" si="202"/>
        <v>42064.029224537036</v>
      </c>
      <c r="K1879">
        <v>1422664925</v>
      </c>
      <c r="L1879" s="18">
        <f t="shared" si="199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>
        <f t="shared" si="200"/>
        <v>-60</v>
      </c>
      <c r="R1879" t="e">
        <f t="shared" si="203"/>
        <v>#DIV/0!</v>
      </c>
      <c r="S1879" t="str">
        <f t="shared" si="204"/>
        <v>games</v>
      </c>
      <c r="T1879" t="str">
        <f t="shared" si="201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6">
        <f t="shared" si="202"/>
        <v>41803.008738425924</v>
      </c>
      <c r="K1880">
        <v>1400026355</v>
      </c>
      <c r="L1880" s="18">
        <f t="shared" si="199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>
        <f t="shared" si="200"/>
        <v>-8000</v>
      </c>
      <c r="R1880" t="e">
        <f t="shared" si="203"/>
        <v>#DIV/0!</v>
      </c>
      <c r="S1880" t="str">
        <f t="shared" si="204"/>
        <v>games</v>
      </c>
      <c r="T1880" t="str">
        <f t="shared" si="201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6">
        <f t="shared" si="202"/>
        <v>42443.607974537037</v>
      </c>
      <c r="K1881">
        <v>1455377729</v>
      </c>
      <c r="L1881" s="18">
        <f t="shared" si="199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>
        <f t="shared" si="200"/>
        <v>-4994</v>
      </c>
      <c r="R1881">
        <f t="shared" si="203"/>
        <v>-2497</v>
      </c>
      <c r="S1881" t="str">
        <f t="shared" si="204"/>
        <v>games</v>
      </c>
      <c r="T1881" t="str">
        <f t="shared" si="201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6">
        <f t="shared" si="202"/>
        <v>42459.525231481486</v>
      </c>
      <c r="K1882">
        <v>1456839380</v>
      </c>
      <c r="L1882" s="18">
        <f t="shared" si="199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>
        <f t="shared" si="200"/>
        <v>-3996</v>
      </c>
      <c r="R1882">
        <f t="shared" si="203"/>
        <v>-166.5</v>
      </c>
      <c r="S1882" t="str">
        <f t="shared" si="204"/>
        <v>games</v>
      </c>
      <c r="T1882" t="str">
        <f t="shared" si="201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6">
        <f t="shared" si="202"/>
        <v>42073.110983796301</v>
      </c>
      <c r="K1883">
        <v>1423366789</v>
      </c>
      <c r="L1883" s="18">
        <f t="shared" si="199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>
        <f t="shared" si="200"/>
        <v>1453.69</v>
      </c>
      <c r="R1883">
        <f t="shared" si="203"/>
        <v>20.766999999999999</v>
      </c>
      <c r="S1883" s="8" t="str">
        <f t="shared" ref="S1883:S1902" si="205">LEFT(P1883, LEN(P1883)-11)</f>
        <v>music</v>
      </c>
      <c r="T1883" t="str">
        <f t="shared" si="201"/>
        <v>c/indie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6">
        <f t="shared" si="202"/>
        <v>41100.991666666669</v>
      </c>
      <c r="K1884">
        <v>1339109212</v>
      </c>
      <c r="L1884" s="18">
        <f t="shared" si="199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>
        <f t="shared" si="200"/>
        <v>30</v>
      </c>
      <c r="R1884">
        <f t="shared" si="203"/>
        <v>0.37037037037037035</v>
      </c>
      <c r="S1884" s="8" t="str">
        <f t="shared" si="205"/>
        <v>music</v>
      </c>
      <c r="T1884" t="str">
        <f t="shared" si="201"/>
        <v>c/indie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6">
        <f t="shared" si="202"/>
        <v>41007.906342592592</v>
      </c>
      <c r="K1885">
        <v>1331333108</v>
      </c>
      <c r="L1885" s="18">
        <f t="shared" si="199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>
        <f t="shared" si="200"/>
        <v>48</v>
      </c>
      <c r="R1885">
        <f t="shared" si="203"/>
        <v>1.5</v>
      </c>
      <c r="S1885" s="8" t="str">
        <f t="shared" si="205"/>
        <v>music</v>
      </c>
      <c r="T1885" t="str">
        <f t="shared" si="201"/>
        <v>c/indie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6">
        <f t="shared" si="202"/>
        <v>41240.5</v>
      </c>
      <c r="K1886">
        <v>1350967535</v>
      </c>
      <c r="L1886" s="18">
        <f t="shared" si="199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>
        <f t="shared" si="200"/>
        <v>351</v>
      </c>
      <c r="R1886">
        <f t="shared" si="203"/>
        <v>13.5</v>
      </c>
      <c r="S1886" s="8" t="str">
        <f t="shared" si="205"/>
        <v>music</v>
      </c>
      <c r="T1886" t="str">
        <f t="shared" si="201"/>
        <v>c/indie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6">
        <f t="shared" si="202"/>
        <v>41131.916666666664</v>
      </c>
      <c r="K1887">
        <v>1341800110</v>
      </c>
      <c r="L1887" s="18">
        <f t="shared" si="199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>
        <f t="shared" si="200"/>
        <v>747</v>
      </c>
      <c r="R1887">
        <f t="shared" si="203"/>
        <v>7.1142857142857139</v>
      </c>
      <c r="S1887" s="8" t="str">
        <f t="shared" si="205"/>
        <v>music</v>
      </c>
      <c r="T1887" t="str">
        <f t="shared" si="201"/>
        <v>c/indie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6">
        <f t="shared" si="202"/>
        <v>41955.94835648148</v>
      </c>
      <c r="K1888">
        <v>1413236738</v>
      </c>
      <c r="L1888" s="18">
        <f t="shared" si="199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>
        <f t="shared" si="200"/>
        <v>25</v>
      </c>
      <c r="R1888">
        <f t="shared" si="203"/>
        <v>0.86206896551724133</v>
      </c>
      <c r="S1888" s="8" t="str">
        <f t="shared" si="205"/>
        <v>music</v>
      </c>
      <c r="T1888" t="str">
        <f t="shared" si="201"/>
        <v>c/indie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6">
        <f t="shared" si="202"/>
        <v>42341.895833333328</v>
      </c>
      <c r="K1889">
        <v>1447614732</v>
      </c>
      <c r="L1889" s="18">
        <f t="shared" si="199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>
        <f t="shared" si="200"/>
        <v>335</v>
      </c>
      <c r="R1889">
        <f t="shared" si="203"/>
        <v>41.875</v>
      </c>
      <c r="S1889" s="8" t="str">
        <f t="shared" si="205"/>
        <v>music</v>
      </c>
      <c r="T1889" t="str">
        <f t="shared" si="201"/>
        <v>c/indie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6">
        <f t="shared" si="202"/>
        <v>40330.207638888889</v>
      </c>
      <c r="K1890">
        <v>1272692732</v>
      </c>
      <c r="L1890" s="18">
        <f t="shared" si="199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>
        <f t="shared" si="200"/>
        <v>1652</v>
      </c>
      <c r="R1890">
        <f t="shared" si="203"/>
        <v>18.561797752808989</v>
      </c>
      <c r="S1890" s="8" t="str">
        <f t="shared" si="205"/>
        <v>music</v>
      </c>
      <c r="T1890" t="str">
        <f t="shared" si="201"/>
        <v>c/indie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6">
        <f t="shared" si="202"/>
        <v>41344.751689814817</v>
      </c>
      <c r="K1891">
        <v>1359140546</v>
      </c>
      <c r="L1891" s="18">
        <f t="shared" si="199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>
        <f t="shared" si="200"/>
        <v>132</v>
      </c>
      <c r="R1891">
        <f t="shared" si="203"/>
        <v>3</v>
      </c>
      <c r="S1891" s="8" t="str">
        <f t="shared" si="205"/>
        <v>music</v>
      </c>
      <c r="T1891" t="str">
        <f t="shared" si="201"/>
        <v>c/indie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6">
        <f t="shared" si="202"/>
        <v>41258.786203703705</v>
      </c>
      <c r="K1892">
        <v>1353005528</v>
      </c>
      <c r="L1892" s="18">
        <f t="shared" si="199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>
        <f t="shared" si="200"/>
        <v>5350.130000000001</v>
      </c>
      <c r="R1892">
        <f t="shared" si="203"/>
        <v>21.748495934959355</v>
      </c>
      <c r="S1892" s="8" t="str">
        <f t="shared" si="205"/>
        <v>music</v>
      </c>
      <c r="T1892" t="str">
        <f t="shared" si="201"/>
        <v>c/indie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6">
        <f t="shared" si="202"/>
        <v>40381.25</v>
      </c>
      <c r="K1893">
        <v>1275851354</v>
      </c>
      <c r="L1893" s="18">
        <f t="shared" si="199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>
        <f t="shared" si="200"/>
        <v>555</v>
      </c>
      <c r="R1893">
        <f t="shared" si="203"/>
        <v>4.625</v>
      </c>
      <c r="S1893" s="8" t="str">
        <f t="shared" si="205"/>
        <v>music</v>
      </c>
      <c r="T1893" t="str">
        <f t="shared" si="201"/>
        <v>c/indie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6">
        <f t="shared" si="202"/>
        <v>40701.637511574074</v>
      </c>
      <c r="K1894">
        <v>1304867881</v>
      </c>
      <c r="L1894" s="18">
        <f t="shared" si="199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>
        <f t="shared" si="200"/>
        <v>183</v>
      </c>
      <c r="R1894">
        <f t="shared" si="203"/>
        <v>7.0384615384615383</v>
      </c>
      <c r="S1894" s="8" t="str">
        <f t="shared" si="205"/>
        <v>music</v>
      </c>
      <c r="T1894" t="str">
        <f t="shared" si="201"/>
        <v>c/indie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6">
        <f t="shared" si="202"/>
        <v>40649.165972222225</v>
      </c>
      <c r="K1895">
        <v>1301524585</v>
      </c>
      <c r="L1895" s="18">
        <f t="shared" si="199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>
        <f t="shared" si="200"/>
        <v>100</v>
      </c>
      <c r="R1895">
        <f t="shared" si="203"/>
        <v>2.2222222222222223</v>
      </c>
      <c r="S1895" s="8" t="str">
        <f t="shared" si="205"/>
        <v>music</v>
      </c>
      <c r="T1895" t="str">
        <f t="shared" si="201"/>
        <v>c/indie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6">
        <f t="shared" si="202"/>
        <v>40951.904895833337</v>
      </c>
      <c r="K1896">
        <v>1326404583</v>
      </c>
      <c r="L1896" s="18">
        <f t="shared" si="199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>
        <f t="shared" si="200"/>
        <v>145</v>
      </c>
      <c r="R1896">
        <f t="shared" si="203"/>
        <v>7.25</v>
      </c>
      <c r="S1896" s="8" t="str">
        <f t="shared" si="205"/>
        <v>music</v>
      </c>
      <c r="T1896" t="str">
        <f t="shared" si="201"/>
        <v>c/indie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6">
        <f t="shared" si="202"/>
        <v>42297.746782407412</v>
      </c>
      <c r="K1897">
        <v>1442771722</v>
      </c>
      <c r="L1897" s="18">
        <f t="shared" si="199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>
        <f t="shared" si="200"/>
        <v>156</v>
      </c>
      <c r="R1897">
        <f t="shared" si="203"/>
        <v>3.3191489361702127</v>
      </c>
      <c r="S1897" s="8" t="str">
        <f t="shared" si="205"/>
        <v>music</v>
      </c>
      <c r="T1897" t="str">
        <f t="shared" si="201"/>
        <v>c/indie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6">
        <f t="shared" si="202"/>
        <v>41011.710243055553</v>
      </c>
      <c r="K1898">
        <v>1331658165</v>
      </c>
      <c r="L1898" s="18">
        <f t="shared" si="199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>
        <f t="shared" si="200"/>
        <v>108</v>
      </c>
      <c r="R1898">
        <f t="shared" si="203"/>
        <v>8.3076923076923084</v>
      </c>
      <c r="S1898" s="8" t="str">
        <f t="shared" si="205"/>
        <v>music</v>
      </c>
      <c r="T1898" t="str">
        <f t="shared" si="201"/>
        <v>c/indie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6">
        <f t="shared" si="202"/>
        <v>41702.875</v>
      </c>
      <c r="K1899">
        <v>1392040806</v>
      </c>
      <c r="L1899" s="18">
        <f t="shared" si="199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>
        <f t="shared" si="200"/>
        <v>156</v>
      </c>
      <c r="R1899">
        <f t="shared" si="203"/>
        <v>0.85245901639344257</v>
      </c>
      <c r="S1899" s="8" t="str">
        <f t="shared" si="205"/>
        <v>music</v>
      </c>
      <c r="T1899" t="str">
        <f t="shared" si="201"/>
        <v>c/indie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6">
        <f t="shared" si="202"/>
        <v>42401.75</v>
      </c>
      <c r="K1900">
        <v>1451277473</v>
      </c>
      <c r="L1900" s="18">
        <f t="shared" si="199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>
        <f t="shared" si="200"/>
        <v>445</v>
      </c>
      <c r="R1900">
        <f t="shared" si="203"/>
        <v>21.19047619047619</v>
      </c>
      <c r="S1900" s="8" t="str">
        <f t="shared" si="205"/>
        <v>music</v>
      </c>
      <c r="T1900" t="str">
        <f t="shared" si="201"/>
        <v>c/indie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6">
        <f t="shared" si="202"/>
        <v>42088.90006944444</v>
      </c>
      <c r="K1901">
        <v>1424730966</v>
      </c>
      <c r="L1901" s="18">
        <f t="shared" si="199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>
        <f t="shared" si="200"/>
        <v>300</v>
      </c>
      <c r="R1901">
        <f t="shared" si="203"/>
        <v>7.1428571428571432</v>
      </c>
      <c r="S1901" s="8" t="str">
        <f t="shared" si="205"/>
        <v>music</v>
      </c>
      <c r="T1901" t="str">
        <f t="shared" si="201"/>
        <v>c/indie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6">
        <f t="shared" si="202"/>
        <v>41188.415972222225</v>
      </c>
      <c r="K1902">
        <v>1347137731</v>
      </c>
      <c r="L1902" s="18">
        <f t="shared" si="199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>
        <f t="shared" si="200"/>
        <v>234.11000000000013</v>
      </c>
      <c r="R1902">
        <f t="shared" si="203"/>
        <v>4.3353703703703728</v>
      </c>
      <c r="S1902" s="8" t="str">
        <f t="shared" si="205"/>
        <v>music</v>
      </c>
      <c r="T1902" t="str">
        <f t="shared" si="201"/>
        <v>c/indie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6">
        <f t="shared" si="202"/>
        <v>42146.541666666672</v>
      </c>
      <c r="K1903">
        <v>1429707729</v>
      </c>
      <c r="L1903" s="18">
        <f t="shared" si="199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>
        <f t="shared" si="200"/>
        <v>-96330</v>
      </c>
      <c r="R1903">
        <f t="shared" si="203"/>
        <v>-3853.2</v>
      </c>
      <c r="S1903" s="8" t="str">
        <f>LEFT(P1903, LEN(P1903)-8)</f>
        <v>technology</v>
      </c>
      <c r="T1903" t="str">
        <f t="shared" si="201"/>
        <v>logy/gadgets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6">
        <f t="shared" si="202"/>
        <v>42067.789895833332</v>
      </c>
      <c r="K1904">
        <v>1422903447</v>
      </c>
      <c r="L1904" s="18">
        <f t="shared" si="199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>
        <f t="shared" si="200"/>
        <v>-988</v>
      </c>
      <c r="R1904">
        <f t="shared" si="203"/>
        <v>-329.33333333333331</v>
      </c>
      <c r="S1904" s="8" t="str">
        <f t="shared" ref="S1904:S1922" si="206">LEFT(P1904, LEN(P1904)-8)</f>
        <v>technology</v>
      </c>
      <c r="T1904" t="str">
        <f t="shared" si="201"/>
        <v>logy/gadgets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6">
        <f t="shared" si="202"/>
        <v>42762.770729166667</v>
      </c>
      <c r="K1905">
        <v>1480357791</v>
      </c>
      <c r="L1905" s="18">
        <f t="shared" si="199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>
        <f t="shared" si="200"/>
        <v>-1602</v>
      </c>
      <c r="R1905">
        <f t="shared" si="203"/>
        <v>-39.073170731707314</v>
      </c>
      <c r="S1905" s="8" t="str">
        <f t="shared" si="206"/>
        <v>technology</v>
      </c>
      <c r="T1905" t="str">
        <f t="shared" si="201"/>
        <v>logy/gadgets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6">
        <f t="shared" si="202"/>
        <v>42371.685428240744</v>
      </c>
      <c r="K1906">
        <v>1447864021</v>
      </c>
      <c r="L1906" s="18">
        <f t="shared" si="199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>
        <f t="shared" si="200"/>
        <v>-49950</v>
      </c>
      <c r="R1906">
        <f t="shared" si="203"/>
        <v>-24975</v>
      </c>
      <c r="S1906" s="8" t="str">
        <f t="shared" si="206"/>
        <v>technology</v>
      </c>
      <c r="T1906" t="str">
        <f t="shared" si="201"/>
        <v>logy/gadgets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6">
        <f t="shared" si="202"/>
        <v>41889.925856481481</v>
      </c>
      <c r="K1907">
        <v>1407535994</v>
      </c>
      <c r="L1907" s="18">
        <f t="shared" si="199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>
        <f t="shared" si="200"/>
        <v>-24958</v>
      </c>
      <c r="R1907">
        <f t="shared" si="203"/>
        <v>-6239.5</v>
      </c>
      <c r="S1907" s="8" t="str">
        <f t="shared" si="206"/>
        <v>technology</v>
      </c>
      <c r="T1907" t="str">
        <f t="shared" si="201"/>
        <v>logy/gadgets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6">
        <f t="shared" si="202"/>
        <v>42544.671099537038</v>
      </c>
      <c r="K1908">
        <v>1464105983</v>
      </c>
      <c r="L1908" s="18">
        <f t="shared" si="199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>
        <f t="shared" si="200"/>
        <v>-28620</v>
      </c>
      <c r="R1908">
        <f t="shared" si="203"/>
        <v>-289.09090909090907</v>
      </c>
      <c r="S1908" s="8" t="str">
        <f t="shared" si="206"/>
        <v>technology</v>
      </c>
      <c r="T1908" t="str">
        <f t="shared" si="201"/>
        <v>logy/gadgets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6">
        <f t="shared" si="202"/>
        <v>41782.587094907409</v>
      </c>
      <c r="K1909">
        <v>1399557925</v>
      </c>
      <c r="L1909" s="18">
        <f t="shared" si="199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>
        <f t="shared" si="200"/>
        <v>-29915</v>
      </c>
      <c r="R1909">
        <f t="shared" si="203"/>
        <v>-7478.75</v>
      </c>
      <c r="S1909" s="8" t="str">
        <f>LEFT(P1909, LEN(P1909)-8)</f>
        <v>technology</v>
      </c>
      <c r="T1909" t="str">
        <f t="shared" si="201"/>
        <v>logy/gadgets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6">
        <f t="shared" si="202"/>
        <v>42733.917824074073</v>
      </c>
      <c r="K1910">
        <v>1480456900</v>
      </c>
      <c r="L1910" s="18">
        <f t="shared" si="199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>
        <f t="shared" si="200"/>
        <v>-24567</v>
      </c>
      <c r="R1910">
        <f t="shared" si="203"/>
        <v>-6141.75</v>
      </c>
      <c r="S1910" s="8" t="str">
        <f t="shared" si="206"/>
        <v>technology</v>
      </c>
      <c r="T1910" t="str">
        <f t="shared" si="201"/>
        <v>logy/gadgets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6">
        <f t="shared" si="202"/>
        <v>41935.429155092592</v>
      </c>
      <c r="K1911">
        <v>1411467479</v>
      </c>
      <c r="L1911" s="18">
        <f t="shared" si="199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>
        <f t="shared" si="200"/>
        <v>-30061</v>
      </c>
      <c r="R1911">
        <f t="shared" si="203"/>
        <v>-791.07894736842104</v>
      </c>
      <c r="S1911" s="8" t="str">
        <f t="shared" si="206"/>
        <v>technology</v>
      </c>
      <c r="T1911" t="str">
        <f t="shared" si="201"/>
        <v>logy/gadgets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6">
        <f t="shared" si="202"/>
        <v>42308.947916666672</v>
      </c>
      <c r="K1912">
        <v>1442531217</v>
      </c>
      <c r="L1912" s="18">
        <f t="shared" si="199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>
        <f t="shared" si="200"/>
        <v>-51514</v>
      </c>
      <c r="R1912">
        <f t="shared" si="203"/>
        <v>-180.75087719298244</v>
      </c>
      <c r="S1912" s="8" t="str">
        <f t="shared" si="206"/>
        <v>technology</v>
      </c>
      <c r="T1912" t="str">
        <f t="shared" si="201"/>
        <v>logy/gadgets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6">
        <f t="shared" si="202"/>
        <v>41860.033958333333</v>
      </c>
      <c r="K1913">
        <v>1404953334</v>
      </c>
      <c r="L1913" s="18">
        <f t="shared" si="199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>
        <f t="shared" si="200"/>
        <v>-42490</v>
      </c>
      <c r="R1913">
        <f t="shared" si="203"/>
        <v>-42490</v>
      </c>
      <c r="S1913" s="8" t="str">
        <f t="shared" si="206"/>
        <v>technology</v>
      </c>
      <c r="T1913" t="str">
        <f t="shared" si="201"/>
        <v>logy/gadgets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6">
        <f t="shared" si="202"/>
        <v>42159.226388888885</v>
      </c>
      <c r="K1914">
        <v>1430803560</v>
      </c>
      <c r="L1914" s="18">
        <f t="shared" si="199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>
        <f t="shared" si="200"/>
        <v>-2035</v>
      </c>
      <c r="R1914">
        <f t="shared" si="203"/>
        <v>-48.452380952380949</v>
      </c>
      <c r="S1914" s="8" t="str">
        <f t="shared" si="206"/>
        <v>technology</v>
      </c>
      <c r="T1914" t="str">
        <f t="shared" si="201"/>
        <v>logy/gadgets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6">
        <f t="shared" si="202"/>
        <v>41920.511319444442</v>
      </c>
      <c r="K1915">
        <v>1410178578</v>
      </c>
      <c r="L1915" s="18">
        <f t="shared" si="199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>
        <f t="shared" si="200"/>
        <v>-47363</v>
      </c>
      <c r="R1915">
        <f t="shared" si="203"/>
        <v>-1821.6538461538462</v>
      </c>
      <c r="S1915" s="8" t="str">
        <f t="shared" si="206"/>
        <v>technology</v>
      </c>
      <c r="T1915" t="str">
        <f t="shared" si="201"/>
        <v>logy/gadgets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6">
        <f t="shared" si="202"/>
        <v>41944.165972222225</v>
      </c>
      <c r="K1916">
        <v>1413519073</v>
      </c>
      <c r="L1916" s="18">
        <f t="shared" si="199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>
        <f t="shared" si="200"/>
        <v>-606</v>
      </c>
      <c r="R1916">
        <f t="shared" si="203"/>
        <v>-303</v>
      </c>
      <c r="S1916" s="8" t="str">
        <f t="shared" si="206"/>
        <v>technology</v>
      </c>
      <c r="T1916" t="str">
        <f t="shared" si="201"/>
        <v>logy/gadgets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6">
        <f t="shared" si="202"/>
        <v>41884.04886574074</v>
      </c>
      <c r="K1917">
        <v>1407892222</v>
      </c>
      <c r="L1917" s="18">
        <f t="shared" si="199"/>
        <v>41864.04886574074</v>
      </c>
      <c r="M1917" t="b">
        <v>0</v>
      </c>
      <c r="N1917">
        <v>4</v>
      </c>
      <c r="O1917" t="b">
        <v>0</v>
      </c>
      <c r="P1917" t="s">
        <v>8293</v>
      </c>
      <c r="Q1917">
        <f t="shared" si="200"/>
        <v>-492</v>
      </c>
      <c r="R1917">
        <f t="shared" si="203"/>
        <v>-123</v>
      </c>
      <c r="S1917" s="8" t="str">
        <f t="shared" si="206"/>
        <v>technology</v>
      </c>
      <c r="T1917" t="str">
        <f t="shared" si="201"/>
        <v>logy/gadgets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6">
        <f t="shared" si="202"/>
        <v>42681.758969907409</v>
      </c>
      <c r="K1918">
        <v>1476378775</v>
      </c>
      <c r="L1918" s="18">
        <f t="shared" si="199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>
        <f t="shared" si="200"/>
        <v>-19898</v>
      </c>
      <c r="R1918">
        <f t="shared" si="203"/>
        <v>-3316.3333333333335</v>
      </c>
      <c r="S1918" s="8" t="str">
        <f t="shared" si="206"/>
        <v>technology</v>
      </c>
      <c r="T1918" t="str">
        <f t="shared" si="201"/>
        <v>logy/gadgets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6">
        <f t="shared" si="202"/>
        <v>42776.270057870366</v>
      </c>
      <c r="K1919">
        <v>1484116133</v>
      </c>
      <c r="L1919" s="18">
        <f t="shared" si="199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>
        <f t="shared" si="200"/>
        <v>-184975</v>
      </c>
      <c r="R1919">
        <f t="shared" si="203"/>
        <v>-2642.5</v>
      </c>
      <c r="S1919" s="8" t="str">
        <f t="shared" si="206"/>
        <v>technology</v>
      </c>
      <c r="T1919" t="str">
        <f t="shared" si="201"/>
        <v>logy/gadgets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6">
        <f t="shared" si="202"/>
        <v>41863.789942129632</v>
      </c>
      <c r="K1920">
        <v>1404845851</v>
      </c>
      <c r="L1920" s="18">
        <f t="shared" si="199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>
        <f t="shared" si="200"/>
        <v>-24740</v>
      </c>
      <c r="R1920">
        <f t="shared" si="203"/>
        <v>-2748.8888888888887</v>
      </c>
      <c r="S1920" s="8" t="str">
        <f t="shared" si="206"/>
        <v>technology</v>
      </c>
      <c r="T1920" t="str">
        <f t="shared" si="201"/>
        <v>logy/gadgets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6">
        <f t="shared" si="202"/>
        <v>42143.875567129624</v>
      </c>
      <c r="K1921">
        <v>1429477249</v>
      </c>
      <c r="L1921" s="18">
        <f t="shared" si="199"/>
        <v>42113.875567129624</v>
      </c>
      <c r="M1921" t="b">
        <v>0</v>
      </c>
      <c r="N1921">
        <v>8</v>
      </c>
      <c r="O1921" t="b">
        <v>0</v>
      </c>
      <c r="P1921" t="s">
        <v>8293</v>
      </c>
      <c r="Q1921">
        <f t="shared" si="200"/>
        <v>-263</v>
      </c>
      <c r="R1921">
        <f t="shared" si="203"/>
        <v>-32.875</v>
      </c>
      <c r="S1921" s="8" t="str">
        <f t="shared" si="206"/>
        <v>technology</v>
      </c>
      <c r="T1921" t="str">
        <f t="shared" si="201"/>
        <v>logy/gadgets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6">
        <f t="shared" si="202"/>
        <v>42298.958333333328</v>
      </c>
      <c r="K1922">
        <v>1443042061</v>
      </c>
      <c r="L1922" s="18">
        <f t="shared" ref="L1922:L1985" si="207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>
        <f t="shared" ref="Q1922:Q1985" si="208">E1922-D1922</f>
        <v>-5697</v>
      </c>
      <c r="R1922">
        <f t="shared" si="203"/>
        <v>-54.25714285714286</v>
      </c>
      <c r="S1922" s="8" t="str">
        <f t="shared" si="206"/>
        <v>technology</v>
      </c>
      <c r="T1922" t="str">
        <f t="shared" ref="T1922:T1985" si="209">RIGHT(P1922,12)</f>
        <v>logy/gadgets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6">
        <f t="shared" ref="J1923:J1986" si="210">(((I1923/60)/60)/24)+DATE(1970,1,1)</f>
        <v>41104.221562500003</v>
      </c>
      <c r="K1923">
        <v>1339651143</v>
      </c>
      <c r="L1923" s="18">
        <f t="shared" si="207"/>
        <v>41074.221562500003</v>
      </c>
      <c r="M1923" t="b">
        <v>0</v>
      </c>
      <c r="N1923">
        <v>38</v>
      </c>
      <c r="O1923" t="b">
        <v>1</v>
      </c>
      <c r="P1923" t="s">
        <v>8278</v>
      </c>
      <c r="Q1923">
        <f t="shared" si="208"/>
        <v>552</v>
      </c>
      <c r="R1923">
        <f t="shared" ref="R1923:R1986" si="211">Q1923/N1923</f>
        <v>14.526315789473685</v>
      </c>
      <c r="S1923" s="8" t="str">
        <f t="shared" ref="S1923:S1942" si="212">LEFT(P1923, LEN(P1923)-11)</f>
        <v>music</v>
      </c>
      <c r="T1923" t="str">
        <f t="shared" si="209"/>
        <v>c/indie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6">
        <f t="shared" si="210"/>
        <v>41620.255868055552</v>
      </c>
      <c r="K1924">
        <v>1384236507</v>
      </c>
      <c r="L1924" s="18">
        <f t="shared" si="207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>
        <f t="shared" si="208"/>
        <v>311</v>
      </c>
      <c r="R1924">
        <f t="shared" si="211"/>
        <v>4.859375</v>
      </c>
      <c r="S1924" s="8" t="str">
        <f t="shared" si="212"/>
        <v>music</v>
      </c>
      <c r="T1924" t="str">
        <f t="shared" si="209"/>
        <v>c/indie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6">
        <f t="shared" si="210"/>
        <v>40813.207638888889</v>
      </c>
      <c r="K1925">
        <v>1313612532</v>
      </c>
      <c r="L1925" s="18">
        <f t="shared" si="207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>
        <f t="shared" si="208"/>
        <v>176</v>
      </c>
      <c r="R1925">
        <f t="shared" si="211"/>
        <v>13.538461538461538</v>
      </c>
      <c r="S1925" s="8" t="str">
        <f t="shared" si="212"/>
        <v>music</v>
      </c>
      <c r="T1925" t="str">
        <f t="shared" si="209"/>
        <v>c/indie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6">
        <f t="shared" si="210"/>
        <v>41654.814583333333</v>
      </c>
      <c r="K1926">
        <v>1387390555</v>
      </c>
      <c r="L1926" s="18">
        <f t="shared" si="207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>
        <f t="shared" si="208"/>
        <v>432</v>
      </c>
      <c r="R1926">
        <f t="shared" si="211"/>
        <v>13.090909090909092</v>
      </c>
      <c r="S1926" s="8" t="str">
        <f t="shared" si="212"/>
        <v>music</v>
      </c>
      <c r="T1926" t="str">
        <f t="shared" si="209"/>
        <v>c/indie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6">
        <f t="shared" si="210"/>
        <v>41558</v>
      </c>
      <c r="K1927">
        <v>1379540288</v>
      </c>
      <c r="L1927" s="18">
        <f t="shared" si="207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>
        <f t="shared" si="208"/>
        <v>155</v>
      </c>
      <c r="R1927">
        <f t="shared" si="211"/>
        <v>2.9807692307692308</v>
      </c>
      <c r="S1927" s="8" t="str">
        <f t="shared" si="212"/>
        <v>music</v>
      </c>
      <c r="T1927" t="str">
        <f t="shared" si="209"/>
        <v>c/indie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6">
        <f t="shared" si="210"/>
        <v>40484.018055555556</v>
      </c>
      <c r="K1928">
        <v>1286319256</v>
      </c>
      <c r="L1928" s="18">
        <f t="shared" si="207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>
        <f t="shared" si="208"/>
        <v>1430.69</v>
      </c>
      <c r="R1928">
        <f t="shared" si="211"/>
        <v>13.370934579439252</v>
      </c>
      <c r="S1928" s="8" t="str">
        <f t="shared" si="212"/>
        <v>music</v>
      </c>
      <c r="T1928" t="str">
        <f t="shared" si="209"/>
        <v>c/indie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6">
        <f t="shared" si="210"/>
        <v>40976.207638888889</v>
      </c>
      <c r="K1929">
        <v>1329856839</v>
      </c>
      <c r="L1929" s="18">
        <f t="shared" si="207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>
        <f t="shared" si="208"/>
        <v>20</v>
      </c>
      <c r="R1929">
        <f t="shared" si="211"/>
        <v>1.8181818181818181</v>
      </c>
      <c r="S1929" s="8" t="str">
        <f t="shared" si="212"/>
        <v>music</v>
      </c>
      <c r="T1929" t="str">
        <f t="shared" si="209"/>
        <v>c/indie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6">
        <f t="shared" si="210"/>
        <v>41401.648078703707</v>
      </c>
      <c r="K1930">
        <v>1365348794</v>
      </c>
      <c r="L1930" s="18">
        <f t="shared" si="207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>
        <f t="shared" si="208"/>
        <v>80</v>
      </c>
      <c r="R1930">
        <f t="shared" si="211"/>
        <v>2.3529411764705883</v>
      </c>
      <c r="S1930" s="8" t="str">
        <f t="shared" si="212"/>
        <v>music</v>
      </c>
      <c r="T1930" t="str">
        <f t="shared" si="209"/>
        <v>c/indie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6">
        <f t="shared" si="210"/>
        <v>40729.021597222221</v>
      </c>
      <c r="K1931">
        <v>1306197066</v>
      </c>
      <c r="L1931" s="18">
        <f t="shared" si="207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>
        <f t="shared" si="208"/>
        <v>10</v>
      </c>
      <c r="R1931">
        <f t="shared" si="211"/>
        <v>0.13333333333333333</v>
      </c>
      <c r="S1931" s="8" t="str">
        <f t="shared" si="212"/>
        <v>music</v>
      </c>
      <c r="T1931" t="str">
        <f t="shared" si="209"/>
        <v>c/indie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6">
        <f t="shared" si="210"/>
        <v>41462.558819444443</v>
      </c>
      <c r="K1932">
        <v>1368019482</v>
      </c>
      <c r="L1932" s="18">
        <f t="shared" si="207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>
        <f t="shared" si="208"/>
        <v>270</v>
      </c>
      <c r="R1932">
        <f t="shared" si="211"/>
        <v>10.384615384615385</v>
      </c>
      <c r="S1932" s="8" t="str">
        <f t="shared" si="212"/>
        <v>music</v>
      </c>
      <c r="T1932" t="str">
        <f t="shared" si="209"/>
        <v>c/indie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6">
        <f t="shared" si="210"/>
        <v>41051.145833333336</v>
      </c>
      <c r="K1933">
        <v>1336512309</v>
      </c>
      <c r="L1933" s="18">
        <f t="shared" si="207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>
        <f t="shared" si="208"/>
        <v>412.02</v>
      </c>
      <c r="R1933">
        <f t="shared" si="211"/>
        <v>8.2403999999999993</v>
      </c>
      <c r="S1933" s="8" t="str">
        <f t="shared" si="212"/>
        <v>music</v>
      </c>
      <c r="T1933" t="str">
        <f t="shared" si="209"/>
        <v>c/indie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6">
        <f t="shared" si="210"/>
        <v>40932.809872685182</v>
      </c>
      <c r="K1934">
        <v>1325618773</v>
      </c>
      <c r="L1934" s="18">
        <f t="shared" si="207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>
        <f t="shared" si="208"/>
        <v>367</v>
      </c>
      <c r="R1934">
        <f t="shared" si="211"/>
        <v>4.5875000000000004</v>
      </c>
      <c r="S1934" s="8" t="str">
        <f t="shared" si="212"/>
        <v>music</v>
      </c>
      <c r="T1934" t="str">
        <f t="shared" si="209"/>
        <v>c/indie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6">
        <f t="shared" si="210"/>
        <v>41909.130868055552</v>
      </c>
      <c r="K1935">
        <v>1409195307</v>
      </c>
      <c r="L1935" s="18">
        <f t="shared" si="207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>
        <f t="shared" si="208"/>
        <v>4346</v>
      </c>
      <c r="R1935">
        <f t="shared" si="211"/>
        <v>39.509090909090908</v>
      </c>
      <c r="S1935" s="8" t="str">
        <f t="shared" si="212"/>
        <v>music</v>
      </c>
      <c r="T1935" t="str">
        <f t="shared" si="209"/>
        <v>c/indie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6">
        <f t="shared" si="210"/>
        <v>40902.208333333336</v>
      </c>
      <c r="K1936">
        <v>1321649321</v>
      </c>
      <c r="L1936" s="18">
        <f t="shared" si="207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>
        <f t="shared" si="208"/>
        <v>1181</v>
      </c>
      <c r="R1936">
        <f t="shared" si="211"/>
        <v>15.337662337662337</v>
      </c>
      <c r="S1936" s="8" t="str">
        <f t="shared" si="212"/>
        <v>music</v>
      </c>
      <c r="T1936" t="str">
        <f t="shared" si="209"/>
        <v>c/indie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6">
        <f t="shared" si="210"/>
        <v>41811.207638888889</v>
      </c>
      <c r="K1937">
        <v>1400106171</v>
      </c>
      <c r="L1937" s="18">
        <f t="shared" si="207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>
        <f t="shared" si="208"/>
        <v>210</v>
      </c>
      <c r="R1937">
        <f t="shared" si="211"/>
        <v>4.2</v>
      </c>
      <c r="S1937" s="8" t="str">
        <f t="shared" si="212"/>
        <v>music</v>
      </c>
      <c r="T1937" t="str">
        <f t="shared" si="209"/>
        <v>c/indie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6">
        <f t="shared" si="210"/>
        <v>40883.249305555553</v>
      </c>
      <c r="K1938">
        <v>1320528070</v>
      </c>
      <c r="L1938" s="18">
        <f t="shared" si="207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>
        <f t="shared" si="208"/>
        <v>1239.0100000000002</v>
      </c>
      <c r="R1938">
        <f t="shared" si="211"/>
        <v>8.5448965517241398</v>
      </c>
      <c r="S1938" s="8" t="str">
        <f t="shared" si="212"/>
        <v>music</v>
      </c>
      <c r="T1938" t="str">
        <f t="shared" si="209"/>
        <v>c/indie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6">
        <f t="shared" si="210"/>
        <v>41075.165972222225</v>
      </c>
      <c r="K1939">
        <v>1338346281</v>
      </c>
      <c r="L1939" s="18">
        <f t="shared" si="207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>
        <f t="shared" si="208"/>
        <v>523.47</v>
      </c>
      <c r="R1939">
        <f t="shared" si="211"/>
        <v>18.050689655172416</v>
      </c>
      <c r="S1939" s="8" t="str">
        <f t="shared" si="212"/>
        <v>music</v>
      </c>
      <c r="T1939" t="str">
        <f t="shared" si="209"/>
        <v>c/indie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6">
        <f t="shared" si="210"/>
        <v>41457.208333333336</v>
      </c>
      <c r="K1940">
        <v>1370067231</v>
      </c>
      <c r="L1940" s="18">
        <f t="shared" si="207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>
        <f t="shared" si="208"/>
        <v>2390</v>
      </c>
      <c r="R1940">
        <f t="shared" si="211"/>
        <v>20.964912280701753</v>
      </c>
      <c r="S1940" s="8" t="str">
        <f t="shared" si="212"/>
        <v>music</v>
      </c>
      <c r="T1940" t="str">
        <f t="shared" si="209"/>
        <v>c/indie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6">
        <f t="shared" si="210"/>
        <v>41343.943379629629</v>
      </c>
      <c r="K1941">
        <v>1360366708</v>
      </c>
      <c r="L1941" s="18">
        <f t="shared" si="207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>
        <f t="shared" si="208"/>
        <v>1070</v>
      </c>
      <c r="R1941">
        <f t="shared" si="211"/>
        <v>11.145833333333334</v>
      </c>
      <c r="S1941" s="8" t="str">
        <f t="shared" si="212"/>
        <v>music</v>
      </c>
      <c r="T1941" t="str">
        <f t="shared" si="209"/>
        <v>c/indie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6">
        <f t="shared" si="210"/>
        <v>40709.165972222225</v>
      </c>
      <c r="K1942">
        <v>1304770233</v>
      </c>
      <c r="L1942" s="18">
        <f t="shared" si="207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>
        <f t="shared" si="208"/>
        <v>461</v>
      </c>
      <c r="R1942">
        <f t="shared" si="211"/>
        <v>14.870967741935484</v>
      </c>
      <c r="S1942" s="8" t="str">
        <f t="shared" si="212"/>
        <v>music</v>
      </c>
      <c r="T1942" t="str">
        <f t="shared" si="209"/>
        <v>c/indie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6">
        <f t="shared" si="210"/>
        <v>41774.290868055556</v>
      </c>
      <c r="K1943">
        <v>1397545131</v>
      </c>
      <c r="L1943" s="18">
        <f t="shared" si="207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>
        <f t="shared" si="208"/>
        <v>65295.890000000014</v>
      </c>
      <c r="R1943">
        <f t="shared" si="211"/>
        <v>13.372084783944299</v>
      </c>
      <c r="S1943" s="8" t="str">
        <f>LEFT(P1943, LEN(P1943)-9)</f>
        <v>technology</v>
      </c>
      <c r="T1943" t="str">
        <f t="shared" si="209"/>
        <v>ogy/hardware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6">
        <f t="shared" si="210"/>
        <v>40728.828009259261</v>
      </c>
      <c r="K1944">
        <v>1302033140</v>
      </c>
      <c r="L1944" s="18">
        <f t="shared" si="207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>
        <f t="shared" si="208"/>
        <v>2306.42</v>
      </c>
      <c r="R1944">
        <f t="shared" si="211"/>
        <v>24.278105263157894</v>
      </c>
      <c r="S1944" s="8" t="str">
        <f t="shared" ref="S1944:S1982" si="213">LEFT(P1944, LEN(P1944)-9)</f>
        <v>technology</v>
      </c>
      <c r="T1944" t="str">
        <f t="shared" si="209"/>
        <v>ogy/hardware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6">
        <f t="shared" si="210"/>
        <v>42593.269861111112</v>
      </c>
      <c r="K1945">
        <v>1467008916</v>
      </c>
      <c r="L1945" s="18">
        <f t="shared" si="207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>
        <f t="shared" si="208"/>
        <v>160525</v>
      </c>
      <c r="R1945">
        <f t="shared" si="211"/>
        <v>64.78006456820016</v>
      </c>
      <c r="S1945" s="8" t="str">
        <f t="shared" si="213"/>
        <v>technology</v>
      </c>
      <c r="T1945" t="str">
        <f t="shared" si="209"/>
        <v>ogy/hardware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6">
        <f t="shared" si="210"/>
        <v>41760.584374999999</v>
      </c>
      <c r="K1946">
        <v>1396360890</v>
      </c>
      <c r="L1946" s="18">
        <f t="shared" si="207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>
        <f t="shared" si="208"/>
        <v>275222.2</v>
      </c>
      <c r="R1946">
        <f t="shared" si="211"/>
        <v>153.84136389044158</v>
      </c>
      <c r="S1946" s="8" t="str">
        <f t="shared" si="213"/>
        <v>technology</v>
      </c>
      <c r="T1946" t="str">
        <f t="shared" si="209"/>
        <v>ogy/hardware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6">
        <f t="shared" si="210"/>
        <v>42197.251828703709</v>
      </c>
      <c r="K1947">
        <v>1433224958</v>
      </c>
      <c r="L1947" s="18">
        <f t="shared" si="207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>
        <f t="shared" si="208"/>
        <v>248018</v>
      </c>
      <c r="R1947">
        <f t="shared" si="211"/>
        <v>364.73235294117649</v>
      </c>
      <c r="S1947" s="8" t="str">
        <f t="shared" si="213"/>
        <v>technology</v>
      </c>
      <c r="T1947" t="str">
        <f t="shared" si="209"/>
        <v>ogy/hardware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6">
        <f t="shared" si="210"/>
        <v>41749.108344907407</v>
      </c>
      <c r="K1948">
        <v>1392780961</v>
      </c>
      <c r="L1948" s="18">
        <f t="shared" si="207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>
        <f t="shared" si="208"/>
        <v>3731</v>
      </c>
      <c r="R1948">
        <f t="shared" si="211"/>
        <v>53.3</v>
      </c>
      <c r="S1948" s="8" t="str">
        <f t="shared" si="213"/>
        <v>technology</v>
      </c>
      <c r="T1948" t="str">
        <f t="shared" si="209"/>
        <v>ogy/hardware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6">
        <f t="shared" si="210"/>
        <v>40140.249305555553</v>
      </c>
      <c r="K1949">
        <v>1255730520</v>
      </c>
      <c r="L1949" s="18">
        <f t="shared" si="207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>
        <f t="shared" si="208"/>
        <v>5.07000000000005</v>
      </c>
      <c r="R1949">
        <f t="shared" si="211"/>
        <v>0.22043478260869784</v>
      </c>
      <c r="S1949" s="8" t="str">
        <f t="shared" si="213"/>
        <v>technology</v>
      </c>
      <c r="T1949" t="str">
        <f t="shared" si="209"/>
        <v>ogy/hardware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6">
        <f t="shared" si="210"/>
        <v>42527.709722222222</v>
      </c>
      <c r="K1950">
        <v>1460557809</v>
      </c>
      <c r="L1950" s="18">
        <f t="shared" si="207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>
        <f t="shared" si="208"/>
        <v>700211</v>
      </c>
      <c r="R1950">
        <f t="shared" si="211"/>
        <v>164.94958775029446</v>
      </c>
      <c r="S1950" s="8" t="str">
        <f t="shared" si="213"/>
        <v>technology</v>
      </c>
      <c r="T1950" t="str">
        <f t="shared" si="209"/>
        <v>ogy/hardware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6">
        <f t="shared" si="210"/>
        <v>41830.423043981478</v>
      </c>
      <c r="K1951">
        <v>1402394951</v>
      </c>
      <c r="L1951" s="18">
        <f t="shared" si="207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>
        <f t="shared" si="208"/>
        <v>3001.3000000000029</v>
      </c>
      <c r="R1951">
        <f t="shared" si="211"/>
        <v>3.1827147401908831</v>
      </c>
      <c r="S1951" s="8" t="str">
        <f t="shared" si="213"/>
        <v>technology</v>
      </c>
      <c r="T1951" t="str">
        <f t="shared" si="209"/>
        <v>ogy/hardware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6">
        <f t="shared" si="210"/>
        <v>40655.181400462963</v>
      </c>
      <c r="K1952">
        <v>1300767673</v>
      </c>
      <c r="L1952" s="18">
        <f t="shared" si="207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>
        <f t="shared" si="208"/>
        <v>48248.960000000006</v>
      </c>
      <c r="R1952">
        <f t="shared" si="211"/>
        <v>25.719061833688702</v>
      </c>
      <c r="S1952" s="8" t="str">
        <f t="shared" si="213"/>
        <v>technology</v>
      </c>
      <c r="T1952" t="str">
        <f t="shared" si="209"/>
        <v>ogy/hardware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6">
        <f t="shared" si="210"/>
        <v>42681.462233796294</v>
      </c>
      <c r="K1953">
        <v>1475921137</v>
      </c>
      <c r="L1953" s="18">
        <f t="shared" si="207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>
        <f t="shared" si="208"/>
        <v>56222</v>
      </c>
      <c r="R1953">
        <f t="shared" si="211"/>
        <v>67.412470023980816</v>
      </c>
      <c r="S1953" s="8" t="str">
        <f t="shared" si="213"/>
        <v>technology</v>
      </c>
      <c r="T1953" t="str">
        <f t="shared" si="209"/>
        <v>ogy/hardware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6">
        <f t="shared" si="210"/>
        <v>41563.60665509259</v>
      </c>
      <c r="K1954">
        <v>1378737215</v>
      </c>
      <c r="L1954" s="18">
        <f t="shared" si="207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>
        <f t="shared" si="208"/>
        <v>34465.33</v>
      </c>
      <c r="R1954">
        <f t="shared" si="211"/>
        <v>50.535674486803522</v>
      </c>
      <c r="S1954" s="8" t="str">
        <f t="shared" si="213"/>
        <v>technology</v>
      </c>
      <c r="T1954" t="str">
        <f t="shared" si="209"/>
        <v>ogy/hardware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6">
        <f t="shared" si="210"/>
        <v>40970.125</v>
      </c>
      <c r="K1955">
        <v>1328158065</v>
      </c>
      <c r="L1955" s="18">
        <f t="shared" si="207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>
        <f t="shared" si="208"/>
        <v>18892</v>
      </c>
      <c r="R1955">
        <f t="shared" si="211"/>
        <v>128.51700680272108</v>
      </c>
      <c r="S1955" s="8" t="str">
        <f t="shared" si="213"/>
        <v>technology</v>
      </c>
      <c r="T1955" t="str">
        <f t="shared" si="209"/>
        <v>ogy/hardware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6">
        <f t="shared" si="210"/>
        <v>42441.208333333328</v>
      </c>
      <c r="K1956">
        <v>1453730176</v>
      </c>
      <c r="L1956" s="18">
        <f t="shared" si="207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>
        <f t="shared" si="208"/>
        <v>299474</v>
      </c>
      <c r="R1956">
        <f t="shared" si="211"/>
        <v>721.6240963855422</v>
      </c>
      <c r="S1956" s="8" t="str">
        <f t="shared" si="213"/>
        <v>technology</v>
      </c>
      <c r="T1956" t="str">
        <f t="shared" si="209"/>
        <v>ogy/hardware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6">
        <f t="shared" si="210"/>
        <v>41052.791666666664</v>
      </c>
      <c r="K1957">
        <v>1334989881</v>
      </c>
      <c r="L1957" s="18">
        <f t="shared" si="207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>
        <f t="shared" si="208"/>
        <v>125410.01999999999</v>
      </c>
      <c r="R1957">
        <f t="shared" si="211"/>
        <v>432.4483448275862</v>
      </c>
      <c r="S1957" s="8" t="str">
        <f t="shared" si="213"/>
        <v>technology</v>
      </c>
      <c r="T1957" t="str">
        <f t="shared" si="209"/>
        <v>ogy/hardware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6">
        <f t="shared" si="210"/>
        <v>42112.882002314815</v>
      </c>
      <c r="K1958">
        <v>1425507005</v>
      </c>
      <c r="L1958" s="18">
        <f t="shared" si="207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>
        <f t="shared" si="208"/>
        <v>116420</v>
      </c>
      <c r="R1958">
        <f t="shared" si="211"/>
        <v>318.95890410958901</v>
      </c>
      <c r="S1958" s="8" t="str">
        <f t="shared" si="213"/>
        <v>technology</v>
      </c>
      <c r="T1958" t="str">
        <f t="shared" si="209"/>
        <v>ogy/hardware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6">
        <f t="shared" si="210"/>
        <v>41209.098530092589</v>
      </c>
      <c r="K1959">
        <v>1348712513</v>
      </c>
      <c r="L1959" s="18">
        <f t="shared" si="207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>
        <f t="shared" si="208"/>
        <v>20251.410000000003</v>
      </c>
      <c r="R1959">
        <f t="shared" si="211"/>
        <v>30.683954545454551</v>
      </c>
      <c r="S1959" s="8" t="str">
        <f t="shared" si="213"/>
        <v>technology</v>
      </c>
      <c r="T1959" t="str">
        <f t="shared" si="209"/>
        <v>ogy/hardware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6">
        <f t="shared" si="210"/>
        <v>41356.94630787037</v>
      </c>
      <c r="K1960">
        <v>1361490161</v>
      </c>
      <c r="L1960" s="18">
        <f t="shared" si="207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>
        <f t="shared" si="208"/>
        <v>93490.02</v>
      </c>
      <c r="R1960">
        <f t="shared" si="211"/>
        <v>68.945442477876114</v>
      </c>
      <c r="S1960" s="8" t="str">
        <f t="shared" si="213"/>
        <v>technology</v>
      </c>
      <c r="T1960" t="str">
        <f t="shared" si="209"/>
        <v>ogy/hardware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6">
        <f t="shared" si="210"/>
        <v>41913</v>
      </c>
      <c r="K1961">
        <v>1408565860</v>
      </c>
      <c r="L1961" s="18">
        <f t="shared" si="207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>
        <f t="shared" si="208"/>
        <v>5673.4400000000005</v>
      </c>
      <c r="R1961">
        <f t="shared" si="211"/>
        <v>13.380754716981134</v>
      </c>
      <c r="S1961" s="8" t="str">
        <f t="shared" si="213"/>
        <v>technology</v>
      </c>
      <c r="T1961" t="str">
        <f t="shared" si="209"/>
        <v>ogy/hardware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6">
        <f t="shared" si="210"/>
        <v>41994.362743055557</v>
      </c>
      <c r="K1962">
        <v>1416559341</v>
      </c>
      <c r="L1962" s="18">
        <f t="shared" si="207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>
        <f t="shared" si="208"/>
        <v>12532</v>
      </c>
      <c r="R1962">
        <f t="shared" si="211"/>
        <v>379.75757575757575</v>
      </c>
      <c r="S1962" s="8" t="str">
        <f t="shared" si="213"/>
        <v>technology</v>
      </c>
      <c r="T1962" t="str">
        <f t="shared" si="209"/>
        <v>ogy/hardware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6">
        <f t="shared" si="210"/>
        <v>41188.165972222225</v>
      </c>
      <c r="K1963">
        <v>1346042417</v>
      </c>
      <c r="L1963" s="18">
        <f t="shared" si="207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>
        <f t="shared" si="208"/>
        <v>100538.12</v>
      </c>
      <c r="R1963">
        <f t="shared" si="211"/>
        <v>61.566515615431719</v>
      </c>
      <c r="S1963" s="8" t="str">
        <f t="shared" si="213"/>
        <v>technology</v>
      </c>
      <c r="T1963" t="str">
        <f t="shared" si="209"/>
        <v>ogy/hardware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6">
        <f t="shared" si="210"/>
        <v>41772.780509259261</v>
      </c>
      <c r="K1964">
        <v>1397414636</v>
      </c>
      <c r="L1964" s="18">
        <f t="shared" si="207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>
        <f t="shared" si="208"/>
        <v>9292.5</v>
      </c>
      <c r="R1964">
        <f t="shared" si="211"/>
        <v>30.367647058823529</v>
      </c>
      <c r="S1964" s="8" t="str">
        <f t="shared" si="213"/>
        <v>technology</v>
      </c>
      <c r="T1964" t="str">
        <f t="shared" si="209"/>
        <v>ogy/hardware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6">
        <f t="shared" si="210"/>
        <v>41898.429791666669</v>
      </c>
      <c r="K1965">
        <v>1407838734</v>
      </c>
      <c r="L1965" s="18">
        <f t="shared" si="207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>
        <f t="shared" si="208"/>
        <v>5108</v>
      </c>
      <c r="R1965">
        <f t="shared" si="211"/>
        <v>24.917073170731708</v>
      </c>
      <c r="S1965" s="8" t="str">
        <f t="shared" si="213"/>
        <v>technology</v>
      </c>
      <c r="T1965" t="str">
        <f t="shared" si="209"/>
        <v>ogy/hardware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6">
        <f t="shared" si="210"/>
        <v>42482.272824074069</v>
      </c>
      <c r="K1966">
        <v>1458714772</v>
      </c>
      <c r="L1966" s="18">
        <f t="shared" si="207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>
        <f t="shared" si="208"/>
        <v>142343.12</v>
      </c>
      <c r="R1966">
        <f t="shared" si="211"/>
        <v>111.11875097580015</v>
      </c>
      <c r="S1966" s="8" t="str">
        <f t="shared" si="213"/>
        <v>technology</v>
      </c>
      <c r="T1966" t="str">
        <f t="shared" si="209"/>
        <v>ogy/hardware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6">
        <f t="shared" si="210"/>
        <v>40920.041666666664</v>
      </c>
      <c r="K1967">
        <v>1324433310</v>
      </c>
      <c r="L1967" s="18">
        <f t="shared" si="207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>
        <f t="shared" si="208"/>
        <v>8114</v>
      </c>
      <c r="R1967">
        <f t="shared" si="211"/>
        <v>78.77669902912622</v>
      </c>
      <c r="S1967" s="8" t="str">
        <f t="shared" si="213"/>
        <v>technology</v>
      </c>
      <c r="T1967" t="str">
        <f t="shared" si="209"/>
        <v>ogy/hardware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6">
        <f t="shared" si="210"/>
        <v>41865.540486111109</v>
      </c>
      <c r="K1968">
        <v>1405429098</v>
      </c>
      <c r="L1968" s="18">
        <f t="shared" si="207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>
        <f t="shared" si="208"/>
        <v>106743.09</v>
      </c>
      <c r="R1968">
        <f t="shared" si="211"/>
        <v>70.550621282220746</v>
      </c>
      <c r="S1968" s="8" t="str">
        <f t="shared" si="213"/>
        <v>technology</v>
      </c>
      <c r="T1968" t="str">
        <f t="shared" si="209"/>
        <v>ogy/hardware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6">
        <f t="shared" si="210"/>
        <v>41760.663530092592</v>
      </c>
      <c r="K1969">
        <v>1396367729</v>
      </c>
      <c r="L1969" s="18">
        <f t="shared" si="207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>
        <f t="shared" si="208"/>
        <v>54026</v>
      </c>
      <c r="R1969">
        <f t="shared" si="211"/>
        <v>133.39753086419753</v>
      </c>
      <c r="S1969" s="8" t="str">
        <f t="shared" si="213"/>
        <v>technology</v>
      </c>
      <c r="T1969" t="str">
        <f t="shared" si="209"/>
        <v>ogy/hardware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6">
        <f t="shared" si="210"/>
        <v>42707.628645833334</v>
      </c>
      <c r="K1970">
        <v>1478095515</v>
      </c>
      <c r="L1970" s="18">
        <f t="shared" si="207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>
        <f t="shared" si="208"/>
        <v>92483</v>
      </c>
      <c r="R1970">
        <f t="shared" si="211"/>
        <v>181.33921568627451</v>
      </c>
      <c r="S1970" s="8" t="str">
        <f t="shared" si="213"/>
        <v>technology</v>
      </c>
      <c r="T1970" t="str">
        <f t="shared" si="209"/>
        <v>ogy/hardware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6">
        <f t="shared" si="210"/>
        <v>42587.792453703703</v>
      </c>
      <c r="K1971">
        <v>1467831668</v>
      </c>
      <c r="L1971" s="18">
        <f t="shared" si="207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>
        <f t="shared" si="208"/>
        <v>95816</v>
      </c>
      <c r="R1971">
        <f t="shared" si="211"/>
        <v>50.776894541600427</v>
      </c>
      <c r="S1971" s="8" t="str">
        <f t="shared" si="213"/>
        <v>technology</v>
      </c>
      <c r="T1971" t="str">
        <f t="shared" si="209"/>
        <v>ogy/hardware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6">
        <f t="shared" si="210"/>
        <v>41384.151631944449</v>
      </c>
      <c r="K1972">
        <v>1361248701</v>
      </c>
      <c r="L1972" s="18">
        <f t="shared" si="207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>
        <f t="shared" si="208"/>
        <v>51590</v>
      </c>
      <c r="R1972">
        <f t="shared" si="211"/>
        <v>73.594864479315262</v>
      </c>
      <c r="S1972" s="8" t="str">
        <f t="shared" si="213"/>
        <v>technology</v>
      </c>
      <c r="T1972" t="str">
        <f t="shared" si="209"/>
        <v>ogy/hardware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6">
        <f t="shared" si="210"/>
        <v>41593.166666666664</v>
      </c>
      <c r="K1973">
        <v>1381752061</v>
      </c>
      <c r="L1973" s="18">
        <f t="shared" si="207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>
        <f t="shared" si="208"/>
        <v>652110.87000000011</v>
      </c>
      <c r="R1973">
        <f t="shared" si="211"/>
        <v>168.80944084908106</v>
      </c>
      <c r="S1973" s="8" t="str">
        <f t="shared" si="213"/>
        <v>technology</v>
      </c>
      <c r="T1973" t="str">
        <f t="shared" si="209"/>
        <v>ogy/hardware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6">
        <f t="shared" si="210"/>
        <v>41231.053749999999</v>
      </c>
      <c r="K1974">
        <v>1350605844</v>
      </c>
      <c r="L1974" s="18">
        <f t="shared" si="207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>
        <f t="shared" si="208"/>
        <v>14362</v>
      </c>
      <c r="R1974">
        <f t="shared" si="211"/>
        <v>60.344537815126053</v>
      </c>
      <c r="S1974" s="8" t="str">
        <f t="shared" si="213"/>
        <v>technology</v>
      </c>
      <c r="T1974" t="str">
        <f t="shared" si="209"/>
        <v>ogy/hardware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6">
        <f t="shared" si="210"/>
        <v>42588.291666666672</v>
      </c>
      <c r="K1975">
        <v>1467134464</v>
      </c>
      <c r="L1975" s="18">
        <f t="shared" si="207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>
        <f t="shared" si="208"/>
        <v>310525.01</v>
      </c>
      <c r="R1975">
        <f t="shared" si="211"/>
        <v>151.4017601170161</v>
      </c>
      <c r="S1975" s="8" t="str">
        <f t="shared" si="213"/>
        <v>technology</v>
      </c>
      <c r="T1975" t="str">
        <f t="shared" si="209"/>
        <v>ogy/hardware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6">
        <f t="shared" si="210"/>
        <v>41505.334131944444</v>
      </c>
      <c r="K1976">
        <v>1371715269</v>
      </c>
      <c r="L1976" s="18">
        <f t="shared" si="207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>
        <f t="shared" si="208"/>
        <v>55099.199999999997</v>
      </c>
      <c r="R1976">
        <f t="shared" si="211"/>
        <v>137.06268656716418</v>
      </c>
      <c r="S1976" s="8" t="str">
        <f t="shared" si="213"/>
        <v>technology</v>
      </c>
      <c r="T1976" t="str">
        <f t="shared" si="209"/>
        <v>ogy/hardware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6">
        <f t="shared" si="210"/>
        <v>41343.755219907405</v>
      </c>
      <c r="K1977">
        <v>1360346851</v>
      </c>
      <c r="L1977" s="18">
        <f t="shared" si="207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>
        <f t="shared" si="208"/>
        <v>17393.339999999997</v>
      </c>
      <c r="R1977">
        <f t="shared" si="211"/>
        <v>68.7483794466403</v>
      </c>
      <c r="S1977" s="8" t="str">
        <f t="shared" si="213"/>
        <v>technology</v>
      </c>
      <c r="T1977" t="str">
        <f t="shared" si="209"/>
        <v>ogy/hardware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6">
        <f t="shared" si="210"/>
        <v>41468.899594907409</v>
      </c>
      <c r="K1978">
        <v>1371159325</v>
      </c>
      <c r="L1978" s="18">
        <f t="shared" si="207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>
        <f t="shared" si="208"/>
        <v>9864</v>
      </c>
      <c r="R1978">
        <f t="shared" si="211"/>
        <v>20.854122621564482</v>
      </c>
      <c r="S1978" s="8" t="str">
        <f t="shared" si="213"/>
        <v>technology</v>
      </c>
      <c r="T1978" t="str">
        <f t="shared" si="209"/>
        <v>ogy/hardware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6">
        <f t="shared" si="210"/>
        <v>42357.332638888889</v>
      </c>
      <c r="K1979">
        <v>1446527540</v>
      </c>
      <c r="L1979" s="18">
        <f t="shared" si="207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>
        <f t="shared" si="208"/>
        <v>151165</v>
      </c>
      <c r="R1979">
        <f t="shared" si="211"/>
        <v>184.12302070645555</v>
      </c>
      <c r="S1979" s="8" t="str">
        <f t="shared" si="213"/>
        <v>technology</v>
      </c>
      <c r="T1979" t="str">
        <f t="shared" si="209"/>
        <v>ogy/hardware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6">
        <f t="shared" si="210"/>
        <v>41072.291666666664</v>
      </c>
      <c r="K1980">
        <v>1336627492</v>
      </c>
      <c r="L1980" s="18">
        <f t="shared" si="207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>
        <f t="shared" si="208"/>
        <v>463422.57</v>
      </c>
      <c r="R1980">
        <f t="shared" si="211"/>
        <v>1194.3880670103092</v>
      </c>
      <c r="S1980" s="8" t="str">
        <f t="shared" si="213"/>
        <v>technology</v>
      </c>
      <c r="T1980" t="str">
        <f t="shared" si="209"/>
        <v>ogy/hardware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6">
        <f t="shared" si="210"/>
        <v>42327.207638888889</v>
      </c>
      <c r="K1981">
        <v>1444734146</v>
      </c>
      <c r="L1981" s="18">
        <f t="shared" si="207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>
        <f t="shared" si="208"/>
        <v>29802.309999999998</v>
      </c>
      <c r="R1981">
        <f t="shared" si="211"/>
        <v>36.657207872078715</v>
      </c>
      <c r="S1981" s="8" t="str">
        <f t="shared" si="213"/>
        <v>technology</v>
      </c>
      <c r="T1981" t="str">
        <f t="shared" si="209"/>
        <v>ogy/hardware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6">
        <f t="shared" si="210"/>
        <v>42463.500717592593</v>
      </c>
      <c r="K1982">
        <v>1456232462</v>
      </c>
      <c r="L1982" s="18">
        <f t="shared" si="207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>
        <f t="shared" si="208"/>
        <v>127412.01000000001</v>
      </c>
      <c r="R1982">
        <f t="shared" si="211"/>
        <v>65.507460154241656</v>
      </c>
      <c r="S1982" s="8" t="str">
        <f t="shared" si="213"/>
        <v>technology</v>
      </c>
      <c r="T1982" t="str">
        <f t="shared" si="209"/>
        <v>ogy/hardware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6">
        <f t="shared" si="210"/>
        <v>41829.725289351853</v>
      </c>
      <c r="K1983">
        <v>1402334665</v>
      </c>
      <c r="L1983" s="18">
        <f t="shared" si="207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>
        <f t="shared" si="208"/>
        <v>-7119</v>
      </c>
      <c r="R1983">
        <f t="shared" si="211"/>
        <v>-593.25</v>
      </c>
      <c r="S1983" s="8" t="str">
        <f>LEFT(P1983, LEN(P1983)-7)</f>
        <v>photography</v>
      </c>
      <c r="T1983" t="str">
        <f t="shared" si="209"/>
        <v>raphy/people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6">
        <f t="shared" si="210"/>
        <v>42708.628321759257</v>
      </c>
      <c r="K1984">
        <v>1478268287</v>
      </c>
      <c r="L1984" s="18">
        <f t="shared" si="207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>
        <f t="shared" si="208"/>
        <v>-180000</v>
      </c>
      <c r="R1984" t="e">
        <f t="shared" si="211"/>
        <v>#DIV/0!</v>
      </c>
      <c r="S1984" s="8" t="str">
        <f t="shared" ref="S1984:S2002" si="214">LEFT(P1984, LEN(P1984)-7)</f>
        <v>photography</v>
      </c>
      <c r="T1984" t="str">
        <f t="shared" si="209"/>
        <v>raphy/people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6">
        <f t="shared" si="210"/>
        <v>42615.291666666672</v>
      </c>
      <c r="K1985">
        <v>1470874618</v>
      </c>
      <c r="L1985" s="18">
        <f t="shared" si="207"/>
        <v>42593.011782407411</v>
      </c>
      <c r="M1985" t="b">
        <v>0</v>
      </c>
      <c r="N1985">
        <v>16</v>
      </c>
      <c r="O1985" t="b">
        <v>0</v>
      </c>
      <c r="P1985" t="s">
        <v>8295</v>
      </c>
      <c r="Q1985">
        <f t="shared" si="208"/>
        <v>-31581</v>
      </c>
      <c r="R1985">
        <f t="shared" si="211"/>
        <v>-1973.8125</v>
      </c>
      <c r="S1985" s="8" t="str">
        <f t="shared" si="214"/>
        <v>photography</v>
      </c>
      <c r="T1985" t="str">
        <f t="shared" si="209"/>
        <v>raphy/people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6">
        <f t="shared" si="210"/>
        <v>41973.831956018519</v>
      </c>
      <c r="K1986">
        <v>1412189881</v>
      </c>
      <c r="L1986" s="18">
        <f t="shared" ref="L1986:L2049" si="215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8295</v>
      </c>
      <c r="Q1986">
        <f t="shared" ref="Q1986:Q2049" si="216">E1986-D1986</f>
        <v>-11828</v>
      </c>
      <c r="R1986">
        <f t="shared" si="211"/>
        <v>-1689.7142857142858</v>
      </c>
      <c r="S1986" s="8" t="str">
        <f t="shared" si="214"/>
        <v>photography</v>
      </c>
      <c r="T1986" t="str">
        <f t="shared" ref="T1986:T2049" si="217">RIGHT(P1986,12)</f>
        <v>raphy/people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6">
        <f t="shared" ref="J1987:J2050" si="218">(((I1987/60)/60)/24)+DATE(1970,1,1)</f>
        <v>42584.958333333328</v>
      </c>
      <c r="K1987">
        <v>1467650771</v>
      </c>
      <c r="L1987" s="18">
        <f t="shared" si="215"/>
        <v>42555.698738425926</v>
      </c>
      <c r="M1987" t="b">
        <v>0</v>
      </c>
      <c r="N1987">
        <v>4</v>
      </c>
      <c r="O1987" t="b">
        <v>0</v>
      </c>
      <c r="P1987" t="s">
        <v>8295</v>
      </c>
      <c r="Q1987">
        <f t="shared" si="216"/>
        <v>-1549</v>
      </c>
      <c r="R1987">
        <f t="shared" ref="R1987:R2050" si="219">Q1987/N1987</f>
        <v>-387.25</v>
      </c>
      <c r="S1987" s="8" t="str">
        <f t="shared" si="214"/>
        <v>photography</v>
      </c>
      <c r="T1987" t="str">
        <f t="shared" si="217"/>
        <v>raphy/people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6">
        <f t="shared" si="218"/>
        <v>42443.392164351855</v>
      </c>
      <c r="K1988">
        <v>1455359083</v>
      </c>
      <c r="L1988" s="18">
        <f t="shared" si="215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>
        <f t="shared" si="216"/>
        <v>-1999</v>
      </c>
      <c r="R1988">
        <f t="shared" si="219"/>
        <v>-1999</v>
      </c>
      <c r="S1988" s="8" t="str">
        <f t="shared" si="214"/>
        <v>photography</v>
      </c>
      <c r="T1988" t="str">
        <f t="shared" si="217"/>
        <v>raphy/people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6">
        <f t="shared" si="218"/>
        <v>42064.639768518522</v>
      </c>
      <c r="K1989">
        <v>1422631276</v>
      </c>
      <c r="L1989" s="18">
        <f t="shared" si="215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>
        <f t="shared" si="216"/>
        <v>-3164</v>
      </c>
      <c r="R1989">
        <f t="shared" si="219"/>
        <v>-113</v>
      </c>
      <c r="S1989" s="8" t="str">
        <f t="shared" si="214"/>
        <v>photography</v>
      </c>
      <c r="T1989" t="str">
        <f t="shared" si="217"/>
        <v>raphy/people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6">
        <f t="shared" si="218"/>
        <v>42236.763217592597</v>
      </c>
      <c r="K1990">
        <v>1437502742</v>
      </c>
      <c r="L1990" s="18">
        <f t="shared" si="215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>
        <f t="shared" si="216"/>
        <v>-5975</v>
      </c>
      <c r="R1990">
        <f t="shared" si="219"/>
        <v>-5975</v>
      </c>
      <c r="S1990" s="8" t="str">
        <f t="shared" si="214"/>
        <v>photography</v>
      </c>
      <c r="T1990" t="str">
        <f t="shared" si="217"/>
        <v>raphy/people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6">
        <f t="shared" si="218"/>
        <v>42715.680648148147</v>
      </c>
      <c r="K1991">
        <v>1478881208</v>
      </c>
      <c r="L1991" s="18">
        <f t="shared" si="215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>
        <f t="shared" si="216"/>
        <v>-4950</v>
      </c>
      <c r="R1991">
        <f t="shared" si="219"/>
        <v>-4950</v>
      </c>
      <c r="S1991" s="8" t="str">
        <f t="shared" si="214"/>
        <v>photography</v>
      </c>
      <c r="T1991" t="str">
        <f t="shared" si="217"/>
        <v>raphy/people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6">
        <f t="shared" si="218"/>
        <v>42413.195972222224</v>
      </c>
      <c r="K1992">
        <v>1454042532</v>
      </c>
      <c r="L1992" s="18">
        <f t="shared" si="215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>
        <f t="shared" si="216"/>
        <v>-2491</v>
      </c>
      <c r="R1992">
        <f t="shared" si="219"/>
        <v>-498.2</v>
      </c>
      <c r="S1992" s="8" t="str">
        <f t="shared" si="214"/>
        <v>photography</v>
      </c>
      <c r="T1992" t="str">
        <f t="shared" si="217"/>
        <v>raphy/people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6">
        <f t="shared" si="218"/>
        <v>42188.89335648148</v>
      </c>
      <c r="K1993">
        <v>1434144386</v>
      </c>
      <c r="L1993" s="18">
        <f t="shared" si="215"/>
        <v>42167.89335648148</v>
      </c>
      <c r="M1993" t="b">
        <v>0</v>
      </c>
      <c r="N1993">
        <v>3</v>
      </c>
      <c r="O1993" t="b">
        <v>0</v>
      </c>
      <c r="P1993" t="s">
        <v>8295</v>
      </c>
      <c r="Q1993">
        <f t="shared" si="216"/>
        <v>-1860</v>
      </c>
      <c r="R1993">
        <f t="shared" si="219"/>
        <v>-620</v>
      </c>
      <c r="S1993" s="8" t="str">
        <f t="shared" si="214"/>
        <v>photography</v>
      </c>
      <c r="T1993" t="str">
        <f t="shared" si="217"/>
        <v>raphy/people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6">
        <f t="shared" si="218"/>
        <v>42053.143414351856</v>
      </c>
      <c r="K1994">
        <v>1421637991</v>
      </c>
      <c r="L1994" s="18">
        <f t="shared" si="215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>
        <f t="shared" si="216"/>
        <v>-1498</v>
      </c>
      <c r="R1994">
        <f t="shared" si="219"/>
        <v>-749</v>
      </c>
      <c r="S1994" s="8" t="str">
        <f t="shared" si="214"/>
        <v>photography</v>
      </c>
      <c r="T1994" t="str">
        <f t="shared" si="217"/>
        <v>raphy/people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6">
        <f t="shared" si="218"/>
        <v>42359.58839120371</v>
      </c>
      <c r="K1995">
        <v>1448114837</v>
      </c>
      <c r="L1995" s="18">
        <f t="shared" si="215"/>
        <v>42329.58839120371</v>
      </c>
      <c r="M1995" t="b">
        <v>0</v>
      </c>
      <c r="N1995">
        <v>0</v>
      </c>
      <c r="O1995" t="b">
        <v>0</v>
      </c>
      <c r="P1995" t="s">
        <v>8295</v>
      </c>
      <c r="Q1995">
        <f t="shared" si="216"/>
        <v>-2000</v>
      </c>
      <c r="R1995" t="e">
        <f t="shared" si="219"/>
        <v>#DIV/0!</v>
      </c>
      <c r="S1995" s="8" t="str">
        <f t="shared" si="214"/>
        <v>photography</v>
      </c>
      <c r="T1995" t="str">
        <f t="shared" si="217"/>
        <v>raphy/people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6">
        <f t="shared" si="218"/>
        <v>42711.047939814816</v>
      </c>
      <c r="K1996">
        <v>1475885342</v>
      </c>
      <c r="L1996" s="18">
        <f t="shared" si="215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>
        <f t="shared" si="216"/>
        <v>-3200</v>
      </c>
      <c r="R1996" t="e">
        <f t="shared" si="219"/>
        <v>#DIV/0!</v>
      </c>
      <c r="S1996" s="8" t="str">
        <f t="shared" si="214"/>
        <v>photography</v>
      </c>
      <c r="T1996" t="str">
        <f t="shared" si="217"/>
        <v>raphy/people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6">
        <f t="shared" si="218"/>
        <v>42201.902037037042</v>
      </c>
      <c r="K1997">
        <v>1435354736</v>
      </c>
      <c r="L1997" s="18">
        <f t="shared" si="215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>
        <f t="shared" si="216"/>
        <v>-922</v>
      </c>
      <c r="R1997">
        <f t="shared" si="219"/>
        <v>-307.33333333333331</v>
      </c>
      <c r="S1997" s="8" t="str">
        <f t="shared" si="214"/>
        <v>photography</v>
      </c>
      <c r="T1997" t="str">
        <f t="shared" si="217"/>
        <v>raphy/people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6">
        <f t="shared" si="218"/>
        <v>41830.819571759261</v>
      </c>
      <c r="K1998">
        <v>1402429211</v>
      </c>
      <c r="L1998" s="18">
        <f t="shared" si="215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>
        <f t="shared" si="216"/>
        <v>-133800</v>
      </c>
      <c r="R1998" t="e">
        <f t="shared" si="219"/>
        <v>#DIV/0!</v>
      </c>
      <c r="S1998" s="8" t="str">
        <f t="shared" si="214"/>
        <v>photography</v>
      </c>
      <c r="T1998" t="str">
        <f t="shared" si="217"/>
        <v>raphy/people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6">
        <f t="shared" si="218"/>
        <v>41877.930694444447</v>
      </c>
      <c r="K1999">
        <v>1406499612</v>
      </c>
      <c r="L1999" s="18">
        <f t="shared" si="215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>
        <f t="shared" si="216"/>
        <v>-6500</v>
      </c>
      <c r="R1999" t="e">
        <f t="shared" si="219"/>
        <v>#DIV/0!</v>
      </c>
      <c r="S1999" s="8" t="str">
        <f t="shared" si="214"/>
        <v>photography</v>
      </c>
      <c r="T1999" t="str">
        <f t="shared" si="217"/>
        <v>raphy/people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6">
        <f t="shared" si="218"/>
        <v>41852.118495370371</v>
      </c>
      <c r="K2000">
        <v>1402973438</v>
      </c>
      <c r="L2000" s="18">
        <f t="shared" si="215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>
        <f t="shared" si="216"/>
        <v>-1845</v>
      </c>
      <c r="R2000">
        <f t="shared" si="219"/>
        <v>-615</v>
      </c>
      <c r="S2000" s="8" t="str">
        <f t="shared" si="214"/>
        <v>photography</v>
      </c>
      <c r="T2000" t="str">
        <f t="shared" si="217"/>
        <v>raphy/people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6">
        <f t="shared" si="218"/>
        <v>41956.524398148147</v>
      </c>
      <c r="K2001">
        <v>1413286508</v>
      </c>
      <c r="L2001" s="18">
        <f t="shared" si="215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>
        <f t="shared" si="216"/>
        <v>-30764</v>
      </c>
      <c r="R2001">
        <f t="shared" si="219"/>
        <v>-4394.8571428571431</v>
      </c>
      <c r="S2001" s="8" t="str">
        <f t="shared" si="214"/>
        <v>photography</v>
      </c>
      <c r="T2001" t="str">
        <f t="shared" si="217"/>
        <v>raphy/people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6">
        <f t="shared" si="218"/>
        <v>42375.951539351852</v>
      </c>
      <c r="K2002">
        <v>1449528613</v>
      </c>
      <c r="L2002" s="18">
        <f t="shared" si="215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>
        <f t="shared" si="216"/>
        <v>-4375</v>
      </c>
      <c r="R2002">
        <f t="shared" si="219"/>
        <v>-175</v>
      </c>
      <c r="S2002" s="8" t="str">
        <f t="shared" si="214"/>
        <v>photography</v>
      </c>
      <c r="T2002" t="str">
        <f t="shared" si="217"/>
        <v>raphy/people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6">
        <f t="shared" si="218"/>
        <v>42167.833333333328</v>
      </c>
      <c r="K2003">
        <v>1431406916</v>
      </c>
      <c r="L2003" s="18">
        <f t="shared" si="215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>
        <f t="shared" si="216"/>
        <v>155171</v>
      </c>
      <c r="R2003">
        <f t="shared" si="219"/>
        <v>94.78985949908369</v>
      </c>
      <c r="S2003" s="8" t="str">
        <f t="shared" ref="S2003:S2066" si="220">LEFT(P2003, LEN(P2003)-9)</f>
        <v>technology</v>
      </c>
      <c r="T2003" t="str">
        <f t="shared" si="217"/>
        <v>ogy/hardware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6">
        <f t="shared" si="218"/>
        <v>42758.71230324074</v>
      </c>
      <c r="K2004">
        <v>1482599143</v>
      </c>
      <c r="L2004" s="18">
        <f t="shared" si="215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>
        <f t="shared" si="216"/>
        <v>58397.11</v>
      </c>
      <c r="R2004">
        <f t="shared" si="219"/>
        <v>42.470625454545456</v>
      </c>
      <c r="S2004" s="8" t="str">
        <f t="shared" si="220"/>
        <v>technology</v>
      </c>
      <c r="T2004" t="str">
        <f t="shared" si="217"/>
        <v>ogy/hardware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6">
        <f t="shared" si="218"/>
        <v>40361.958333333336</v>
      </c>
      <c r="K2005">
        <v>1276830052</v>
      </c>
      <c r="L2005" s="18">
        <f t="shared" si="215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>
        <f t="shared" si="216"/>
        <v>1060</v>
      </c>
      <c r="R2005">
        <f t="shared" si="219"/>
        <v>62.352941176470587</v>
      </c>
      <c r="S2005" s="8" t="str">
        <f t="shared" si="220"/>
        <v>technology</v>
      </c>
      <c r="T2005" t="str">
        <f t="shared" si="217"/>
        <v>ogy/hardware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6">
        <f t="shared" si="218"/>
        <v>41830.604895833334</v>
      </c>
      <c r="K2006">
        <v>1402410663</v>
      </c>
      <c r="L2006" s="18">
        <f t="shared" si="215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>
        <f t="shared" si="216"/>
        <v>67210.240000000005</v>
      </c>
      <c r="R2006">
        <f t="shared" si="219"/>
        <v>189.85943502824861</v>
      </c>
      <c r="S2006" s="8" t="str">
        <f t="shared" si="220"/>
        <v>technology</v>
      </c>
      <c r="T2006" t="str">
        <f t="shared" si="217"/>
        <v>ogy/hardware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6">
        <f t="shared" si="218"/>
        <v>41563.165972222225</v>
      </c>
      <c r="K2007">
        <v>1379532618</v>
      </c>
      <c r="L2007" s="18">
        <f t="shared" si="215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>
        <f t="shared" si="216"/>
        <v>7104.0299999999988</v>
      </c>
      <c r="R2007">
        <f t="shared" si="219"/>
        <v>37.19387434554973</v>
      </c>
      <c r="S2007" s="8" t="str">
        <f t="shared" si="220"/>
        <v>technology</v>
      </c>
      <c r="T2007" t="str">
        <f t="shared" si="217"/>
        <v>ogy/hardware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6">
        <f t="shared" si="218"/>
        <v>41976.542187500003</v>
      </c>
      <c r="K2008">
        <v>1414584045</v>
      </c>
      <c r="L2008" s="18">
        <f t="shared" si="215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>
        <f t="shared" si="216"/>
        <v>73920</v>
      </c>
      <c r="R2008">
        <f t="shared" si="219"/>
        <v>243.96039603960395</v>
      </c>
      <c r="S2008" s="8" t="str">
        <f t="shared" si="220"/>
        <v>technology</v>
      </c>
      <c r="T2008" t="str">
        <f t="shared" si="217"/>
        <v>ogy/hardware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6">
        <f t="shared" si="218"/>
        <v>40414.166666666664</v>
      </c>
      <c r="K2009">
        <v>1276891586</v>
      </c>
      <c r="L2009" s="18">
        <f t="shared" si="215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>
        <f t="shared" si="216"/>
        <v>1570.92</v>
      </c>
      <c r="R2009">
        <f t="shared" si="219"/>
        <v>11.466569343065695</v>
      </c>
      <c r="S2009" s="8" t="str">
        <f t="shared" si="220"/>
        <v>technology</v>
      </c>
      <c r="T2009" t="str">
        <f t="shared" si="217"/>
        <v>ogy/hardware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6">
        <f t="shared" si="218"/>
        <v>40805.604421296295</v>
      </c>
      <c r="K2010">
        <v>1312641022</v>
      </c>
      <c r="L2010" s="18">
        <f t="shared" si="215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>
        <f t="shared" si="216"/>
        <v>268.21000000000004</v>
      </c>
      <c r="R2010">
        <f t="shared" si="219"/>
        <v>6.5417073170731719</v>
      </c>
      <c r="S2010" s="8" t="str">
        <f t="shared" si="220"/>
        <v>technology</v>
      </c>
      <c r="T2010" t="str">
        <f t="shared" si="217"/>
        <v>ogy/hardware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6">
        <f t="shared" si="218"/>
        <v>42697.365081018521</v>
      </c>
      <c r="K2011">
        <v>1476776743</v>
      </c>
      <c r="L2011" s="18">
        <f t="shared" si="215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>
        <f t="shared" si="216"/>
        <v>102579</v>
      </c>
      <c r="R2011">
        <f t="shared" si="219"/>
        <v>257.7361809045226</v>
      </c>
      <c r="S2011" s="8" t="str">
        <f t="shared" si="220"/>
        <v>technology</v>
      </c>
      <c r="T2011" t="str">
        <f t="shared" si="217"/>
        <v>ogy/hardware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6">
        <f t="shared" si="218"/>
        <v>42600.996423611112</v>
      </c>
      <c r="K2012">
        <v>1468972491</v>
      </c>
      <c r="L2012" s="18">
        <f t="shared" si="215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>
        <f t="shared" si="216"/>
        <v>66015.899999999994</v>
      </c>
      <c r="R2012">
        <f t="shared" si="219"/>
        <v>38.005699481865278</v>
      </c>
      <c r="S2012" s="8" t="str">
        <f t="shared" si="220"/>
        <v>technology</v>
      </c>
      <c r="T2012" t="str">
        <f t="shared" si="217"/>
        <v>ogy/hardware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6">
        <f t="shared" si="218"/>
        <v>42380.958333333328</v>
      </c>
      <c r="K2013">
        <v>1449650173</v>
      </c>
      <c r="L2013" s="18">
        <f t="shared" si="215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>
        <f t="shared" si="216"/>
        <v>359782</v>
      </c>
      <c r="R2013">
        <f t="shared" si="219"/>
        <v>370.52729145211123</v>
      </c>
      <c r="S2013" s="8" t="str">
        <f t="shared" si="220"/>
        <v>technology</v>
      </c>
      <c r="T2013" t="str">
        <f t="shared" si="217"/>
        <v>ogy/hardware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6">
        <f t="shared" si="218"/>
        <v>42040.822233796294</v>
      </c>
      <c r="K2014">
        <v>1420573441</v>
      </c>
      <c r="L2014" s="18">
        <f t="shared" si="215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>
        <f t="shared" si="216"/>
        <v>6745</v>
      </c>
      <c r="R2014">
        <f t="shared" si="219"/>
        <v>36.857923497267763</v>
      </c>
      <c r="S2014" s="8" t="str">
        <f t="shared" si="220"/>
        <v>technology</v>
      </c>
      <c r="T2014" t="str">
        <f t="shared" si="217"/>
        <v>ogy/hardware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6">
        <f t="shared" si="218"/>
        <v>42559.960810185185</v>
      </c>
      <c r="K2015">
        <v>1462835014</v>
      </c>
      <c r="L2015" s="18">
        <f t="shared" si="215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>
        <f t="shared" si="216"/>
        <v>631862</v>
      </c>
      <c r="R2015">
        <f t="shared" si="219"/>
        <v>138.5054800526085</v>
      </c>
      <c r="S2015" s="8" t="str">
        <f t="shared" si="220"/>
        <v>technology</v>
      </c>
      <c r="T2015" t="str">
        <f t="shared" si="217"/>
        <v>ogy/hardware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6">
        <f t="shared" si="218"/>
        <v>41358.172905092593</v>
      </c>
      <c r="K2016">
        <v>1361250539</v>
      </c>
      <c r="L2016" s="18">
        <f t="shared" si="215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>
        <f t="shared" si="216"/>
        <v>2314134.67</v>
      </c>
      <c r="R2016">
        <f t="shared" si="219"/>
        <v>87.467765430698861</v>
      </c>
      <c r="S2016" s="8" t="str">
        <f t="shared" si="220"/>
        <v>technology</v>
      </c>
      <c r="T2016" t="str">
        <f t="shared" si="217"/>
        <v>ogy/hardware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6">
        <f t="shared" si="218"/>
        <v>40795.876886574071</v>
      </c>
      <c r="K2017">
        <v>1313010163</v>
      </c>
      <c r="L2017" s="18">
        <f t="shared" si="215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>
        <f t="shared" si="216"/>
        <v>936.01000000000022</v>
      </c>
      <c r="R2017">
        <f t="shared" si="219"/>
        <v>5.7778395061728407</v>
      </c>
      <c r="S2017" s="8" t="str">
        <f t="shared" si="220"/>
        <v>technology</v>
      </c>
      <c r="T2017" t="str">
        <f t="shared" si="217"/>
        <v>ogy/hardware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6">
        <f t="shared" si="218"/>
        <v>41342.88077546296</v>
      </c>
      <c r="K2018">
        <v>1360271299</v>
      </c>
      <c r="L2018" s="18">
        <f t="shared" si="215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>
        <f t="shared" si="216"/>
        <v>82154.22</v>
      </c>
      <c r="R2018">
        <f t="shared" si="219"/>
        <v>171.51194154488519</v>
      </c>
      <c r="S2018" s="8" t="str">
        <f t="shared" si="220"/>
        <v>technology</v>
      </c>
      <c r="T2018" t="str">
        <f t="shared" si="217"/>
        <v>ogy/hardware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6">
        <f t="shared" si="218"/>
        <v>40992.166666666664</v>
      </c>
      <c r="K2019">
        <v>1329873755</v>
      </c>
      <c r="L2019" s="18">
        <f t="shared" si="215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>
        <f t="shared" si="216"/>
        <v>6275.5999999999985</v>
      </c>
      <c r="R2019">
        <f t="shared" si="219"/>
        <v>14.73145539906103</v>
      </c>
      <c r="S2019" s="8" t="str">
        <f t="shared" si="220"/>
        <v>technology</v>
      </c>
      <c r="T2019" t="str">
        <f t="shared" si="217"/>
        <v>ogy/hardware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6">
        <f t="shared" si="218"/>
        <v>42229.365844907406</v>
      </c>
      <c r="K2020">
        <v>1436863609</v>
      </c>
      <c r="L2020" s="18">
        <f t="shared" si="215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>
        <f t="shared" si="216"/>
        <v>1458.2299999999959</v>
      </c>
      <c r="R2020">
        <f t="shared" si="219"/>
        <v>3.2405111111111022</v>
      </c>
      <c r="S2020" s="8" t="str">
        <f t="shared" si="220"/>
        <v>technology</v>
      </c>
      <c r="T2020" t="str">
        <f t="shared" si="217"/>
        <v>ogy/hardware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6">
        <f t="shared" si="218"/>
        <v>42635.70857638889</v>
      </c>
      <c r="K2021">
        <v>1471971621</v>
      </c>
      <c r="L2021" s="18">
        <f t="shared" si="215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>
        <f t="shared" si="216"/>
        <v>153963.9</v>
      </c>
      <c r="R2021">
        <f t="shared" si="219"/>
        <v>86.496573033707861</v>
      </c>
      <c r="S2021" s="8" t="str">
        <f t="shared" si="220"/>
        <v>technology</v>
      </c>
      <c r="T2021" t="str">
        <f t="shared" si="217"/>
        <v>ogy/hardware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6">
        <f t="shared" si="218"/>
        <v>41773.961111111108</v>
      </c>
      <c r="K2022">
        <v>1396923624</v>
      </c>
      <c r="L2022" s="18">
        <f t="shared" si="215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>
        <f t="shared" si="216"/>
        <v>1385</v>
      </c>
      <c r="R2022">
        <f t="shared" si="219"/>
        <v>11.352459016393443</v>
      </c>
      <c r="S2022" s="8" t="str">
        <f t="shared" si="220"/>
        <v>technology</v>
      </c>
      <c r="T2022" t="str">
        <f t="shared" si="217"/>
        <v>ogy/hardware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6">
        <f t="shared" si="218"/>
        <v>41906.070567129631</v>
      </c>
      <c r="K2023">
        <v>1407634897</v>
      </c>
      <c r="L2023" s="18">
        <f t="shared" si="215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>
        <f t="shared" si="216"/>
        <v>9055</v>
      </c>
      <c r="R2023">
        <f t="shared" si="219"/>
        <v>95.315789473684205</v>
      </c>
      <c r="S2023" s="8" t="str">
        <f t="shared" si="220"/>
        <v>technology</v>
      </c>
      <c r="T2023" t="str">
        <f t="shared" si="217"/>
        <v>ogy/hardware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6">
        <f t="shared" si="218"/>
        <v>42532.569120370375</v>
      </c>
      <c r="K2024">
        <v>1463060372</v>
      </c>
      <c r="L2024" s="18">
        <f t="shared" si="215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>
        <f t="shared" si="216"/>
        <v>25137</v>
      </c>
      <c r="R2024">
        <f t="shared" si="219"/>
        <v>77.344615384615381</v>
      </c>
      <c r="S2024" s="8" t="str">
        <f t="shared" si="220"/>
        <v>technology</v>
      </c>
      <c r="T2024" t="str">
        <f t="shared" si="217"/>
        <v>ogy/hardware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6">
        <f t="shared" si="218"/>
        <v>42166.420752314814</v>
      </c>
      <c r="K2025">
        <v>1431425153</v>
      </c>
      <c r="L2025" s="18">
        <f t="shared" si="215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>
        <f t="shared" si="216"/>
        <v>61459</v>
      </c>
      <c r="R2025">
        <f t="shared" si="219"/>
        <v>174.10481586402267</v>
      </c>
      <c r="S2025" s="8" t="str">
        <f t="shared" si="220"/>
        <v>technology</v>
      </c>
      <c r="T2025" t="str">
        <f t="shared" si="217"/>
        <v>ogy/hardware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6">
        <f t="shared" si="218"/>
        <v>41134.125</v>
      </c>
      <c r="K2026">
        <v>1341875544</v>
      </c>
      <c r="L2026" s="18">
        <f t="shared" si="215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>
        <f t="shared" si="216"/>
        <v>19414</v>
      </c>
      <c r="R2026">
        <f t="shared" si="219"/>
        <v>184.89523809523808</v>
      </c>
      <c r="S2026" s="8" t="str">
        <f t="shared" si="220"/>
        <v>technology</v>
      </c>
      <c r="T2026" t="str">
        <f t="shared" si="217"/>
        <v>ogy/hardware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6">
        <f t="shared" si="218"/>
        <v>42166.184560185182</v>
      </c>
      <c r="K2027">
        <v>1431404746</v>
      </c>
      <c r="L2027" s="18">
        <f t="shared" si="215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>
        <f t="shared" si="216"/>
        <v>80920</v>
      </c>
      <c r="R2027">
        <f t="shared" si="219"/>
        <v>111.00137174211248</v>
      </c>
      <c r="S2027" s="8" t="str">
        <f t="shared" si="220"/>
        <v>technology</v>
      </c>
      <c r="T2027" t="str">
        <f t="shared" si="217"/>
        <v>ogy/hardware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6">
        <f t="shared" si="218"/>
        <v>41750.165972222225</v>
      </c>
      <c r="K2028">
        <v>1394127585</v>
      </c>
      <c r="L2028" s="18">
        <f t="shared" si="215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>
        <f t="shared" si="216"/>
        <v>8370.7699999999968</v>
      </c>
      <c r="R2028">
        <f t="shared" si="219"/>
        <v>18.437819383259903</v>
      </c>
      <c r="S2028" s="8" t="str">
        <f t="shared" si="220"/>
        <v>technology</v>
      </c>
      <c r="T2028" t="str">
        <f t="shared" si="217"/>
        <v>ogy/hardware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6">
        <f t="shared" si="218"/>
        <v>42093.772210648152</v>
      </c>
      <c r="K2029">
        <v>1423855919</v>
      </c>
      <c r="L2029" s="18">
        <f t="shared" si="215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>
        <f t="shared" si="216"/>
        <v>20249</v>
      </c>
      <c r="R2029">
        <f t="shared" si="219"/>
        <v>37.567717996289424</v>
      </c>
      <c r="S2029" s="8" t="str">
        <f t="shared" si="220"/>
        <v>technology</v>
      </c>
      <c r="T2029" t="str">
        <f t="shared" si="217"/>
        <v>ogy/hardware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6">
        <f t="shared" si="218"/>
        <v>40252.913194444445</v>
      </c>
      <c r="K2030">
        <v>1265493806</v>
      </c>
      <c r="L2030" s="18">
        <f t="shared" si="215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>
        <f t="shared" si="216"/>
        <v>785</v>
      </c>
      <c r="R2030">
        <f t="shared" si="219"/>
        <v>9.9367088607594933</v>
      </c>
      <c r="S2030" s="8" t="str">
        <f t="shared" si="220"/>
        <v>technology</v>
      </c>
      <c r="T2030" t="str">
        <f t="shared" si="217"/>
        <v>ogy/hardware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6">
        <f t="shared" si="218"/>
        <v>41878.021770833337</v>
      </c>
      <c r="K2031">
        <v>1406507481</v>
      </c>
      <c r="L2031" s="18">
        <f t="shared" si="215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>
        <f t="shared" si="216"/>
        <v>6530</v>
      </c>
      <c r="R2031">
        <f t="shared" si="219"/>
        <v>69.468085106382972</v>
      </c>
      <c r="S2031" s="8" t="str">
        <f t="shared" si="220"/>
        <v>technology</v>
      </c>
      <c r="T2031" t="str">
        <f t="shared" si="217"/>
        <v>ogy/hardware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6">
        <f t="shared" si="218"/>
        <v>41242.996481481481</v>
      </c>
      <c r="K2032">
        <v>1351641296</v>
      </c>
      <c r="L2032" s="18">
        <f t="shared" si="215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>
        <f t="shared" si="216"/>
        <v>41366</v>
      </c>
      <c r="R2032">
        <f t="shared" si="219"/>
        <v>66.185599999999994</v>
      </c>
      <c r="S2032" s="8" t="str">
        <f t="shared" si="220"/>
        <v>technology</v>
      </c>
      <c r="T2032" t="str">
        <f t="shared" si="217"/>
        <v>ogy/hardware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6">
        <f t="shared" si="218"/>
        <v>42013.041666666672</v>
      </c>
      <c r="K2033">
        <v>1417506853</v>
      </c>
      <c r="L2033" s="18">
        <f t="shared" si="215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>
        <f t="shared" si="216"/>
        <v>10175</v>
      </c>
      <c r="R2033">
        <f t="shared" si="219"/>
        <v>20.029527559055119</v>
      </c>
      <c r="S2033" s="8" t="str">
        <f t="shared" si="220"/>
        <v>technology</v>
      </c>
      <c r="T2033" t="str">
        <f t="shared" si="217"/>
        <v>ogy/hardware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6">
        <f t="shared" si="218"/>
        <v>42719.208333333328</v>
      </c>
      <c r="K2034">
        <v>1479216874</v>
      </c>
      <c r="L2034" s="18">
        <f t="shared" si="215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>
        <f t="shared" si="216"/>
        <v>51047</v>
      </c>
      <c r="R2034">
        <f t="shared" si="219"/>
        <v>96.133709981167613</v>
      </c>
      <c r="S2034" s="8" t="str">
        <f t="shared" si="220"/>
        <v>technology</v>
      </c>
      <c r="T2034" t="str">
        <f t="shared" si="217"/>
        <v>ogy/hardware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6">
        <f t="shared" si="218"/>
        <v>41755.082384259258</v>
      </c>
      <c r="K2035">
        <v>1395885518</v>
      </c>
      <c r="L2035" s="18">
        <f t="shared" si="215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>
        <f t="shared" si="216"/>
        <v>19669</v>
      </c>
      <c r="R2035">
        <f t="shared" si="219"/>
        <v>124.48734177215189</v>
      </c>
      <c r="S2035" s="8" t="str">
        <f t="shared" si="220"/>
        <v>technology</v>
      </c>
      <c r="T2035" t="str">
        <f t="shared" si="217"/>
        <v>ogy/hardware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6">
        <f t="shared" si="218"/>
        <v>42131.290277777778</v>
      </c>
      <c r="K2036">
        <v>1426216033</v>
      </c>
      <c r="L2036" s="18">
        <f t="shared" si="215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>
        <f t="shared" si="216"/>
        <v>223719.59000000003</v>
      </c>
      <c r="R2036">
        <f t="shared" si="219"/>
        <v>440.39289370078745</v>
      </c>
      <c r="S2036" s="8" t="str">
        <f t="shared" si="220"/>
        <v>technology</v>
      </c>
      <c r="T2036" t="str">
        <f t="shared" si="217"/>
        <v>ogy/hardware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6">
        <f t="shared" si="218"/>
        <v>42357.041666666672</v>
      </c>
      <c r="K2037">
        <v>1446562807</v>
      </c>
      <c r="L2037" s="18">
        <f t="shared" si="215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>
        <f t="shared" si="216"/>
        <v>88829.140000000014</v>
      </c>
      <c r="R2037">
        <f t="shared" si="219"/>
        <v>137.93344720496896</v>
      </c>
      <c r="S2037" s="8" t="str">
        <f t="shared" si="220"/>
        <v>technology</v>
      </c>
      <c r="T2037" t="str">
        <f t="shared" si="217"/>
        <v>ogy/hardware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6">
        <f t="shared" si="218"/>
        <v>41768.864803240744</v>
      </c>
      <c r="K2038">
        <v>1397076319</v>
      </c>
      <c r="L2038" s="18">
        <f t="shared" si="215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>
        <f t="shared" si="216"/>
        <v>9500.5</v>
      </c>
      <c r="R2038">
        <f t="shared" si="219"/>
        <v>11.203419811320755</v>
      </c>
      <c r="S2038" s="8" t="str">
        <f t="shared" si="220"/>
        <v>technology</v>
      </c>
      <c r="T2038" t="str">
        <f t="shared" si="217"/>
        <v>ogy/hardware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6">
        <f t="shared" si="218"/>
        <v>41638.251770833333</v>
      </c>
      <c r="K2039">
        <v>1383195753</v>
      </c>
      <c r="L2039" s="18">
        <f t="shared" si="215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>
        <f t="shared" si="216"/>
        <v>20047.64</v>
      </c>
      <c r="R2039">
        <f t="shared" si="219"/>
        <v>46.731095571095572</v>
      </c>
      <c r="S2039" s="8" t="str">
        <f t="shared" si="220"/>
        <v>technology</v>
      </c>
      <c r="T2039" t="str">
        <f t="shared" si="217"/>
        <v>ogy/hardware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6">
        <f t="shared" si="218"/>
        <v>41456.75</v>
      </c>
      <c r="K2040">
        <v>1369895421</v>
      </c>
      <c r="L2040" s="18">
        <f t="shared" si="215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>
        <f t="shared" si="216"/>
        <v>25641</v>
      </c>
      <c r="R2040">
        <f t="shared" si="219"/>
        <v>125.69117647058823</v>
      </c>
      <c r="S2040" s="8" t="str">
        <f t="shared" si="220"/>
        <v>technology</v>
      </c>
      <c r="T2040" t="str">
        <f t="shared" si="217"/>
        <v>ogy/hardware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6">
        <f t="shared" si="218"/>
        <v>42705.207638888889</v>
      </c>
      <c r="K2041">
        <v>1477996325</v>
      </c>
      <c r="L2041" s="18">
        <f t="shared" si="215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>
        <f t="shared" si="216"/>
        <v>45271</v>
      </c>
      <c r="R2041">
        <f t="shared" si="219"/>
        <v>119.44854881266491</v>
      </c>
      <c r="S2041" s="8" t="str">
        <f t="shared" si="220"/>
        <v>technology</v>
      </c>
      <c r="T2041" t="str">
        <f t="shared" si="217"/>
        <v>ogy/hardware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6">
        <f t="shared" si="218"/>
        <v>41593.968784722223</v>
      </c>
      <c r="K2042">
        <v>1383257703</v>
      </c>
      <c r="L2042" s="18">
        <f t="shared" si="215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>
        <f t="shared" si="216"/>
        <v>4445.1400000000003</v>
      </c>
      <c r="R2042">
        <f t="shared" si="219"/>
        <v>16.402730627306273</v>
      </c>
      <c r="S2042" s="8" t="str">
        <f t="shared" si="220"/>
        <v>technology</v>
      </c>
      <c r="T2042" t="str">
        <f t="shared" si="217"/>
        <v>ogy/hardware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6">
        <f t="shared" si="218"/>
        <v>42684.567442129628</v>
      </c>
      <c r="K2043">
        <v>1476189427</v>
      </c>
      <c r="L2043" s="18">
        <f t="shared" si="215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>
        <f t="shared" si="216"/>
        <v>7777</v>
      </c>
      <c r="R2043">
        <f t="shared" si="219"/>
        <v>64.808333333333337</v>
      </c>
      <c r="S2043" s="8" t="str">
        <f t="shared" si="220"/>
        <v>technology</v>
      </c>
      <c r="T2043" t="str">
        <f t="shared" si="217"/>
        <v>ogy/hardware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6">
        <f t="shared" si="218"/>
        <v>42391.708032407405</v>
      </c>
      <c r="K2044">
        <v>1448297974</v>
      </c>
      <c r="L2044" s="18">
        <f t="shared" si="215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>
        <f t="shared" si="216"/>
        <v>2353</v>
      </c>
      <c r="R2044">
        <f t="shared" si="219"/>
        <v>16.807142857142857</v>
      </c>
      <c r="S2044" s="8" t="str">
        <f t="shared" si="220"/>
        <v>technology</v>
      </c>
      <c r="T2044" t="str">
        <f t="shared" si="217"/>
        <v>ogy/hardware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6">
        <f t="shared" si="218"/>
        <v>42715.207638888889</v>
      </c>
      <c r="K2045">
        <v>1476764077</v>
      </c>
      <c r="L2045" s="18">
        <f t="shared" si="215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>
        <f t="shared" si="216"/>
        <v>5626</v>
      </c>
      <c r="R2045">
        <f t="shared" si="219"/>
        <v>29.150259067357513</v>
      </c>
      <c r="S2045" s="8" t="str">
        <f t="shared" si="220"/>
        <v>technology</v>
      </c>
      <c r="T2045" t="str">
        <f t="shared" si="217"/>
        <v>ogy/hardware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6">
        <f t="shared" si="218"/>
        <v>42168.684189814812</v>
      </c>
      <c r="K2046">
        <v>1431620714</v>
      </c>
      <c r="L2046" s="18">
        <f t="shared" si="215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>
        <f t="shared" si="216"/>
        <v>1232</v>
      </c>
      <c r="R2046">
        <f t="shared" si="219"/>
        <v>6.8444444444444441</v>
      </c>
      <c r="S2046" s="8" t="str">
        <f t="shared" si="220"/>
        <v>technology</v>
      </c>
      <c r="T2046" t="str">
        <f t="shared" si="217"/>
        <v>ogy/hardware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6">
        <f t="shared" si="218"/>
        <v>41099.088506944441</v>
      </c>
      <c r="K2047">
        <v>1339207647</v>
      </c>
      <c r="L2047" s="18">
        <f t="shared" si="215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>
        <f t="shared" si="216"/>
        <v>35240.01</v>
      </c>
      <c r="R2047">
        <f t="shared" si="219"/>
        <v>133.99243346007606</v>
      </c>
      <c r="S2047" s="8" t="str">
        <f t="shared" si="220"/>
        <v>technology</v>
      </c>
      <c r="T2047" t="str">
        <f t="shared" si="217"/>
        <v>ogy/hardware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6">
        <f t="shared" si="218"/>
        <v>41417.171805555554</v>
      </c>
      <c r="K2048">
        <v>1366690044</v>
      </c>
      <c r="L2048" s="18">
        <f t="shared" si="215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>
        <f t="shared" si="216"/>
        <v>2110</v>
      </c>
      <c r="R2048">
        <f t="shared" si="219"/>
        <v>9.7235023041474662</v>
      </c>
      <c r="S2048" s="8" t="str">
        <f t="shared" si="220"/>
        <v>technology</v>
      </c>
      <c r="T2048" t="str">
        <f t="shared" si="217"/>
        <v>ogy/hardware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6">
        <f t="shared" si="218"/>
        <v>42111</v>
      </c>
      <c r="K2049">
        <v>1426714870</v>
      </c>
      <c r="L2049" s="18">
        <f t="shared" si="215"/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>
        <f t="shared" si="216"/>
        <v>2939</v>
      </c>
      <c r="R2049">
        <f t="shared" si="219"/>
        <v>6.6343115124153496</v>
      </c>
      <c r="S2049" s="8" t="str">
        <f t="shared" si="220"/>
        <v>technology</v>
      </c>
      <c r="T2049" t="str">
        <f t="shared" si="217"/>
        <v>ogy/hardware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6">
        <f t="shared" si="218"/>
        <v>41417.651516203703</v>
      </c>
      <c r="K2050">
        <v>1366731491</v>
      </c>
      <c r="L2050" s="18">
        <f t="shared" ref="L2050:L2113" si="221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>
        <f t="shared" ref="Q2050:Q2113" si="222">E2050-D2050</f>
        <v>41082.449999999997</v>
      </c>
      <c r="R2050">
        <f t="shared" si="219"/>
        <v>29.921667880553532</v>
      </c>
      <c r="S2050" s="8" t="str">
        <f t="shared" si="220"/>
        <v>technology</v>
      </c>
      <c r="T2050" t="str">
        <f t="shared" ref="T2050:T2113" si="223">RIGHT(P2050,12)</f>
        <v>ogy/hardware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6">
        <f t="shared" ref="J2051:J2114" si="224">(((I2051/60)/60)/24)+DATE(1970,1,1)</f>
        <v>41610.957638888889</v>
      </c>
      <c r="K2051">
        <v>1382963963</v>
      </c>
      <c r="L2051" s="18">
        <f t="shared" si="221"/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>
        <f t="shared" si="222"/>
        <v>10095.349999999999</v>
      </c>
      <c r="R2051">
        <f t="shared" ref="R2051:R2114" si="225">Q2051/N2051</f>
        <v>13.605592991913745</v>
      </c>
      <c r="S2051" s="8" t="str">
        <f t="shared" si="220"/>
        <v>technology</v>
      </c>
      <c r="T2051" t="str">
        <f t="shared" si="223"/>
        <v>ogy/hardware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6">
        <f t="shared" si="224"/>
        <v>42155.071504629625</v>
      </c>
      <c r="K2052">
        <v>1429580578</v>
      </c>
      <c r="L2052" s="18">
        <f t="shared" si="221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>
        <f t="shared" si="222"/>
        <v>37327</v>
      </c>
      <c r="R2052">
        <f t="shared" si="225"/>
        <v>219.57058823529411</v>
      </c>
      <c r="S2052" s="8" t="str">
        <f t="shared" si="220"/>
        <v>technology</v>
      </c>
      <c r="T2052" t="str">
        <f t="shared" si="223"/>
        <v>ogy/hardware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6">
        <f t="shared" si="224"/>
        <v>41634.022418981483</v>
      </c>
      <c r="K2053">
        <v>1385425937</v>
      </c>
      <c r="L2053" s="18">
        <f t="shared" si="221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>
        <f t="shared" si="222"/>
        <v>2429</v>
      </c>
      <c r="R2053">
        <f t="shared" si="225"/>
        <v>10.037190082644628</v>
      </c>
      <c r="S2053" s="8" t="str">
        <f t="shared" si="220"/>
        <v>technology</v>
      </c>
      <c r="T2053" t="str">
        <f t="shared" si="223"/>
        <v>ogy/hardware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6">
        <f t="shared" si="224"/>
        <v>42420.08394675926</v>
      </c>
      <c r="K2054">
        <v>1452045653</v>
      </c>
      <c r="L2054" s="18">
        <f t="shared" si="221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>
        <f t="shared" si="222"/>
        <v>126524</v>
      </c>
      <c r="R2054">
        <f t="shared" si="225"/>
        <v>233.87060998151571</v>
      </c>
      <c r="S2054" s="8" t="str">
        <f t="shared" si="220"/>
        <v>technology</v>
      </c>
      <c r="T2054" t="str">
        <f t="shared" si="223"/>
        <v>ogy/hardware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6">
        <f t="shared" si="224"/>
        <v>42333.659155092595</v>
      </c>
      <c r="K2055">
        <v>1445870951</v>
      </c>
      <c r="L2055" s="18">
        <f t="shared" si="221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>
        <f t="shared" si="222"/>
        <v>51</v>
      </c>
      <c r="R2055">
        <f t="shared" si="225"/>
        <v>0.42148760330578511</v>
      </c>
      <c r="S2055" s="8" t="str">
        <f t="shared" si="220"/>
        <v>technology</v>
      </c>
      <c r="T2055" t="str">
        <f t="shared" si="223"/>
        <v>ogy/hardware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6">
        <f t="shared" si="224"/>
        <v>41761.520949074074</v>
      </c>
      <c r="K2056">
        <v>1396441810</v>
      </c>
      <c r="L2056" s="18">
        <f t="shared" si="221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>
        <f t="shared" si="222"/>
        <v>4757</v>
      </c>
      <c r="R2056">
        <f t="shared" si="225"/>
        <v>7.6602254428341388</v>
      </c>
      <c r="S2056" s="8" t="str">
        <f t="shared" si="220"/>
        <v>technology</v>
      </c>
      <c r="T2056" t="str">
        <f t="shared" si="223"/>
        <v>ogy/hardware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6">
        <f t="shared" si="224"/>
        <v>41976.166666666672</v>
      </c>
      <c r="K2057">
        <v>1415031043</v>
      </c>
      <c r="L2057" s="18">
        <f t="shared" si="221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>
        <f t="shared" si="222"/>
        <v>4045</v>
      </c>
      <c r="R2057">
        <f t="shared" si="225"/>
        <v>40.049504950495049</v>
      </c>
      <c r="S2057" s="8" t="str">
        <f t="shared" si="220"/>
        <v>technology</v>
      </c>
      <c r="T2057" t="str">
        <f t="shared" si="223"/>
        <v>ogy/hardware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6">
        <f t="shared" si="224"/>
        <v>41381.76090277778</v>
      </c>
      <c r="K2058">
        <v>1363630542</v>
      </c>
      <c r="L2058" s="18">
        <f t="shared" si="221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>
        <f t="shared" si="222"/>
        <v>26726</v>
      </c>
      <c r="R2058">
        <f t="shared" si="225"/>
        <v>48.241877256317693</v>
      </c>
      <c r="S2058" s="8" t="str">
        <f t="shared" si="220"/>
        <v>technology</v>
      </c>
      <c r="T2058" t="str">
        <f t="shared" si="223"/>
        <v>ogy/hardware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6">
        <f t="shared" si="224"/>
        <v>42426.494583333333</v>
      </c>
      <c r="K2059">
        <v>1453895532</v>
      </c>
      <c r="L2059" s="18">
        <f t="shared" si="221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>
        <f t="shared" si="222"/>
        <v>15334.830000000002</v>
      </c>
      <c r="R2059">
        <f t="shared" si="225"/>
        <v>23.025270270270273</v>
      </c>
      <c r="S2059" s="8" t="str">
        <f t="shared" si="220"/>
        <v>technology</v>
      </c>
      <c r="T2059" t="str">
        <f t="shared" si="223"/>
        <v>ogy/hardware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6">
        <f t="shared" si="224"/>
        <v>42065.833333333328</v>
      </c>
      <c r="K2060">
        <v>1421916830</v>
      </c>
      <c r="L2060" s="18">
        <f t="shared" si="221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>
        <f t="shared" si="222"/>
        <v>1748</v>
      </c>
      <c r="R2060">
        <f t="shared" si="225"/>
        <v>4.2634146341463417</v>
      </c>
      <c r="S2060" s="8" t="str">
        <f t="shared" si="220"/>
        <v>technology</v>
      </c>
      <c r="T2060" t="str">
        <f t="shared" si="223"/>
        <v>ogy/hardware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6">
        <f t="shared" si="224"/>
        <v>42400.915972222225</v>
      </c>
      <c r="K2061">
        <v>1450880854</v>
      </c>
      <c r="L2061" s="18">
        <f t="shared" si="221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>
        <f t="shared" si="222"/>
        <v>13037</v>
      </c>
      <c r="R2061">
        <f t="shared" si="225"/>
        <v>34.765333333333331</v>
      </c>
      <c r="S2061" s="8" t="str">
        <f t="shared" si="220"/>
        <v>technology</v>
      </c>
      <c r="T2061" t="str">
        <f t="shared" si="223"/>
        <v>ogy/hardware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6">
        <f t="shared" si="224"/>
        <v>41843.642939814818</v>
      </c>
      <c r="K2062">
        <v>1400945150</v>
      </c>
      <c r="L2062" s="18">
        <f t="shared" si="221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>
        <f t="shared" si="222"/>
        <v>24100</v>
      </c>
      <c r="R2062">
        <f t="shared" si="225"/>
        <v>17.668621700879765</v>
      </c>
      <c r="S2062" s="8" t="str">
        <f t="shared" si="220"/>
        <v>technology</v>
      </c>
      <c r="T2062" t="str">
        <f t="shared" si="223"/>
        <v>ogy/hardware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6">
        <f t="shared" si="224"/>
        <v>42735.764513888891</v>
      </c>
      <c r="K2063">
        <v>1480616454</v>
      </c>
      <c r="L2063" s="18">
        <f t="shared" si="221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>
        <f t="shared" si="222"/>
        <v>396</v>
      </c>
      <c r="R2063">
        <f t="shared" si="225"/>
        <v>11.314285714285715</v>
      </c>
      <c r="S2063" s="8" t="str">
        <f t="shared" si="220"/>
        <v>technology</v>
      </c>
      <c r="T2063" t="str">
        <f t="shared" si="223"/>
        <v>ogy/hardware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6">
        <f t="shared" si="224"/>
        <v>42453.341412037036</v>
      </c>
      <c r="K2064">
        <v>1456218698</v>
      </c>
      <c r="L2064" s="18">
        <f t="shared" si="221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>
        <f t="shared" si="222"/>
        <v>14977</v>
      </c>
      <c r="R2064">
        <f t="shared" si="225"/>
        <v>73.778325123152712</v>
      </c>
      <c r="S2064" s="8" t="str">
        <f t="shared" si="220"/>
        <v>technology</v>
      </c>
      <c r="T2064" t="str">
        <f t="shared" si="223"/>
        <v>ogy/hardware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6">
        <f t="shared" si="224"/>
        <v>42505.73265046296</v>
      </c>
      <c r="K2065">
        <v>1460482501</v>
      </c>
      <c r="L2065" s="18">
        <f t="shared" si="221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>
        <f t="shared" si="222"/>
        <v>1922</v>
      </c>
      <c r="R2065">
        <f t="shared" si="225"/>
        <v>39.224489795918366</v>
      </c>
      <c r="S2065" s="8" t="str">
        <f t="shared" si="220"/>
        <v>technology</v>
      </c>
      <c r="T2065" t="str">
        <f t="shared" si="223"/>
        <v>ogy/hardware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6">
        <f t="shared" si="224"/>
        <v>41425.5</v>
      </c>
      <c r="K2066">
        <v>1366879523</v>
      </c>
      <c r="L2066" s="18">
        <f t="shared" si="221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>
        <f t="shared" si="222"/>
        <v>238822.27000000002</v>
      </c>
      <c r="R2066">
        <f t="shared" si="225"/>
        <v>41.091237095664148</v>
      </c>
      <c r="S2066" s="8" t="str">
        <f t="shared" si="220"/>
        <v>technology</v>
      </c>
      <c r="T2066" t="str">
        <f t="shared" si="223"/>
        <v>ogy/hardware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6">
        <f t="shared" si="224"/>
        <v>41633.333668981482</v>
      </c>
      <c r="K2067">
        <v>1385366429</v>
      </c>
      <c r="L2067" s="18">
        <f t="shared" si="221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>
        <f t="shared" si="222"/>
        <v>39686.050000000003</v>
      </c>
      <c r="R2067">
        <f t="shared" si="225"/>
        <v>25.505173521850903</v>
      </c>
      <c r="S2067" s="8" t="str">
        <f t="shared" ref="S2067:S2082" si="226">LEFT(P2067, LEN(P2067)-9)</f>
        <v>technology</v>
      </c>
      <c r="T2067" t="str">
        <f t="shared" si="223"/>
        <v>ogy/hardware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6">
        <f t="shared" si="224"/>
        <v>41874.771793981483</v>
      </c>
      <c r="K2068">
        <v>1406226683</v>
      </c>
      <c r="L2068" s="18">
        <f t="shared" si="221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>
        <f t="shared" si="222"/>
        <v>2372</v>
      </c>
      <c r="R2068">
        <f t="shared" si="225"/>
        <v>36.492307692307691</v>
      </c>
      <c r="S2068" s="8" t="str">
        <f t="shared" si="226"/>
        <v>technology</v>
      </c>
      <c r="T2068" t="str">
        <f t="shared" si="223"/>
        <v>ogy/hardware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6">
        <f t="shared" si="224"/>
        <v>42148.853888888887</v>
      </c>
      <c r="K2069">
        <v>1429648176</v>
      </c>
      <c r="L2069" s="18">
        <f t="shared" si="221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>
        <f t="shared" si="222"/>
        <v>133</v>
      </c>
      <c r="R2069">
        <f t="shared" si="225"/>
        <v>13.3</v>
      </c>
      <c r="S2069" s="8" t="str">
        <f t="shared" si="226"/>
        <v>technology</v>
      </c>
      <c r="T2069" t="str">
        <f t="shared" si="223"/>
        <v>ogy/hardware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6">
        <f t="shared" si="224"/>
        <v>42663.841608796298</v>
      </c>
      <c r="K2070">
        <v>1474402315</v>
      </c>
      <c r="L2070" s="18">
        <f t="shared" si="221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>
        <f t="shared" si="222"/>
        <v>1305.9700000000012</v>
      </c>
      <c r="R2070">
        <f t="shared" si="225"/>
        <v>17.183815789473698</v>
      </c>
      <c r="S2070" s="8" t="str">
        <f t="shared" si="226"/>
        <v>technology</v>
      </c>
      <c r="T2070" t="str">
        <f t="shared" si="223"/>
        <v>ogy/hardware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6">
        <f t="shared" si="224"/>
        <v>42371.972118055557</v>
      </c>
      <c r="K2071">
        <v>1449098391</v>
      </c>
      <c r="L2071" s="18">
        <f t="shared" si="221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>
        <f t="shared" si="222"/>
        <v>14203.330000000002</v>
      </c>
      <c r="R2071">
        <f t="shared" si="225"/>
        <v>54.005057034220542</v>
      </c>
      <c r="S2071" s="8" t="str">
        <f t="shared" si="226"/>
        <v>technology</v>
      </c>
      <c r="T2071" t="str">
        <f t="shared" si="223"/>
        <v>ogy/hardware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6">
        <f t="shared" si="224"/>
        <v>42549.6565162037</v>
      </c>
      <c r="K2072">
        <v>1464536723</v>
      </c>
      <c r="L2072" s="18">
        <f t="shared" si="221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>
        <f t="shared" si="222"/>
        <v>271659</v>
      </c>
      <c r="R2072">
        <f t="shared" si="225"/>
        <v>177.55490196078432</v>
      </c>
      <c r="S2072" s="8" t="str">
        <f t="shared" si="226"/>
        <v>technology</v>
      </c>
      <c r="T2072" t="str">
        <f t="shared" si="223"/>
        <v>ogy/hardware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6">
        <f t="shared" si="224"/>
        <v>42645.278749999998</v>
      </c>
      <c r="K2073">
        <v>1471502484</v>
      </c>
      <c r="L2073" s="18">
        <f t="shared" si="221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>
        <f t="shared" si="222"/>
        <v>36146</v>
      </c>
      <c r="R2073">
        <f t="shared" si="225"/>
        <v>130.02158273381295</v>
      </c>
      <c r="S2073" s="8" t="str">
        <f t="shared" si="226"/>
        <v>technology</v>
      </c>
      <c r="T2073" t="str">
        <f t="shared" si="223"/>
        <v>ogy/hardware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6">
        <f t="shared" si="224"/>
        <v>42497.581388888888</v>
      </c>
      <c r="K2074">
        <v>1460037432</v>
      </c>
      <c r="L2074" s="18">
        <f t="shared" si="221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>
        <f t="shared" si="222"/>
        <v>7673</v>
      </c>
      <c r="R2074">
        <f t="shared" si="225"/>
        <v>21.922857142857143</v>
      </c>
      <c r="S2074" s="8" t="str">
        <f t="shared" si="226"/>
        <v>technology</v>
      </c>
      <c r="T2074" t="str">
        <f t="shared" si="223"/>
        <v>ogy/hardware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6">
        <f t="shared" si="224"/>
        <v>42132.668032407411</v>
      </c>
      <c r="K2075">
        <v>1427212918</v>
      </c>
      <c r="L2075" s="18">
        <f t="shared" si="221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>
        <f t="shared" si="222"/>
        <v>52604.299999999988</v>
      </c>
      <c r="R2075">
        <f t="shared" si="225"/>
        <v>111.92404255319147</v>
      </c>
      <c r="S2075" s="8" t="str">
        <f t="shared" si="226"/>
        <v>technology</v>
      </c>
      <c r="T2075" t="str">
        <f t="shared" si="223"/>
        <v>ogy/hardware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6">
        <f t="shared" si="224"/>
        <v>42496.826180555552</v>
      </c>
      <c r="K2076">
        <v>1459972182</v>
      </c>
      <c r="L2076" s="18">
        <f t="shared" si="221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>
        <f t="shared" si="222"/>
        <v>15</v>
      </c>
      <c r="R2076">
        <f t="shared" si="225"/>
        <v>5</v>
      </c>
      <c r="S2076" s="8" t="str">
        <f t="shared" si="226"/>
        <v>technology</v>
      </c>
      <c r="T2076" t="str">
        <f t="shared" si="223"/>
        <v>ogy/hardware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6">
        <f t="shared" si="224"/>
        <v>41480.681574074071</v>
      </c>
      <c r="K2077">
        <v>1372177288</v>
      </c>
      <c r="L2077" s="18">
        <f t="shared" si="221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>
        <f t="shared" si="222"/>
        <v>157821.6</v>
      </c>
      <c r="R2077">
        <f t="shared" si="225"/>
        <v>19.246536585365856</v>
      </c>
      <c r="S2077" s="8" t="str">
        <f t="shared" si="226"/>
        <v>technology</v>
      </c>
      <c r="T2077" t="str">
        <f t="shared" si="223"/>
        <v>ogy/hardware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6">
        <f t="shared" si="224"/>
        <v>41843.880659722221</v>
      </c>
      <c r="K2078">
        <v>1402693689</v>
      </c>
      <c r="L2078" s="18">
        <f t="shared" si="221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>
        <f t="shared" si="222"/>
        <v>793594.99</v>
      </c>
      <c r="R2078">
        <f t="shared" si="225"/>
        <v>94.938986720899635</v>
      </c>
      <c r="S2078" s="8" t="str">
        <f t="shared" si="226"/>
        <v>technology</v>
      </c>
      <c r="T2078" t="str">
        <f t="shared" si="223"/>
        <v>ogy/hardware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6">
        <f t="shared" si="224"/>
        <v>42160.875</v>
      </c>
      <c r="K2079">
        <v>1428541276</v>
      </c>
      <c r="L2079" s="18">
        <f t="shared" si="221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>
        <f t="shared" si="222"/>
        <v>7754</v>
      </c>
      <c r="R2079">
        <f t="shared" si="225"/>
        <v>41.244680851063826</v>
      </c>
      <c r="S2079" s="8" t="str">
        <f t="shared" si="226"/>
        <v>technology</v>
      </c>
      <c r="T2079" t="str">
        <f t="shared" si="223"/>
        <v>ogy/hardware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6">
        <f t="shared" si="224"/>
        <v>42722.771493055552</v>
      </c>
      <c r="K2080">
        <v>1479493857</v>
      </c>
      <c r="L2080" s="18">
        <f t="shared" si="221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>
        <f t="shared" si="222"/>
        <v>6241</v>
      </c>
      <c r="R2080">
        <f t="shared" si="225"/>
        <v>130.02083333333334</v>
      </c>
      <c r="S2080" s="8" t="str">
        <f t="shared" si="226"/>
        <v>technology</v>
      </c>
      <c r="T2080" t="str">
        <f t="shared" si="223"/>
        <v>ogy/hardware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6">
        <f t="shared" si="224"/>
        <v>42180.791666666672</v>
      </c>
      <c r="K2081">
        <v>1432659793</v>
      </c>
      <c r="L2081" s="18">
        <f t="shared" si="221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>
        <f t="shared" si="222"/>
        <v>18817</v>
      </c>
      <c r="R2081">
        <f t="shared" si="225"/>
        <v>31</v>
      </c>
      <c r="S2081" s="8" t="str">
        <f t="shared" si="226"/>
        <v>technology</v>
      </c>
      <c r="T2081" t="str">
        <f t="shared" si="223"/>
        <v>ogy/hardware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6">
        <f t="shared" si="224"/>
        <v>42319.998842592591</v>
      </c>
      <c r="K2082">
        <v>1444690700</v>
      </c>
      <c r="L2082" s="18">
        <f t="shared" si="221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>
        <f t="shared" si="222"/>
        <v>4078</v>
      </c>
      <c r="R2082">
        <f t="shared" si="225"/>
        <v>81.56</v>
      </c>
      <c r="S2082" s="8" t="str">
        <f t="shared" si="226"/>
        <v>technology</v>
      </c>
      <c r="T2082" t="str">
        <f t="shared" si="223"/>
        <v>ogy/hardware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6">
        <f t="shared" si="224"/>
        <v>41045.207638888889</v>
      </c>
      <c r="K2083">
        <v>1333597555</v>
      </c>
      <c r="L2083" s="18">
        <f t="shared" si="221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>
        <f t="shared" si="222"/>
        <v>510</v>
      </c>
      <c r="R2083">
        <f t="shared" si="225"/>
        <v>9.2727272727272734</v>
      </c>
      <c r="S2083" s="8" t="str">
        <f t="shared" ref="S2083:S2122" si="227">LEFT(P2083, LEN(P2083)-11)</f>
        <v>music</v>
      </c>
      <c r="T2083" t="str">
        <f t="shared" si="223"/>
        <v>c/indie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6">
        <f t="shared" si="224"/>
        <v>40871.161990740737</v>
      </c>
      <c r="K2084">
        <v>1316919196</v>
      </c>
      <c r="L2084" s="18">
        <f t="shared" si="221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>
        <f t="shared" si="222"/>
        <v>161</v>
      </c>
      <c r="R2084">
        <f t="shared" si="225"/>
        <v>4.2368421052631575</v>
      </c>
      <c r="S2084" s="8" t="str">
        <f t="shared" si="227"/>
        <v>music</v>
      </c>
      <c r="T2084" t="str">
        <f t="shared" si="223"/>
        <v>c/indie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6">
        <f t="shared" si="224"/>
        <v>41064.72216435185</v>
      </c>
      <c r="K2085">
        <v>1336238395</v>
      </c>
      <c r="L2085" s="18">
        <f t="shared" si="221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>
        <f t="shared" si="222"/>
        <v>100</v>
      </c>
      <c r="R2085">
        <f t="shared" si="225"/>
        <v>4</v>
      </c>
      <c r="S2085" s="8" t="str">
        <f t="shared" si="227"/>
        <v>music</v>
      </c>
      <c r="T2085" t="str">
        <f t="shared" si="223"/>
        <v>c/indie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6">
        <f t="shared" si="224"/>
        <v>41763.290972222225</v>
      </c>
      <c r="K2086">
        <v>1396468782</v>
      </c>
      <c r="L2086" s="18">
        <f t="shared" si="221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>
        <f t="shared" si="222"/>
        <v>250</v>
      </c>
      <c r="R2086">
        <f t="shared" si="225"/>
        <v>5.4347826086956523</v>
      </c>
      <c r="S2086" s="8" t="str">
        <f t="shared" si="227"/>
        <v>music</v>
      </c>
      <c r="T2086" t="str">
        <f t="shared" si="223"/>
        <v>c/indie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6">
        <f t="shared" si="224"/>
        <v>41105.835497685184</v>
      </c>
      <c r="K2087">
        <v>1339790587</v>
      </c>
      <c r="L2087" s="18">
        <f t="shared" si="221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>
        <f t="shared" si="222"/>
        <v>1412</v>
      </c>
      <c r="R2087">
        <f t="shared" si="225"/>
        <v>17.012048192771083</v>
      </c>
      <c r="S2087" s="8" t="str">
        <f t="shared" si="227"/>
        <v>music</v>
      </c>
      <c r="T2087" t="str">
        <f t="shared" si="223"/>
        <v>c/indie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6">
        <f t="shared" si="224"/>
        <v>40891.207638888889</v>
      </c>
      <c r="K2088">
        <v>1321200332</v>
      </c>
      <c r="L2088" s="18">
        <f t="shared" si="221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>
        <f t="shared" si="222"/>
        <v>28</v>
      </c>
      <c r="R2088">
        <f t="shared" si="225"/>
        <v>0.8</v>
      </c>
      <c r="S2088" s="8" t="str">
        <f t="shared" si="227"/>
        <v>music</v>
      </c>
      <c r="T2088" t="str">
        <f t="shared" si="223"/>
        <v>c/indie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6">
        <f t="shared" si="224"/>
        <v>40794.204375000001</v>
      </c>
      <c r="K2089">
        <v>1312865658</v>
      </c>
      <c r="L2089" s="18">
        <f t="shared" si="221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>
        <f t="shared" si="222"/>
        <v>53</v>
      </c>
      <c r="R2089">
        <f t="shared" si="225"/>
        <v>2.12</v>
      </c>
      <c r="S2089" s="8" t="str">
        <f t="shared" si="227"/>
        <v>music</v>
      </c>
      <c r="T2089" t="str">
        <f t="shared" si="223"/>
        <v>c/indie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6">
        <f t="shared" si="224"/>
        <v>40432.165972222225</v>
      </c>
      <c r="K2090">
        <v>1281028152</v>
      </c>
      <c r="L2090" s="18">
        <f t="shared" si="221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>
        <f t="shared" si="222"/>
        <v>465.32000000000016</v>
      </c>
      <c r="R2090">
        <f t="shared" si="225"/>
        <v>6.204266666666669</v>
      </c>
      <c r="S2090" s="8" t="str">
        <f t="shared" si="227"/>
        <v>music</v>
      </c>
      <c r="T2090" t="str">
        <f t="shared" si="223"/>
        <v>c/indie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6">
        <f t="shared" si="224"/>
        <v>41488.076319444444</v>
      </c>
      <c r="K2091">
        <v>1372384194</v>
      </c>
      <c r="L2091" s="18">
        <f t="shared" si="221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>
        <f t="shared" si="222"/>
        <v>510.01000000000022</v>
      </c>
      <c r="R2091">
        <f t="shared" si="225"/>
        <v>8.225967741935488</v>
      </c>
      <c r="S2091" s="8" t="str">
        <f t="shared" si="227"/>
        <v>music</v>
      </c>
      <c r="T2091" t="str">
        <f t="shared" si="223"/>
        <v>c/indie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6">
        <f t="shared" si="224"/>
        <v>41329.381423611114</v>
      </c>
      <c r="K2092">
        <v>1359104955</v>
      </c>
      <c r="L2092" s="18">
        <f t="shared" si="221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>
        <f t="shared" si="222"/>
        <v>1203.2299999999996</v>
      </c>
      <c r="R2092">
        <f t="shared" si="225"/>
        <v>7.5201874999999969</v>
      </c>
      <c r="S2092" s="8" t="str">
        <f t="shared" si="227"/>
        <v>music</v>
      </c>
      <c r="T2092" t="str">
        <f t="shared" si="223"/>
        <v>c/indie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6">
        <f t="shared" si="224"/>
        <v>40603.833333333336</v>
      </c>
      <c r="K2093">
        <v>1294818278</v>
      </c>
      <c r="L2093" s="18">
        <f t="shared" si="221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>
        <f t="shared" si="222"/>
        <v>3684.2000000000007</v>
      </c>
      <c r="R2093">
        <f t="shared" si="225"/>
        <v>14.976422764227646</v>
      </c>
      <c r="S2093" s="8" t="str">
        <f t="shared" si="227"/>
        <v>music</v>
      </c>
      <c r="T2093" t="str">
        <f t="shared" si="223"/>
        <v>c/indie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6">
        <f t="shared" si="224"/>
        <v>40823.707546296297</v>
      </c>
      <c r="K2094">
        <v>1312822732</v>
      </c>
      <c r="L2094" s="18">
        <f t="shared" si="221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>
        <f t="shared" si="222"/>
        <v>77</v>
      </c>
      <c r="R2094">
        <f t="shared" si="225"/>
        <v>1.4</v>
      </c>
      <c r="S2094" s="8" t="str">
        <f t="shared" si="227"/>
        <v>music</v>
      </c>
      <c r="T2094" t="str">
        <f t="shared" si="223"/>
        <v>c/indie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6">
        <f t="shared" si="224"/>
        <v>41265.896203703705</v>
      </c>
      <c r="K2095">
        <v>1351024232</v>
      </c>
      <c r="L2095" s="18">
        <f t="shared" si="221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>
        <f t="shared" si="222"/>
        <v>37</v>
      </c>
      <c r="R2095">
        <f t="shared" si="225"/>
        <v>1.6086956521739131</v>
      </c>
      <c r="S2095" s="8" t="str">
        <f t="shared" si="227"/>
        <v>music</v>
      </c>
      <c r="T2095" t="str">
        <f t="shared" si="223"/>
        <v>c/indie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6">
        <f t="shared" si="224"/>
        <v>40973.125</v>
      </c>
      <c r="K2096">
        <v>1327969730</v>
      </c>
      <c r="L2096" s="18">
        <f t="shared" si="221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>
        <f t="shared" si="222"/>
        <v>719</v>
      </c>
      <c r="R2096">
        <f t="shared" si="225"/>
        <v>9.9861111111111107</v>
      </c>
      <c r="S2096" s="8" t="str">
        <f t="shared" si="227"/>
        <v>music</v>
      </c>
      <c r="T2096" t="str">
        <f t="shared" si="223"/>
        <v>c/indie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6">
        <f t="shared" si="224"/>
        <v>40818.733483796292</v>
      </c>
      <c r="K2097">
        <v>1312392973</v>
      </c>
      <c r="L2097" s="18">
        <f t="shared" si="221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>
        <f t="shared" si="222"/>
        <v>0</v>
      </c>
      <c r="R2097">
        <f t="shared" si="225"/>
        <v>0</v>
      </c>
      <c r="S2097" s="8" t="str">
        <f t="shared" si="227"/>
        <v>music</v>
      </c>
      <c r="T2097" t="str">
        <f t="shared" si="223"/>
        <v>c/indie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6">
        <f t="shared" si="224"/>
        <v>41208.165972222225</v>
      </c>
      <c r="K2098">
        <v>1349892735</v>
      </c>
      <c r="L2098" s="18">
        <f t="shared" si="221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>
        <f t="shared" si="222"/>
        <v>10</v>
      </c>
      <c r="R2098">
        <f t="shared" si="225"/>
        <v>0.7142857142857143</v>
      </c>
      <c r="S2098" s="8" t="str">
        <f t="shared" si="227"/>
        <v>music</v>
      </c>
      <c r="T2098" t="str">
        <f t="shared" si="223"/>
        <v>c/indie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6">
        <f t="shared" si="224"/>
        <v>40878.626562500001</v>
      </c>
      <c r="K2099">
        <v>1317564135</v>
      </c>
      <c r="L2099" s="18">
        <f t="shared" si="221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>
        <f t="shared" si="222"/>
        <v>0</v>
      </c>
      <c r="R2099">
        <f t="shared" si="225"/>
        <v>0</v>
      </c>
      <c r="S2099" s="8" t="str">
        <f t="shared" si="227"/>
        <v>music</v>
      </c>
      <c r="T2099" t="str">
        <f t="shared" si="223"/>
        <v>c/indie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6">
        <f t="shared" si="224"/>
        <v>40976.11383101852</v>
      </c>
      <c r="K2100">
        <v>1328582635</v>
      </c>
      <c r="L2100" s="18">
        <f t="shared" si="221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>
        <f t="shared" si="222"/>
        <v>20</v>
      </c>
      <c r="R2100">
        <f t="shared" si="225"/>
        <v>0.625</v>
      </c>
      <c r="S2100" s="8" t="str">
        <f t="shared" si="227"/>
        <v>music</v>
      </c>
      <c r="T2100" t="str">
        <f t="shared" si="223"/>
        <v>c/indie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6">
        <f t="shared" si="224"/>
        <v>42187.152777777781</v>
      </c>
      <c r="K2101">
        <v>1434650084</v>
      </c>
      <c r="L2101" s="18">
        <f t="shared" si="221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>
        <f t="shared" si="222"/>
        <v>971</v>
      </c>
      <c r="R2101">
        <f t="shared" si="225"/>
        <v>15.412698412698413</v>
      </c>
      <c r="S2101" s="8" t="str">
        <f t="shared" si="227"/>
        <v>music</v>
      </c>
      <c r="T2101" t="str">
        <f t="shared" si="223"/>
        <v>c/indie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6">
        <f t="shared" si="224"/>
        <v>41090.165972222225</v>
      </c>
      <c r="K2102">
        <v>1339704141</v>
      </c>
      <c r="L2102" s="18">
        <f t="shared" si="221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>
        <f t="shared" si="222"/>
        <v>220</v>
      </c>
      <c r="R2102">
        <f t="shared" si="225"/>
        <v>8.1481481481481488</v>
      </c>
      <c r="S2102" s="8" t="str">
        <f t="shared" si="227"/>
        <v>music</v>
      </c>
      <c r="T2102" t="str">
        <f t="shared" si="223"/>
        <v>c/indie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6">
        <f t="shared" si="224"/>
        <v>40952.149467592593</v>
      </c>
      <c r="K2103">
        <v>1323920114</v>
      </c>
      <c r="L2103" s="18">
        <f t="shared" si="221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>
        <f t="shared" si="222"/>
        <v>265</v>
      </c>
      <c r="R2103">
        <f t="shared" si="225"/>
        <v>6.0227272727272725</v>
      </c>
      <c r="S2103" s="8" t="str">
        <f t="shared" si="227"/>
        <v>music</v>
      </c>
      <c r="T2103" t="str">
        <f t="shared" si="223"/>
        <v>c/indie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6">
        <f t="shared" si="224"/>
        <v>40668.868611111109</v>
      </c>
      <c r="K2104">
        <v>1302036648</v>
      </c>
      <c r="L2104" s="18">
        <f t="shared" si="221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>
        <f t="shared" si="222"/>
        <v>360</v>
      </c>
      <c r="R2104">
        <f t="shared" si="225"/>
        <v>9.473684210526315</v>
      </c>
      <c r="S2104" s="8" t="str">
        <f t="shared" si="227"/>
        <v>music</v>
      </c>
      <c r="T2104" t="str">
        <f t="shared" si="223"/>
        <v>c/indie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6">
        <f t="shared" si="224"/>
        <v>41222.7966087963</v>
      </c>
      <c r="K2105">
        <v>1349892427</v>
      </c>
      <c r="L2105" s="18">
        <f t="shared" si="221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>
        <f t="shared" si="222"/>
        <v>3587</v>
      </c>
      <c r="R2105">
        <f t="shared" si="225"/>
        <v>31.191304347826087</v>
      </c>
      <c r="S2105" s="8" t="str">
        <f t="shared" si="227"/>
        <v>music</v>
      </c>
      <c r="T2105" t="str">
        <f t="shared" si="223"/>
        <v>c/indie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6">
        <f t="shared" si="224"/>
        <v>41425</v>
      </c>
      <c r="K2106">
        <v>1367286434</v>
      </c>
      <c r="L2106" s="18">
        <f t="shared" si="221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>
        <f t="shared" si="222"/>
        <v>236</v>
      </c>
      <c r="R2106">
        <f t="shared" si="225"/>
        <v>6.3783783783783781</v>
      </c>
      <c r="S2106" s="8" t="str">
        <f t="shared" si="227"/>
        <v>music</v>
      </c>
      <c r="T2106" t="str">
        <f t="shared" si="223"/>
        <v>c/indie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6">
        <f t="shared" si="224"/>
        <v>41964.166666666672</v>
      </c>
      <c r="K2107">
        <v>1415472953</v>
      </c>
      <c r="L2107" s="18">
        <f t="shared" si="221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>
        <f t="shared" si="222"/>
        <v>3080</v>
      </c>
      <c r="R2107">
        <f t="shared" si="225"/>
        <v>31.111111111111111</v>
      </c>
      <c r="S2107" s="8" t="str">
        <f t="shared" si="227"/>
        <v>music</v>
      </c>
      <c r="T2107" t="str">
        <f t="shared" si="223"/>
        <v>c/indie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6">
        <f t="shared" si="224"/>
        <v>41300.21497685185</v>
      </c>
      <c r="K2108">
        <v>1356584974</v>
      </c>
      <c r="L2108" s="18">
        <f t="shared" si="221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>
        <f t="shared" si="222"/>
        <v>155</v>
      </c>
      <c r="R2108">
        <f t="shared" si="225"/>
        <v>3.5227272727272729</v>
      </c>
      <c r="S2108" s="8" t="str">
        <f t="shared" si="227"/>
        <v>music</v>
      </c>
      <c r="T2108" t="str">
        <f t="shared" si="223"/>
        <v>c/indie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6">
        <f t="shared" si="224"/>
        <v>41955.752233796295</v>
      </c>
      <c r="K2109">
        <v>1413997393</v>
      </c>
      <c r="L2109" s="18">
        <f t="shared" si="221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>
        <f t="shared" si="222"/>
        <v>154.65999999999985</v>
      </c>
      <c r="R2109">
        <f t="shared" si="225"/>
        <v>2.6665517241379284</v>
      </c>
      <c r="S2109" s="8" t="str">
        <f t="shared" si="227"/>
        <v>music</v>
      </c>
      <c r="T2109" t="str">
        <f t="shared" si="223"/>
        <v>c/indie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6">
        <f t="shared" si="224"/>
        <v>41162.163194444445</v>
      </c>
      <c r="K2110">
        <v>1344917580</v>
      </c>
      <c r="L2110" s="18">
        <f t="shared" si="221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>
        <f t="shared" si="222"/>
        <v>1170</v>
      </c>
      <c r="R2110">
        <f t="shared" si="225"/>
        <v>6.1256544502617798</v>
      </c>
      <c r="S2110" s="8" t="str">
        <f t="shared" si="227"/>
        <v>music</v>
      </c>
      <c r="T2110" t="str">
        <f t="shared" si="223"/>
        <v>c/indie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6">
        <f t="shared" si="224"/>
        <v>42190.708530092597</v>
      </c>
      <c r="K2111">
        <v>1433523617</v>
      </c>
      <c r="L2111" s="18">
        <f t="shared" si="221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>
        <f t="shared" si="222"/>
        <v>261</v>
      </c>
      <c r="R2111">
        <f t="shared" si="225"/>
        <v>6.5250000000000004</v>
      </c>
      <c r="S2111" s="8" t="str">
        <f t="shared" si="227"/>
        <v>music</v>
      </c>
      <c r="T2111" t="str">
        <f t="shared" si="223"/>
        <v>c/indie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6">
        <f t="shared" si="224"/>
        <v>41787.207638888889</v>
      </c>
      <c r="K2112">
        <v>1398873969</v>
      </c>
      <c r="L2112" s="18">
        <f t="shared" si="221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>
        <f t="shared" si="222"/>
        <v>7</v>
      </c>
      <c r="R2112">
        <f t="shared" si="225"/>
        <v>0.18421052631578946</v>
      </c>
      <c r="S2112" s="8" t="str">
        <f t="shared" si="227"/>
        <v>music</v>
      </c>
      <c r="T2112" t="str">
        <f t="shared" si="223"/>
        <v>c/indie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6">
        <f t="shared" si="224"/>
        <v>40770.041666666664</v>
      </c>
      <c r="K2113">
        <v>1307594625</v>
      </c>
      <c r="L2113" s="18">
        <f t="shared" si="221"/>
        <v>40703.197048611109</v>
      </c>
      <c r="M2113" t="b">
        <v>0</v>
      </c>
      <c r="N2113">
        <v>39</v>
      </c>
      <c r="O2113" t="b">
        <v>1</v>
      </c>
      <c r="P2113" t="s">
        <v>8278</v>
      </c>
      <c r="Q2113">
        <f t="shared" si="222"/>
        <v>130</v>
      </c>
      <c r="R2113">
        <f t="shared" si="225"/>
        <v>3.3333333333333335</v>
      </c>
      <c r="S2113" s="8" t="str">
        <f t="shared" si="227"/>
        <v>music</v>
      </c>
      <c r="T2113" t="str">
        <f t="shared" si="223"/>
        <v>c/indie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6">
        <f t="shared" si="224"/>
        <v>41379.928159722222</v>
      </c>
      <c r="K2114">
        <v>1364854593</v>
      </c>
      <c r="L2114" s="18">
        <f t="shared" ref="L2114:L2177" si="228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8278</v>
      </c>
      <c r="Q2114">
        <f t="shared" ref="Q2114:Q2177" si="229">E2114-D2114</f>
        <v>0</v>
      </c>
      <c r="R2114">
        <f t="shared" si="225"/>
        <v>0</v>
      </c>
      <c r="S2114" s="8" t="str">
        <f t="shared" si="227"/>
        <v>music</v>
      </c>
      <c r="T2114" t="str">
        <f t="shared" ref="T2114:T2177" si="230">RIGHT(P2114,12)</f>
        <v>c/indie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6">
        <f t="shared" ref="J2115:J2178" si="231">(((I2115/60)/60)/24)+DATE(1970,1,1)</f>
        <v>41905.86546296296</v>
      </c>
      <c r="K2115">
        <v>1408481176</v>
      </c>
      <c r="L2115" s="18">
        <f t="shared" si="228"/>
        <v>41870.86546296296</v>
      </c>
      <c r="M2115" t="b">
        <v>0</v>
      </c>
      <c r="N2115">
        <v>107</v>
      </c>
      <c r="O2115" t="b">
        <v>1</v>
      </c>
      <c r="P2115" t="s">
        <v>8278</v>
      </c>
      <c r="Q2115">
        <f t="shared" si="229"/>
        <v>340</v>
      </c>
      <c r="R2115">
        <f t="shared" ref="R2115:R2178" si="232">Q2115/N2115</f>
        <v>3.1775700934579438</v>
      </c>
      <c r="S2115" s="8" t="str">
        <f t="shared" si="227"/>
        <v>music</v>
      </c>
      <c r="T2115" t="str">
        <f t="shared" si="230"/>
        <v>c/indie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6">
        <f t="shared" si="231"/>
        <v>40521.207638888889</v>
      </c>
      <c r="K2116">
        <v>1286480070</v>
      </c>
      <c r="L2116" s="18">
        <f t="shared" si="228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>
        <f t="shared" si="229"/>
        <v>235</v>
      </c>
      <c r="R2116">
        <f t="shared" si="232"/>
        <v>1.5986394557823129</v>
      </c>
      <c r="S2116" s="8" t="str">
        <f t="shared" si="227"/>
        <v>music</v>
      </c>
      <c r="T2116" t="str">
        <f t="shared" si="230"/>
        <v>c/indie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6">
        <f t="shared" si="231"/>
        <v>40594.081030092595</v>
      </c>
      <c r="K2117">
        <v>1295575001</v>
      </c>
      <c r="L2117" s="18">
        <f t="shared" si="228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>
        <f t="shared" si="229"/>
        <v>1885</v>
      </c>
      <c r="R2117">
        <f t="shared" si="232"/>
        <v>52.361111111111114</v>
      </c>
      <c r="S2117" s="8" t="str">
        <f t="shared" si="227"/>
        <v>music</v>
      </c>
      <c r="T2117" t="str">
        <f t="shared" si="230"/>
        <v>c/indie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6">
        <f t="shared" si="231"/>
        <v>41184.777812500004</v>
      </c>
      <c r="K2118">
        <v>1345056003</v>
      </c>
      <c r="L2118" s="18">
        <f t="shared" si="228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>
        <f t="shared" si="229"/>
        <v>434</v>
      </c>
      <c r="R2118">
        <f t="shared" si="232"/>
        <v>4.7173913043478262</v>
      </c>
      <c r="S2118" s="8" t="str">
        <f t="shared" si="227"/>
        <v>music</v>
      </c>
      <c r="T2118" t="str">
        <f t="shared" si="230"/>
        <v>c/indie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6">
        <f t="shared" si="231"/>
        <v>42304.207638888889</v>
      </c>
      <c r="K2119">
        <v>1444699549</v>
      </c>
      <c r="L2119" s="18">
        <f t="shared" si="228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>
        <f t="shared" si="229"/>
        <v>573</v>
      </c>
      <c r="R2119">
        <f t="shared" si="232"/>
        <v>16.37142857142857</v>
      </c>
      <c r="S2119" s="8" t="str">
        <f t="shared" si="227"/>
        <v>music</v>
      </c>
      <c r="T2119" t="str">
        <f t="shared" si="230"/>
        <v>c/indie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6">
        <f t="shared" si="231"/>
        <v>40748.839537037034</v>
      </c>
      <c r="K2120">
        <v>1308946136</v>
      </c>
      <c r="L2120" s="18">
        <f t="shared" si="228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>
        <f t="shared" si="229"/>
        <v>346.1099999999999</v>
      </c>
      <c r="R2120">
        <f t="shared" si="232"/>
        <v>20.359411764705875</v>
      </c>
      <c r="S2120" s="8" t="str">
        <f t="shared" si="227"/>
        <v>music</v>
      </c>
      <c r="T2120" t="str">
        <f t="shared" si="230"/>
        <v>c/indie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6">
        <f t="shared" si="231"/>
        <v>41137.130150462966</v>
      </c>
      <c r="K2121">
        <v>1342494445</v>
      </c>
      <c r="L2121" s="18">
        <f t="shared" si="228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>
        <f t="shared" si="229"/>
        <v>15</v>
      </c>
      <c r="R2121">
        <f t="shared" si="232"/>
        <v>0.68181818181818177</v>
      </c>
      <c r="S2121" s="8" t="str">
        <f t="shared" si="227"/>
        <v>music</v>
      </c>
      <c r="T2121" t="str">
        <f t="shared" si="230"/>
        <v>c/indie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6">
        <f t="shared" si="231"/>
        <v>41640.964537037034</v>
      </c>
      <c r="K2122">
        <v>1384384136</v>
      </c>
      <c r="L2122" s="18">
        <f t="shared" si="228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>
        <f t="shared" si="229"/>
        <v>70.430000000000291</v>
      </c>
      <c r="R2122">
        <f t="shared" si="232"/>
        <v>1.0207246376811636</v>
      </c>
      <c r="S2122" s="8" t="str">
        <f t="shared" si="227"/>
        <v>music</v>
      </c>
      <c r="T2122" t="str">
        <f t="shared" si="230"/>
        <v>c/indie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6">
        <f t="shared" si="231"/>
        <v>42746.7424537037</v>
      </c>
      <c r="K2123">
        <v>1481564948</v>
      </c>
      <c r="L2123" s="18">
        <f t="shared" si="228"/>
        <v>42716.7424537037</v>
      </c>
      <c r="M2123" t="b">
        <v>0</v>
      </c>
      <c r="N2123">
        <v>10</v>
      </c>
      <c r="O2123" t="b">
        <v>0</v>
      </c>
      <c r="P2123" t="s">
        <v>8281</v>
      </c>
      <c r="Q2123">
        <f t="shared" si="229"/>
        <v>-49716</v>
      </c>
      <c r="R2123">
        <f t="shared" si="232"/>
        <v>-4971.6000000000004</v>
      </c>
      <c r="S2123" s="8" t="str">
        <f t="shared" ref="S2123:S2162" si="233">LEFT(P2123, LEN(P2123)-12)</f>
        <v>games</v>
      </c>
      <c r="T2123" t="str">
        <f t="shared" si="230"/>
        <v>/video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6">
        <f t="shared" si="231"/>
        <v>42742.300567129627</v>
      </c>
      <c r="K2124">
        <v>1481181169</v>
      </c>
      <c r="L2124" s="18">
        <f t="shared" si="228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>
        <f t="shared" si="229"/>
        <v>-79690</v>
      </c>
      <c r="R2124">
        <f t="shared" si="232"/>
        <v>-26563.333333333332</v>
      </c>
      <c r="S2124" s="8" t="str">
        <f t="shared" si="233"/>
        <v>games</v>
      </c>
      <c r="T2124" t="str">
        <f t="shared" si="230"/>
        <v>/video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6">
        <f t="shared" si="231"/>
        <v>40252.290972222225</v>
      </c>
      <c r="K2125">
        <v>1263982307</v>
      </c>
      <c r="L2125" s="18">
        <f t="shared" si="228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>
        <f t="shared" si="229"/>
        <v>-450</v>
      </c>
      <c r="R2125">
        <f t="shared" si="232"/>
        <v>-90</v>
      </c>
      <c r="S2125" s="8" t="str">
        <f t="shared" si="233"/>
        <v>games</v>
      </c>
      <c r="T2125" t="str">
        <f t="shared" si="230"/>
        <v>/video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6">
        <f t="shared" si="231"/>
        <v>40512.208333333336</v>
      </c>
      <c r="K2126">
        <v>1286930435</v>
      </c>
      <c r="L2126" s="18">
        <f t="shared" si="228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>
        <f t="shared" si="229"/>
        <v>-985</v>
      </c>
      <c r="R2126">
        <f t="shared" si="232"/>
        <v>-197</v>
      </c>
      <c r="S2126" s="8" t="str">
        <f t="shared" si="233"/>
        <v>games</v>
      </c>
      <c r="T2126" t="str">
        <f t="shared" si="230"/>
        <v>/video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6">
        <f t="shared" si="231"/>
        <v>42221.023530092592</v>
      </c>
      <c r="K2127">
        <v>1436142833</v>
      </c>
      <c r="L2127" s="18">
        <f t="shared" si="228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>
        <f t="shared" si="229"/>
        <v>-59148</v>
      </c>
      <c r="R2127">
        <f t="shared" si="232"/>
        <v>-2190.6666666666665</v>
      </c>
      <c r="S2127" s="8" t="str">
        <f t="shared" si="233"/>
        <v>games</v>
      </c>
      <c r="T2127" t="str">
        <f t="shared" si="230"/>
        <v>/video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6">
        <f t="shared" si="231"/>
        <v>41981.973229166666</v>
      </c>
      <c r="K2128">
        <v>1415488887</v>
      </c>
      <c r="L2128" s="18">
        <f t="shared" si="228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>
        <f t="shared" si="229"/>
        <v>-19990</v>
      </c>
      <c r="R2128">
        <f t="shared" si="232"/>
        <v>-9995</v>
      </c>
      <c r="S2128" s="8" t="str">
        <f t="shared" si="233"/>
        <v>games</v>
      </c>
      <c r="T2128" t="str">
        <f t="shared" si="230"/>
        <v>/video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6">
        <f t="shared" si="231"/>
        <v>42075.463692129633</v>
      </c>
      <c r="K2129">
        <v>1423570063</v>
      </c>
      <c r="L2129" s="18">
        <f t="shared" si="228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>
        <f t="shared" si="229"/>
        <v>-19924</v>
      </c>
      <c r="R2129">
        <f t="shared" si="232"/>
        <v>-84.423728813559322</v>
      </c>
      <c r="S2129" s="8" t="str">
        <f t="shared" si="233"/>
        <v>games</v>
      </c>
      <c r="T2129" t="str">
        <f t="shared" si="230"/>
        <v>/video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6">
        <f t="shared" si="231"/>
        <v>41903.772789351853</v>
      </c>
      <c r="K2130">
        <v>1406140369</v>
      </c>
      <c r="L2130" s="18">
        <f t="shared" si="228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>
        <f t="shared" si="229"/>
        <v>-14975</v>
      </c>
      <c r="R2130">
        <f t="shared" si="232"/>
        <v>-14975</v>
      </c>
      <c r="S2130" s="8" t="str">
        <f t="shared" si="233"/>
        <v>games</v>
      </c>
      <c r="T2130" t="str">
        <f t="shared" si="230"/>
        <v>/video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6">
        <f t="shared" si="231"/>
        <v>42439.024305555555</v>
      </c>
      <c r="K2131">
        <v>1454978100</v>
      </c>
      <c r="L2131" s="18">
        <f t="shared" si="228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>
        <f t="shared" si="229"/>
        <v>-1764</v>
      </c>
      <c r="R2131">
        <f t="shared" si="232"/>
        <v>-147</v>
      </c>
      <c r="S2131" s="8" t="str">
        <f t="shared" si="233"/>
        <v>games</v>
      </c>
      <c r="T2131" t="str">
        <f t="shared" si="230"/>
        <v>/video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6">
        <f t="shared" si="231"/>
        <v>41867.086377314816</v>
      </c>
      <c r="K2132">
        <v>1405130663</v>
      </c>
      <c r="L2132" s="18">
        <f t="shared" si="228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>
        <f t="shared" si="229"/>
        <v>-41915</v>
      </c>
      <c r="R2132">
        <f t="shared" si="232"/>
        <v>-10478.75</v>
      </c>
      <c r="S2132" s="8" t="str">
        <f t="shared" si="233"/>
        <v>games</v>
      </c>
      <c r="T2132" t="str">
        <f t="shared" si="230"/>
        <v>/video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6">
        <f t="shared" si="231"/>
        <v>42197.207071759258</v>
      </c>
      <c r="K2133">
        <v>1434085091</v>
      </c>
      <c r="L2133" s="18">
        <f t="shared" si="228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>
        <f t="shared" si="229"/>
        <v>-475</v>
      </c>
      <c r="R2133">
        <f t="shared" si="232"/>
        <v>-158.33333333333334</v>
      </c>
      <c r="S2133" s="8" t="str">
        <f t="shared" si="233"/>
        <v>games</v>
      </c>
      <c r="T2133" t="str">
        <f t="shared" si="230"/>
        <v>/video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6">
        <f t="shared" si="231"/>
        <v>41673.487175925926</v>
      </c>
      <c r="K2134">
        <v>1388835692</v>
      </c>
      <c r="L2134" s="18">
        <f t="shared" si="228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>
        <f t="shared" si="229"/>
        <v>-97887.01</v>
      </c>
      <c r="R2134">
        <f t="shared" si="232"/>
        <v>-988.75767676767668</v>
      </c>
      <c r="S2134" s="8" t="str">
        <f t="shared" si="233"/>
        <v>games</v>
      </c>
      <c r="T2134" t="str">
        <f t="shared" si="230"/>
        <v>/video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6">
        <f t="shared" si="231"/>
        <v>40657.290972222225</v>
      </c>
      <c r="K2135">
        <v>1300328399</v>
      </c>
      <c r="L2135" s="18">
        <f t="shared" si="228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>
        <f t="shared" si="229"/>
        <v>-984</v>
      </c>
      <c r="R2135">
        <f t="shared" si="232"/>
        <v>-328</v>
      </c>
      <c r="S2135" s="8" t="str">
        <f t="shared" si="233"/>
        <v>games</v>
      </c>
      <c r="T2135" t="str">
        <f t="shared" si="230"/>
        <v>/video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6">
        <f t="shared" si="231"/>
        <v>41391.886469907404</v>
      </c>
      <c r="K2136">
        <v>1364505391</v>
      </c>
      <c r="L2136" s="18">
        <f t="shared" si="228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>
        <f t="shared" si="229"/>
        <v>-5896</v>
      </c>
      <c r="R2136">
        <f t="shared" si="232"/>
        <v>-1965.3333333333333</v>
      </c>
      <c r="S2136" s="8" t="str">
        <f t="shared" si="233"/>
        <v>games</v>
      </c>
      <c r="T2136" t="str">
        <f t="shared" si="230"/>
        <v>/video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6">
        <f t="shared" si="231"/>
        <v>41186.963344907403</v>
      </c>
      <c r="K2137">
        <v>1346800033</v>
      </c>
      <c r="L2137" s="18">
        <f t="shared" si="228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>
        <f t="shared" si="229"/>
        <v>-4522</v>
      </c>
      <c r="R2137">
        <f t="shared" si="232"/>
        <v>-205.54545454545453</v>
      </c>
      <c r="S2137" s="8" t="str">
        <f t="shared" si="233"/>
        <v>games</v>
      </c>
      <c r="T2137" t="str">
        <f t="shared" si="230"/>
        <v>/video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6">
        <f t="shared" si="231"/>
        <v>41566.509097222224</v>
      </c>
      <c r="K2138">
        <v>1379592786</v>
      </c>
      <c r="L2138" s="18">
        <f t="shared" si="228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>
        <f t="shared" si="229"/>
        <v>-79952.31</v>
      </c>
      <c r="R2138">
        <f t="shared" si="232"/>
        <v>-19988.077499999999</v>
      </c>
      <c r="S2138" s="8" t="str">
        <f t="shared" si="233"/>
        <v>games</v>
      </c>
      <c r="T2138" t="str">
        <f t="shared" si="230"/>
        <v>/video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6">
        <f t="shared" si="231"/>
        <v>41978.771168981482</v>
      </c>
      <c r="K2139">
        <v>1415212229</v>
      </c>
      <c r="L2139" s="18">
        <f t="shared" si="228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>
        <f t="shared" si="229"/>
        <v>-35797</v>
      </c>
      <c r="R2139">
        <f t="shared" si="232"/>
        <v>-67.035580524344567</v>
      </c>
      <c r="S2139" s="8" t="str">
        <f t="shared" si="233"/>
        <v>games</v>
      </c>
      <c r="T2139" t="str">
        <f t="shared" si="230"/>
        <v>/video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6">
        <f t="shared" si="231"/>
        <v>41587.054849537039</v>
      </c>
      <c r="K2140">
        <v>1381364339</v>
      </c>
      <c r="L2140" s="18">
        <f t="shared" si="228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>
        <f t="shared" si="229"/>
        <v>-872</v>
      </c>
      <c r="R2140">
        <f t="shared" si="232"/>
        <v>-72.666666666666671</v>
      </c>
      <c r="S2140" s="8" t="str">
        <f t="shared" si="233"/>
        <v>games</v>
      </c>
      <c r="T2140" t="str">
        <f t="shared" si="230"/>
        <v>/video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6">
        <f t="shared" si="231"/>
        <v>42677.750092592592</v>
      </c>
      <c r="K2141">
        <v>1475604008</v>
      </c>
      <c r="L2141" s="18">
        <f t="shared" si="228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>
        <f t="shared" si="229"/>
        <v>-28374</v>
      </c>
      <c r="R2141">
        <f t="shared" si="232"/>
        <v>-506.67857142857144</v>
      </c>
      <c r="S2141" s="8" t="str">
        <f t="shared" si="233"/>
        <v>games</v>
      </c>
      <c r="T2141" t="str">
        <f t="shared" si="230"/>
        <v>/video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6">
        <f t="shared" si="231"/>
        <v>41285.833611111113</v>
      </c>
      <c r="K2142">
        <v>1355342424</v>
      </c>
      <c r="L2142" s="18">
        <f t="shared" si="228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>
        <f t="shared" si="229"/>
        <v>-499440</v>
      </c>
      <c r="R2142">
        <f t="shared" si="232"/>
        <v>-45403.63636363636</v>
      </c>
      <c r="S2142" s="8" t="str">
        <f t="shared" si="233"/>
        <v>games</v>
      </c>
      <c r="T2142" t="str">
        <f t="shared" si="230"/>
        <v>/video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6">
        <f t="shared" si="231"/>
        <v>41957.277303240742</v>
      </c>
      <c r="K2143">
        <v>1413351559</v>
      </c>
      <c r="L2143" s="18">
        <f t="shared" si="228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>
        <f t="shared" si="229"/>
        <v>-15000</v>
      </c>
      <c r="R2143" t="e">
        <f t="shared" si="232"/>
        <v>#DIV/0!</v>
      </c>
      <c r="S2143" s="8" t="str">
        <f t="shared" si="233"/>
        <v>games</v>
      </c>
      <c r="T2143" t="str">
        <f t="shared" si="230"/>
        <v>/video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6">
        <f t="shared" si="231"/>
        <v>42368.701504629629</v>
      </c>
      <c r="K2144">
        <v>1449075010</v>
      </c>
      <c r="L2144" s="18">
        <f t="shared" si="228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>
        <f t="shared" si="229"/>
        <v>-9899</v>
      </c>
      <c r="R2144">
        <f t="shared" si="232"/>
        <v>-824.91666666666663</v>
      </c>
      <c r="S2144" s="8" t="str">
        <f t="shared" si="233"/>
        <v>games</v>
      </c>
      <c r="T2144" t="str">
        <f t="shared" si="230"/>
        <v>/video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6">
        <f t="shared" si="231"/>
        <v>40380.791666666664</v>
      </c>
      <c r="K2145">
        <v>1275599812</v>
      </c>
      <c r="L2145" s="18">
        <f t="shared" si="228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>
        <f t="shared" si="229"/>
        <v>-1775</v>
      </c>
      <c r="R2145">
        <f t="shared" si="232"/>
        <v>-355</v>
      </c>
      <c r="S2145" s="8" t="str">
        <f t="shared" si="233"/>
        <v>games</v>
      </c>
      <c r="T2145" t="str">
        <f t="shared" si="230"/>
        <v>/video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6">
        <f t="shared" si="231"/>
        <v>41531.546759259261</v>
      </c>
      <c r="K2146">
        <v>1376399240</v>
      </c>
      <c r="L2146" s="18">
        <f t="shared" si="228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>
        <f t="shared" si="229"/>
        <v>-34893</v>
      </c>
      <c r="R2146">
        <f t="shared" si="232"/>
        <v>-1453.875</v>
      </c>
      <c r="S2146" s="8" t="str">
        <f t="shared" si="233"/>
        <v>games</v>
      </c>
      <c r="T2146" t="str">
        <f t="shared" si="230"/>
        <v>/video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6">
        <f t="shared" si="231"/>
        <v>41605.279097222221</v>
      </c>
      <c r="K2147">
        <v>1382938914</v>
      </c>
      <c r="L2147" s="18">
        <f t="shared" si="228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>
        <f t="shared" si="229"/>
        <v>-10435</v>
      </c>
      <c r="R2147">
        <f t="shared" si="232"/>
        <v>-117.24719101123596</v>
      </c>
      <c r="S2147" s="8" t="str">
        <f t="shared" si="233"/>
        <v>games</v>
      </c>
      <c r="T2147" t="str">
        <f t="shared" si="230"/>
        <v>/video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6">
        <f t="shared" si="231"/>
        <v>42411.679513888885</v>
      </c>
      <c r="K2148">
        <v>1453997910</v>
      </c>
      <c r="L2148" s="18">
        <f t="shared" si="228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>
        <f t="shared" si="229"/>
        <v>-4999</v>
      </c>
      <c r="R2148">
        <f t="shared" si="232"/>
        <v>-4999</v>
      </c>
      <c r="S2148" s="8" t="str">
        <f t="shared" si="233"/>
        <v>games</v>
      </c>
      <c r="T2148" t="str">
        <f t="shared" si="230"/>
        <v>/video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6">
        <f t="shared" si="231"/>
        <v>41959.337361111116</v>
      </c>
      <c r="K2149">
        <v>1413356748</v>
      </c>
      <c r="L2149" s="18">
        <f t="shared" si="228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>
        <f t="shared" si="229"/>
        <v>-387284</v>
      </c>
      <c r="R2149">
        <f t="shared" si="232"/>
        <v>-7041.5272727272732</v>
      </c>
      <c r="S2149" s="8" t="str">
        <f t="shared" si="233"/>
        <v>games</v>
      </c>
      <c r="T2149" t="str">
        <f t="shared" si="230"/>
        <v>/video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6">
        <f t="shared" si="231"/>
        <v>42096.691921296297</v>
      </c>
      <c r="K2150">
        <v>1425404182</v>
      </c>
      <c r="L2150" s="18">
        <f t="shared" si="228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>
        <f t="shared" si="229"/>
        <v>-98</v>
      </c>
      <c r="R2150">
        <f t="shared" si="232"/>
        <v>-49</v>
      </c>
      <c r="S2150" s="8" t="str">
        <f t="shared" si="233"/>
        <v>games</v>
      </c>
      <c r="T2150" t="str">
        <f t="shared" si="230"/>
        <v>/video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6">
        <f t="shared" si="231"/>
        <v>40390</v>
      </c>
      <c r="K2151">
        <v>1277512556</v>
      </c>
      <c r="L2151" s="18">
        <f t="shared" si="228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>
        <f t="shared" si="229"/>
        <v>-2000</v>
      </c>
      <c r="R2151" t="e">
        <f t="shared" si="232"/>
        <v>#DIV/0!</v>
      </c>
      <c r="S2151" s="8" t="str">
        <f t="shared" si="233"/>
        <v>games</v>
      </c>
      <c r="T2151" t="str">
        <f t="shared" si="230"/>
        <v>/video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6">
        <f t="shared" si="231"/>
        <v>42564.284710648149</v>
      </c>
      <c r="K2152">
        <v>1465800599</v>
      </c>
      <c r="L2152" s="18">
        <f t="shared" si="228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>
        <f t="shared" si="229"/>
        <v>-49595</v>
      </c>
      <c r="R2152">
        <f t="shared" si="232"/>
        <v>-12398.75</v>
      </c>
      <c r="S2152" s="8" t="str">
        <f t="shared" si="233"/>
        <v>games</v>
      </c>
      <c r="T2152" t="str">
        <f t="shared" si="230"/>
        <v>/video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6">
        <f t="shared" si="231"/>
        <v>42550.847384259265</v>
      </c>
      <c r="K2153">
        <v>1464639614</v>
      </c>
      <c r="L2153" s="18">
        <f t="shared" si="228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>
        <f t="shared" si="229"/>
        <v>-44882</v>
      </c>
      <c r="R2153">
        <f t="shared" si="232"/>
        <v>-7480.333333333333</v>
      </c>
      <c r="S2153" s="8" t="str">
        <f t="shared" si="233"/>
        <v>games</v>
      </c>
      <c r="T2153" t="str">
        <f t="shared" si="230"/>
        <v>/video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6">
        <f t="shared" si="231"/>
        <v>41713.790613425925</v>
      </c>
      <c r="K2154">
        <v>1392321509</v>
      </c>
      <c r="L2154" s="18">
        <f t="shared" si="228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>
        <f t="shared" si="229"/>
        <v>-29950</v>
      </c>
      <c r="R2154">
        <f t="shared" si="232"/>
        <v>-7487.5</v>
      </c>
      <c r="S2154" s="8" t="str">
        <f t="shared" si="233"/>
        <v>games</v>
      </c>
      <c r="T2154" t="str">
        <f t="shared" si="230"/>
        <v>/video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6">
        <f t="shared" si="231"/>
        <v>42014.332638888889</v>
      </c>
      <c r="K2155">
        <v>1417470718</v>
      </c>
      <c r="L2155" s="18">
        <f t="shared" si="228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>
        <f t="shared" si="229"/>
        <v>-372591</v>
      </c>
      <c r="R2155">
        <f t="shared" si="232"/>
        <v>-93147.75</v>
      </c>
      <c r="S2155" s="8" t="str">
        <f t="shared" si="233"/>
        <v>games</v>
      </c>
      <c r="T2155" t="str">
        <f t="shared" si="230"/>
        <v>/video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6">
        <f t="shared" si="231"/>
        <v>41667.632256944446</v>
      </c>
      <c r="K2156">
        <v>1389193827</v>
      </c>
      <c r="L2156" s="18">
        <f t="shared" si="228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>
        <f t="shared" si="229"/>
        <v>-248</v>
      </c>
      <c r="R2156">
        <f t="shared" si="232"/>
        <v>-124</v>
      </c>
      <c r="S2156" s="8" t="str">
        <f t="shared" si="233"/>
        <v>games</v>
      </c>
      <c r="T2156" t="str">
        <f t="shared" si="230"/>
        <v>/video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6">
        <f t="shared" si="231"/>
        <v>42460.70584490741</v>
      </c>
      <c r="K2157">
        <v>1456854985</v>
      </c>
      <c r="L2157" s="18">
        <f t="shared" si="228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>
        <f t="shared" si="229"/>
        <v>-4885</v>
      </c>
      <c r="R2157">
        <f t="shared" si="232"/>
        <v>-977</v>
      </c>
      <c r="S2157" s="8" t="str">
        <f t="shared" si="233"/>
        <v>games</v>
      </c>
      <c r="T2157" t="str">
        <f t="shared" si="230"/>
        <v>/video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6">
        <f t="shared" si="231"/>
        <v>41533.85423611111</v>
      </c>
      <c r="K2158">
        <v>1375475406</v>
      </c>
      <c r="L2158" s="18">
        <f t="shared" si="228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>
        <f t="shared" si="229"/>
        <v>-54507</v>
      </c>
      <c r="R2158">
        <f t="shared" si="232"/>
        <v>-656.71084337349396</v>
      </c>
      <c r="S2158" s="8" t="str">
        <f t="shared" si="233"/>
        <v>games</v>
      </c>
      <c r="T2158" t="str">
        <f t="shared" si="230"/>
        <v>/video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6">
        <f t="shared" si="231"/>
        <v>42727.332638888889</v>
      </c>
      <c r="K2159">
        <v>1479684783</v>
      </c>
      <c r="L2159" s="18">
        <f t="shared" si="228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>
        <f t="shared" si="229"/>
        <v>-53856</v>
      </c>
      <c r="R2159">
        <f t="shared" si="232"/>
        <v>-944.84210526315792</v>
      </c>
      <c r="S2159" s="8" t="str">
        <f t="shared" si="233"/>
        <v>games</v>
      </c>
      <c r="T2159" t="str">
        <f t="shared" si="230"/>
        <v>/video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6">
        <f t="shared" si="231"/>
        <v>41309.853865740741</v>
      </c>
      <c r="K2160">
        <v>1356121774</v>
      </c>
      <c r="L2160" s="18">
        <f t="shared" si="228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>
        <f t="shared" si="229"/>
        <v>-280229.89</v>
      </c>
      <c r="R2160">
        <f t="shared" si="232"/>
        <v>-901.06073954983924</v>
      </c>
      <c r="S2160" s="8" t="str">
        <f t="shared" si="233"/>
        <v>games</v>
      </c>
      <c r="T2160" t="str">
        <f t="shared" si="230"/>
        <v>/video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6">
        <f t="shared" si="231"/>
        <v>40740.731180555551</v>
      </c>
      <c r="K2161">
        <v>1308245574</v>
      </c>
      <c r="L2161" s="18">
        <f t="shared" si="228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>
        <f t="shared" si="229"/>
        <v>-3574</v>
      </c>
      <c r="R2161">
        <f t="shared" si="232"/>
        <v>-1787</v>
      </c>
      <c r="S2161" s="8" t="str">
        <f t="shared" si="233"/>
        <v>games</v>
      </c>
      <c r="T2161" t="str">
        <f t="shared" si="230"/>
        <v>/video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6">
        <f t="shared" si="231"/>
        <v>41048.711863425924</v>
      </c>
      <c r="K2162">
        <v>1334855105</v>
      </c>
      <c r="L2162" s="18">
        <f t="shared" si="228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>
        <f t="shared" si="229"/>
        <v>-9915</v>
      </c>
      <c r="R2162">
        <f t="shared" si="232"/>
        <v>-619.6875</v>
      </c>
      <c r="S2162" s="8" t="str">
        <f t="shared" si="233"/>
        <v>games</v>
      </c>
      <c r="T2162" t="str">
        <f t="shared" si="230"/>
        <v>/video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6">
        <f t="shared" si="231"/>
        <v>42270.852534722217</v>
      </c>
      <c r="K2163">
        <v>1440448059</v>
      </c>
      <c r="L2163" s="18">
        <f t="shared" si="228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>
        <f t="shared" si="229"/>
        <v>63</v>
      </c>
      <c r="R2163">
        <f t="shared" si="232"/>
        <v>4.8461538461538458</v>
      </c>
      <c r="S2163" t="str">
        <f t="shared" ref="S2163:S2182" si="234">LEFT(P2163, LEN(P2163)-5)</f>
        <v>music</v>
      </c>
      <c r="T2163" t="str">
        <f t="shared" si="230"/>
        <v>music/rock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6">
        <f t="shared" si="231"/>
        <v>41844.766099537039</v>
      </c>
      <c r="K2164">
        <v>1403547791</v>
      </c>
      <c r="L2164" s="18">
        <f t="shared" si="228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>
        <f t="shared" si="229"/>
        <v>552</v>
      </c>
      <c r="R2164">
        <f t="shared" si="232"/>
        <v>9.5172413793103452</v>
      </c>
      <c r="S2164" t="str">
        <f t="shared" si="234"/>
        <v>music</v>
      </c>
      <c r="T2164" t="str">
        <f t="shared" si="230"/>
        <v>music/rock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6">
        <f t="shared" si="231"/>
        <v>42163.159722222219</v>
      </c>
      <c r="K2165">
        <v>1429306520</v>
      </c>
      <c r="L2165" s="18">
        <f t="shared" si="228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>
        <f t="shared" si="229"/>
        <v>805</v>
      </c>
      <c r="R2165">
        <f t="shared" si="232"/>
        <v>18.295454545454547</v>
      </c>
      <c r="S2165" t="str">
        <f t="shared" si="234"/>
        <v>music</v>
      </c>
      <c r="T2165" t="str">
        <f t="shared" si="230"/>
        <v>music/rock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6">
        <f t="shared" si="231"/>
        <v>42546.165972222225</v>
      </c>
      <c r="K2166">
        <v>1464196414</v>
      </c>
      <c r="L2166" s="18">
        <f t="shared" si="228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>
        <f t="shared" si="229"/>
        <v>145</v>
      </c>
      <c r="R2166">
        <f t="shared" si="232"/>
        <v>1.7469879518072289</v>
      </c>
      <c r="S2166" t="str">
        <f t="shared" si="234"/>
        <v>music</v>
      </c>
      <c r="T2166" t="str">
        <f t="shared" si="230"/>
        <v>music/rock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6">
        <f t="shared" si="231"/>
        <v>42468.625405092593</v>
      </c>
      <c r="K2167">
        <v>1457539235</v>
      </c>
      <c r="L2167" s="18">
        <f t="shared" si="228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>
        <f t="shared" si="229"/>
        <v>966</v>
      </c>
      <c r="R2167">
        <f t="shared" si="232"/>
        <v>8.2564102564102573</v>
      </c>
      <c r="S2167" t="str">
        <f t="shared" si="234"/>
        <v>music</v>
      </c>
      <c r="T2167" t="str">
        <f t="shared" si="230"/>
        <v>music/rock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6">
        <f t="shared" si="231"/>
        <v>41978.879837962959</v>
      </c>
      <c r="K2168">
        <v>1413922018</v>
      </c>
      <c r="L2168" s="18">
        <f t="shared" si="228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>
        <f t="shared" si="229"/>
        <v>932</v>
      </c>
      <c r="R2168">
        <f t="shared" si="232"/>
        <v>29.125</v>
      </c>
      <c r="S2168" t="str">
        <f t="shared" si="234"/>
        <v>music</v>
      </c>
      <c r="T2168" t="str">
        <f t="shared" si="230"/>
        <v>music/rock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6">
        <f t="shared" si="231"/>
        <v>41167.066400462965</v>
      </c>
      <c r="K2169">
        <v>1346463337</v>
      </c>
      <c r="L2169" s="18">
        <f t="shared" si="228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>
        <f t="shared" si="229"/>
        <v>30</v>
      </c>
      <c r="R2169">
        <f t="shared" si="232"/>
        <v>3.75</v>
      </c>
      <c r="S2169" t="str">
        <f t="shared" si="234"/>
        <v>music</v>
      </c>
      <c r="T2169" t="str">
        <f t="shared" si="230"/>
        <v>music/rock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6">
        <f t="shared" si="231"/>
        <v>42776.208333333328</v>
      </c>
      <c r="K2170">
        <v>1484058261</v>
      </c>
      <c r="L2170" s="18">
        <f t="shared" si="228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>
        <f t="shared" si="229"/>
        <v>3884.6899999999987</v>
      </c>
      <c r="R2170">
        <f t="shared" si="232"/>
        <v>11.425558823529409</v>
      </c>
      <c r="S2170" t="str">
        <f t="shared" si="234"/>
        <v>music</v>
      </c>
      <c r="T2170" t="str">
        <f t="shared" si="230"/>
        <v>music/rock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6">
        <f t="shared" si="231"/>
        <v>42796.700821759259</v>
      </c>
      <c r="K2171">
        <v>1488214151</v>
      </c>
      <c r="L2171" s="18">
        <f t="shared" si="228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>
        <f t="shared" si="229"/>
        <v>0</v>
      </c>
      <c r="R2171">
        <f t="shared" si="232"/>
        <v>0</v>
      </c>
      <c r="S2171" t="str">
        <f t="shared" si="234"/>
        <v>music</v>
      </c>
      <c r="T2171" t="str">
        <f t="shared" si="230"/>
        <v>music/rock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6">
        <f t="shared" si="231"/>
        <v>42238.750254629631</v>
      </c>
      <c r="K2172">
        <v>1436810422</v>
      </c>
      <c r="L2172" s="18">
        <f t="shared" si="228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>
        <f t="shared" si="229"/>
        <v>283</v>
      </c>
      <c r="R2172">
        <f t="shared" si="232"/>
        <v>14.894736842105264</v>
      </c>
      <c r="S2172" t="str">
        <f t="shared" si="234"/>
        <v>music</v>
      </c>
      <c r="T2172" t="str">
        <f t="shared" si="230"/>
        <v>music/rock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6">
        <f t="shared" si="231"/>
        <v>42177.208333333328</v>
      </c>
      <c r="K2173">
        <v>1431903495</v>
      </c>
      <c r="L2173" s="18">
        <f t="shared" si="228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>
        <f t="shared" si="229"/>
        <v>243</v>
      </c>
      <c r="R2173">
        <f t="shared" si="232"/>
        <v>5.1702127659574471</v>
      </c>
      <c r="S2173" t="str">
        <f t="shared" si="234"/>
        <v>music</v>
      </c>
      <c r="T2173" t="str">
        <f t="shared" si="230"/>
        <v>music/rock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6">
        <f t="shared" si="231"/>
        <v>42112.580092592587</v>
      </c>
      <c r="K2174">
        <v>1426773320</v>
      </c>
      <c r="L2174" s="18">
        <f t="shared" si="228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>
        <f t="shared" si="229"/>
        <v>0</v>
      </c>
      <c r="R2174">
        <f t="shared" si="232"/>
        <v>0</v>
      </c>
      <c r="S2174" t="str">
        <f t="shared" si="234"/>
        <v>music</v>
      </c>
      <c r="T2174" t="str">
        <f t="shared" si="230"/>
        <v>music/rock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6">
        <f t="shared" si="231"/>
        <v>41527.165972222225</v>
      </c>
      <c r="K2175">
        <v>1376066243</v>
      </c>
      <c r="L2175" s="18">
        <f t="shared" si="228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>
        <f t="shared" si="229"/>
        <v>1131</v>
      </c>
      <c r="R2175">
        <f t="shared" si="232"/>
        <v>12.566666666666666</v>
      </c>
      <c r="S2175" t="str">
        <f t="shared" si="234"/>
        <v>music</v>
      </c>
      <c r="T2175" t="str">
        <f t="shared" si="230"/>
        <v>music/rock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6">
        <f t="shared" si="231"/>
        <v>42495.542905092589</v>
      </c>
      <c r="K2176">
        <v>1459861307</v>
      </c>
      <c r="L2176" s="18">
        <f t="shared" si="228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>
        <f t="shared" si="229"/>
        <v>119</v>
      </c>
      <c r="R2176">
        <f t="shared" si="232"/>
        <v>1.8888888888888888</v>
      </c>
      <c r="S2176" t="str">
        <f t="shared" si="234"/>
        <v>music</v>
      </c>
      <c r="T2176" t="str">
        <f t="shared" si="230"/>
        <v>music/rock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6">
        <f t="shared" si="231"/>
        <v>42572.009097222224</v>
      </c>
      <c r="K2177">
        <v>1468455186</v>
      </c>
      <c r="L2177" s="18">
        <f t="shared" si="228"/>
        <v>42565.009097222224</v>
      </c>
      <c r="M2177" t="b">
        <v>0</v>
      </c>
      <c r="N2177">
        <v>26</v>
      </c>
      <c r="O2177" t="b">
        <v>1</v>
      </c>
      <c r="P2177" t="s">
        <v>8275</v>
      </c>
      <c r="Q2177">
        <f t="shared" si="229"/>
        <v>1050</v>
      </c>
      <c r="R2177">
        <f t="shared" si="232"/>
        <v>40.384615384615387</v>
      </c>
      <c r="S2177" t="str">
        <f t="shared" si="234"/>
        <v>music</v>
      </c>
      <c r="T2177" t="str">
        <f t="shared" si="230"/>
        <v>music/rock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6">
        <f t="shared" si="231"/>
        <v>42126.633206018523</v>
      </c>
      <c r="K2178">
        <v>1427987509</v>
      </c>
      <c r="L2178" s="18">
        <f t="shared" ref="L2178:L2241" si="235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8275</v>
      </c>
      <c r="Q2178">
        <f t="shared" ref="Q2178:Q2241" si="236">E2178-D2178</f>
        <v>1301</v>
      </c>
      <c r="R2178">
        <f t="shared" si="232"/>
        <v>18.323943661971832</v>
      </c>
      <c r="S2178" t="str">
        <f t="shared" si="234"/>
        <v>music</v>
      </c>
      <c r="T2178" t="str">
        <f t="shared" ref="T2178:T2241" si="237">RIGHT(P2178,12)</f>
        <v>music/rock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6">
        <f t="shared" ref="J2179:J2242" si="238">(((I2179/60)/60)/24)+DATE(1970,1,1)</f>
        <v>42527.250775462962</v>
      </c>
      <c r="K2179">
        <v>1463032867</v>
      </c>
      <c r="L2179" s="18">
        <f t="shared" si="235"/>
        <v>42502.250775462962</v>
      </c>
      <c r="M2179" t="b">
        <v>0</v>
      </c>
      <c r="N2179">
        <v>38</v>
      </c>
      <c r="O2179" t="b">
        <v>1</v>
      </c>
      <c r="P2179" t="s">
        <v>8275</v>
      </c>
      <c r="Q2179">
        <f t="shared" si="236"/>
        <v>3</v>
      </c>
      <c r="R2179">
        <f t="shared" ref="R2179:R2242" si="239">Q2179/N2179</f>
        <v>7.8947368421052627E-2</v>
      </c>
      <c r="S2179" t="str">
        <f t="shared" si="234"/>
        <v>music</v>
      </c>
      <c r="T2179" t="str">
        <f t="shared" si="237"/>
        <v>music/rock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6">
        <f t="shared" si="238"/>
        <v>42753.63653935185</v>
      </c>
      <c r="K2180">
        <v>1482160597</v>
      </c>
      <c r="L2180" s="18">
        <f t="shared" si="235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>
        <f t="shared" si="236"/>
        <v>9660</v>
      </c>
      <c r="R2180">
        <f t="shared" si="239"/>
        <v>11.245634458672875</v>
      </c>
      <c r="S2180" t="str">
        <f t="shared" si="234"/>
        <v>music</v>
      </c>
      <c r="T2180" t="str">
        <f t="shared" si="237"/>
        <v>music/rock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6">
        <f t="shared" si="238"/>
        <v>42105.171203703707</v>
      </c>
      <c r="K2181">
        <v>1426133192</v>
      </c>
      <c r="L2181" s="18">
        <f t="shared" si="235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>
        <f t="shared" si="236"/>
        <v>614</v>
      </c>
      <c r="R2181">
        <f t="shared" si="239"/>
        <v>29.238095238095237</v>
      </c>
      <c r="S2181" t="str">
        <f t="shared" si="234"/>
        <v>music</v>
      </c>
      <c r="T2181" t="str">
        <f t="shared" si="237"/>
        <v>music/rock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6">
        <f t="shared" si="238"/>
        <v>42321.711435185185</v>
      </c>
      <c r="K2182">
        <v>1443801868</v>
      </c>
      <c r="L2182" s="18">
        <f t="shared" si="235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>
        <f t="shared" si="236"/>
        <v>359.21000000000004</v>
      </c>
      <c r="R2182">
        <f t="shared" si="239"/>
        <v>4.6052564102564109</v>
      </c>
      <c r="S2182" t="str">
        <f t="shared" si="234"/>
        <v>music</v>
      </c>
      <c r="T2182" t="str">
        <f t="shared" si="237"/>
        <v>music/rock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6">
        <f t="shared" si="238"/>
        <v>42787.005243055552</v>
      </c>
      <c r="K2183">
        <v>1486426053</v>
      </c>
      <c r="L2183" s="18">
        <f t="shared" si="235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>
        <f t="shared" si="236"/>
        <v>1062</v>
      </c>
      <c r="R2183">
        <f t="shared" si="239"/>
        <v>20.037735849056602</v>
      </c>
      <c r="S2183" t="str">
        <f>LEFT(P1126, LEN(P1126)-13)</f>
        <v>games</v>
      </c>
      <c r="T2183" t="str">
        <f t="shared" si="237"/>
        <v>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6">
        <f t="shared" si="238"/>
        <v>41914.900752314818</v>
      </c>
      <c r="K2184">
        <v>1409261825</v>
      </c>
      <c r="L2184" s="18">
        <f t="shared" si="235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>
        <f t="shared" si="236"/>
        <v>12725</v>
      </c>
      <c r="R2184">
        <f t="shared" si="239"/>
        <v>35.74438202247191</v>
      </c>
      <c r="S2184" t="str">
        <f t="shared" ref="S2184:S2202" si="240">LEFT(P1127, LEN(P1127)-13)</f>
        <v>games</v>
      </c>
      <c r="T2184" t="str">
        <f t="shared" si="237"/>
        <v>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6">
        <f t="shared" si="238"/>
        <v>42775.208333333328</v>
      </c>
      <c r="K2185">
        <v>1484037977</v>
      </c>
      <c r="L2185" s="18">
        <f t="shared" si="235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>
        <f t="shared" si="236"/>
        <v>7007</v>
      </c>
      <c r="R2185">
        <f t="shared" si="239"/>
        <v>25.114695340501793</v>
      </c>
      <c r="S2185" t="str">
        <f t="shared" si="240"/>
        <v>games</v>
      </c>
      <c r="T2185" t="str">
        <f t="shared" si="237"/>
        <v>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6">
        <f t="shared" si="238"/>
        <v>42394.666666666672</v>
      </c>
      <c r="K2186">
        <v>1452530041</v>
      </c>
      <c r="L2186" s="18">
        <f t="shared" si="235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>
        <f t="shared" si="236"/>
        <v>18474</v>
      </c>
      <c r="R2186">
        <f t="shared" si="239"/>
        <v>69.451127819548873</v>
      </c>
      <c r="S2186" t="str">
        <f t="shared" si="240"/>
        <v>games</v>
      </c>
      <c r="T2186" t="str">
        <f t="shared" si="237"/>
        <v>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6">
        <f t="shared" si="238"/>
        <v>41359.349988425929</v>
      </c>
      <c r="K2187">
        <v>1360830239</v>
      </c>
      <c r="L2187" s="18">
        <f t="shared" si="235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>
        <f t="shared" si="236"/>
        <v>87848.5</v>
      </c>
      <c r="R2187">
        <f t="shared" si="239"/>
        <v>141.00882825040128</v>
      </c>
      <c r="S2187" t="str">
        <f t="shared" si="240"/>
        <v>games</v>
      </c>
      <c r="T2187" t="str">
        <f t="shared" si="237"/>
        <v>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6">
        <f t="shared" si="238"/>
        <v>42620.083333333328</v>
      </c>
      <c r="K2188">
        <v>1470062743</v>
      </c>
      <c r="L2188" s="18">
        <f t="shared" si="235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>
        <f t="shared" si="236"/>
        <v>1935</v>
      </c>
      <c r="R2188">
        <f t="shared" si="239"/>
        <v>4.9362244897959187</v>
      </c>
      <c r="S2188" t="str">
        <f t="shared" si="240"/>
        <v>games</v>
      </c>
      <c r="T2188" t="str">
        <f t="shared" si="237"/>
        <v>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6">
        <f t="shared" si="238"/>
        <v>42097.165972222225</v>
      </c>
      <c r="K2189">
        <v>1425531666</v>
      </c>
      <c r="L2189" s="18">
        <f t="shared" si="235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>
        <f t="shared" si="236"/>
        <v>182928.5</v>
      </c>
      <c r="R2189">
        <f t="shared" si="239"/>
        <v>51.355558674901744</v>
      </c>
      <c r="S2189" t="str">
        <f t="shared" si="240"/>
        <v>games</v>
      </c>
      <c r="T2189" t="str">
        <f t="shared" si="237"/>
        <v>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6">
        <f t="shared" si="238"/>
        <v>42668.708333333328</v>
      </c>
      <c r="K2190">
        <v>1474380241</v>
      </c>
      <c r="L2190" s="18">
        <f t="shared" si="235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>
        <f t="shared" si="236"/>
        <v>17151</v>
      </c>
      <c r="R2190">
        <f t="shared" si="239"/>
        <v>33.367704280155642</v>
      </c>
      <c r="S2190" t="str">
        <f t="shared" si="240"/>
        <v>games</v>
      </c>
      <c r="T2190" t="str">
        <f t="shared" si="237"/>
        <v>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6">
        <f t="shared" si="238"/>
        <v>42481.916666666672</v>
      </c>
      <c r="K2191">
        <v>1460055300</v>
      </c>
      <c r="L2191" s="18">
        <f t="shared" si="235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>
        <f t="shared" si="236"/>
        <v>4839</v>
      </c>
      <c r="R2191">
        <f t="shared" si="239"/>
        <v>54.988636363636367</v>
      </c>
      <c r="S2191" t="str">
        <f t="shared" si="240"/>
        <v>games</v>
      </c>
      <c r="T2191" t="str">
        <f t="shared" si="237"/>
        <v>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6">
        <f t="shared" si="238"/>
        <v>42452.290972222225</v>
      </c>
      <c r="K2192">
        <v>1455721204</v>
      </c>
      <c r="L2192" s="18">
        <f t="shared" si="235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>
        <f t="shared" si="236"/>
        <v>16076</v>
      </c>
      <c r="R2192">
        <f t="shared" si="239"/>
        <v>29.936685288640597</v>
      </c>
      <c r="S2192" t="str">
        <f t="shared" si="240"/>
        <v>games</v>
      </c>
      <c r="T2192" t="str">
        <f t="shared" si="237"/>
        <v>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6">
        <f t="shared" si="238"/>
        <v>42780.833645833336</v>
      </c>
      <c r="K2193">
        <v>1486065627</v>
      </c>
      <c r="L2193" s="18">
        <f t="shared" si="235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>
        <f t="shared" si="236"/>
        <v>148</v>
      </c>
      <c r="R2193">
        <f t="shared" si="239"/>
        <v>5.92</v>
      </c>
      <c r="S2193" t="str">
        <f t="shared" si="240"/>
        <v>games</v>
      </c>
      <c r="T2193" t="str">
        <f t="shared" si="237"/>
        <v>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6">
        <f t="shared" si="238"/>
        <v>42719.958333333328</v>
      </c>
      <c r="K2194">
        <v>1479414344</v>
      </c>
      <c r="L2194" s="18">
        <f t="shared" si="235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>
        <f t="shared" si="236"/>
        <v>117748.82</v>
      </c>
      <c r="R2194">
        <f t="shared" si="239"/>
        <v>36.364675725756641</v>
      </c>
      <c r="S2194" t="str">
        <f t="shared" si="240"/>
        <v>games</v>
      </c>
      <c r="T2194" t="str">
        <f t="shared" si="237"/>
        <v>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6">
        <f t="shared" si="238"/>
        <v>42695.207638888889</v>
      </c>
      <c r="K2195">
        <v>1477043072</v>
      </c>
      <c r="L2195" s="18">
        <f t="shared" si="235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>
        <f t="shared" si="236"/>
        <v>52856</v>
      </c>
      <c r="R2195">
        <f t="shared" si="239"/>
        <v>58.925306577480491</v>
      </c>
      <c r="S2195" t="str">
        <f t="shared" si="240"/>
        <v>games</v>
      </c>
      <c r="T2195" t="str">
        <f t="shared" si="237"/>
        <v>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6">
        <f t="shared" si="238"/>
        <v>42455.716319444444</v>
      </c>
      <c r="K2196">
        <v>1456423890</v>
      </c>
      <c r="L2196" s="18">
        <f t="shared" si="235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>
        <f t="shared" si="236"/>
        <v>43737</v>
      </c>
      <c r="R2196">
        <f t="shared" si="239"/>
        <v>49.814350797266513</v>
      </c>
      <c r="S2196" t="str">
        <f t="shared" si="240"/>
        <v>games</v>
      </c>
      <c r="T2196" t="str">
        <f t="shared" si="237"/>
        <v>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6">
        <f t="shared" si="238"/>
        <v>42227.771990740745</v>
      </c>
      <c r="K2197">
        <v>1436725900</v>
      </c>
      <c r="L2197" s="18">
        <f t="shared" si="235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>
        <f t="shared" si="236"/>
        <v>935</v>
      </c>
      <c r="R2197">
        <f t="shared" si="239"/>
        <v>8.1304347826086953</v>
      </c>
      <c r="S2197" t="str">
        <f t="shared" si="240"/>
        <v>games</v>
      </c>
      <c r="T2197" t="str">
        <f t="shared" si="237"/>
        <v>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6">
        <f t="shared" si="238"/>
        <v>42706.291666666672</v>
      </c>
      <c r="K2198">
        <v>1478000502</v>
      </c>
      <c r="L2198" s="18">
        <f t="shared" si="235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>
        <f t="shared" si="236"/>
        <v>1937</v>
      </c>
      <c r="R2198">
        <f t="shared" si="239"/>
        <v>8.2777777777777786</v>
      </c>
      <c r="S2198" t="str">
        <f t="shared" si="240"/>
        <v>games</v>
      </c>
      <c r="T2198" t="str">
        <f t="shared" si="237"/>
        <v>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6">
        <f t="shared" si="238"/>
        <v>42063.584016203706</v>
      </c>
      <c r="K2199">
        <v>1422540059</v>
      </c>
      <c r="L2199" s="18">
        <f t="shared" si="235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>
        <f t="shared" si="236"/>
        <v>255309.33000000002</v>
      </c>
      <c r="R2199">
        <f t="shared" si="239"/>
        <v>58.962893764434185</v>
      </c>
      <c r="S2199" t="str">
        <f t="shared" si="240"/>
        <v>games</v>
      </c>
      <c r="T2199" t="str">
        <f t="shared" si="237"/>
        <v>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6">
        <f t="shared" si="238"/>
        <v>42322.555555555555</v>
      </c>
      <c r="K2200">
        <v>1444911600</v>
      </c>
      <c r="L2200" s="18">
        <f t="shared" si="235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>
        <f t="shared" si="236"/>
        <v>13157</v>
      </c>
      <c r="R2200">
        <f t="shared" si="239"/>
        <v>20.210445468509985</v>
      </c>
      <c r="S2200" t="str">
        <f t="shared" si="240"/>
        <v>games</v>
      </c>
      <c r="T2200" t="str">
        <f t="shared" si="237"/>
        <v>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6">
        <f t="shared" si="238"/>
        <v>42292.416643518518</v>
      </c>
      <c r="K2201">
        <v>1442311198</v>
      </c>
      <c r="L2201" s="18">
        <f t="shared" si="235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>
        <f t="shared" si="236"/>
        <v>4228</v>
      </c>
      <c r="R2201">
        <f t="shared" si="239"/>
        <v>16.844621513944222</v>
      </c>
      <c r="S2201" t="str">
        <f t="shared" si="240"/>
        <v>games</v>
      </c>
      <c r="T2201" t="str">
        <f t="shared" si="237"/>
        <v>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6">
        <f t="shared" si="238"/>
        <v>42191.125</v>
      </c>
      <c r="K2202">
        <v>1433775668</v>
      </c>
      <c r="L2202" s="18">
        <f t="shared" si="235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>
        <f t="shared" si="236"/>
        <v>8843</v>
      </c>
      <c r="R2202">
        <f t="shared" si="239"/>
        <v>33.623574144486689</v>
      </c>
      <c r="S2202" t="str">
        <f t="shared" si="240"/>
        <v>games</v>
      </c>
      <c r="T2202" t="str">
        <f t="shared" si="237"/>
        <v>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6">
        <f t="shared" si="238"/>
        <v>41290.846817129634</v>
      </c>
      <c r="K2203">
        <v>1357157965</v>
      </c>
      <c r="L2203" s="18">
        <f t="shared" si="235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>
        <f t="shared" si="236"/>
        <v>310.99</v>
      </c>
      <c r="R2203">
        <f t="shared" si="239"/>
        <v>11.106785714285715</v>
      </c>
      <c r="S2203" s="8" t="str">
        <f t="shared" ref="S2203:S2222" si="241">LEFT(P2203, LEN(P2203)-17)</f>
        <v>music</v>
      </c>
      <c r="T2203" t="str">
        <f t="shared" si="237"/>
        <v>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6">
        <f t="shared" si="238"/>
        <v>41214.849166666667</v>
      </c>
      <c r="K2204">
        <v>1349209368</v>
      </c>
      <c r="L2204" s="18">
        <f t="shared" si="235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>
        <f t="shared" si="236"/>
        <v>24167.25</v>
      </c>
      <c r="R2204">
        <f t="shared" si="239"/>
        <v>33.519070735090153</v>
      </c>
      <c r="S2204" s="8" t="str">
        <f t="shared" si="241"/>
        <v>music</v>
      </c>
      <c r="T2204" t="str">
        <f t="shared" si="237"/>
        <v>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6">
        <f t="shared" si="238"/>
        <v>42271.85974537037</v>
      </c>
      <c r="K2205">
        <v>1440535082</v>
      </c>
      <c r="L2205" s="18">
        <f t="shared" si="235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>
        <f t="shared" si="236"/>
        <v>191</v>
      </c>
      <c r="R2205">
        <f t="shared" si="239"/>
        <v>3.82</v>
      </c>
      <c r="S2205" s="8" t="str">
        <f t="shared" si="241"/>
        <v>music</v>
      </c>
      <c r="T2205" t="str">
        <f t="shared" si="237"/>
        <v>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6">
        <f t="shared" si="238"/>
        <v>41342.311562499999</v>
      </c>
      <c r="K2206">
        <v>1360222119</v>
      </c>
      <c r="L2206" s="18">
        <f t="shared" si="235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>
        <f t="shared" si="236"/>
        <v>493</v>
      </c>
      <c r="R2206">
        <f t="shared" si="239"/>
        <v>6.7534246575342465</v>
      </c>
      <c r="S2206" s="8" t="str">
        <f t="shared" si="241"/>
        <v>music</v>
      </c>
      <c r="T2206" t="str">
        <f t="shared" si="237"/>
        <v>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6">
        <f t="shared" si="238"/>
        <v>41061.82163194444</v>
      </c>
      <c r="K2207">
        <v>1335987789</v>
      </c>
      <c r="L2207" s="18">
        <f t="shared" si="235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>
        <f t="shared" si="236"/>
        <v>390</v>
      </c>
      <c r="R2207">
        <f t="shared" si="239"/>
        <v>14.444444444444445</v>
      </c>
      <c r="S2207" s="8" t="str">
        <f t="shared" si="241"/>
        <v>music</v>
      </c>
      <c r="T2207" t="str">
        <f t="shared" si="237"/>
        <v>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6">
        <f t="shared" si="238"/>
        <v>41015.257222222222</v>
      </c>
      <c r="K2208">
        <v>1333001424</v>
      </c>
      <c r="L2208" s="18">
        <f t="shared" si="235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>
        <f t="shared" si="236"/>
        <v>30</v>
      </c>
      <c r="R2208">
        <f t="shared" si="239"/>
        <v>0.88235294117647056</v>
      </c>
      <c r="S2208" s="8" t="str">
        <f t="shared" si="241"/>
        <v>music</v>
      </c>
      <c r="T2208" t="str">
        <f t="shared" si="237"/>
        <v>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6">
        <f t="shared" si="238"/>
        <v>41594.235798611109</v>
      </c>
      <c r="K2209">
        <v>1381984773</v>
      </c>
      <c r="L2209" s="18">
        <f t="shared" si="235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>
        <f t="shared" si="236"/>
        <v>0</v>
      </c>
      <c r="R2209">
        <f t="shared" si="239"/>
        <v>0</v>
      </c>
      <c r="S2209" s="8" t="str">
        <f t="shared" si="241"/>
        <v>music</v>
      </c>
      <c r="T2209" t="str">
        <f t="shared" si="237"/>
        <v>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6">
        <f t="shared" si="238"/>
        <v>41006.166666666664</v>
      </c>
      <c r="K2210">
        <v>1328649026</v>
      </c>
      <c r="L2210" s="18">
        <f t="shared" si="235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>
        <f t="shared" si="236"/>
        <v>16</v>
      </c>
      <c r="R2210">
        <f t="shared" si="239"/>
        <v>0.66666666666666663</v>
      </c>
      <c r="S2210" s="8" t="str">
        <f t="shared" si="241"/>
        <v>music</v>
      </c>
      <c r="T2210" t="str">
        <f t="shared" si="237"/>
        <v>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6">
        <f t="shared" si="238"/>
        <v>41743.958333333336</v>
      </c>
      <c r="K2211">
        <v>1396524644</v>
      </c>
      <c r="L2211" s="18">
        <f t="shared" si="235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>
        <f t="shared" si="236"/>
        <v>254</v>
      </c>
      <c r="R2211">
        <f t="shared" si="239"/>
        <v>16.933333333333334</v>
      </c>
      <c r="S2211" s="8" t="str">
        <f t="shared" si="241"/>
        <v>music</v>
      </c>
      <c r="T2211" t="str">
        <f t="shared" si="237"/>
        <v>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6">
        <f t="shared" si="238"/>
        <v>41013.73333333333</v>
      </c>
      <c r="K2212">
        <v>1329442510</v>
      </c>
      <c r="L2212" s="18">
        <f t="shared" si="235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>
        <f t="shared" si="236"/>
        <v>457</v>
      </c>
      <c r="R2212">
        <f t="shared" si="239"/>
        <v>6.3472222222222223</v>
      </c>
      <c r="S2212" s="8" t="str">
        <f t="shared" si="241"/>
        <v>music</v>
      </c>
      <c r="T2212" t="str">
        <f t="shared" si="237"/>
        <v>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6">
        <f t="shared" si="238"/>
        <v>41739.290972222225</v>
      </c>
      <c r="K2213">
        <v>1395168625</v>
      </c>
      <c r="L2213" s="18">
        <f t="shared" si="235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>
        <f t="shared" si="236"/>
        <v>2390</v>
      </c>
      <c r="R2213">
        <f t="shared" si="239"/>
        <v>19.916666666666668</v>
      </c>
      <c r="S2213" s="8" t="str">
        <f t="shared" si="241"/>
        <v>music</v>
      </c>
      <c r="T2213" t="str">
        <f t="shared" si="237"/>
        <v>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6">
        <f t="shared" si="238"/>
        <v>41582.041666666664</v>
      </c>
      <c r="K2214">
        <v>1380650177</v>
      </c>
      <c r="L2214" s="18">
        <f t="shared" si="235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>
        <f t="shared" si="236"/>
        <v>863</v>
      </c>
      <c r="R2214">
        <f t="shared" si="239"/>
        <v>7.0162601626016263</v>
      </c>
      <c r="S2214" s="8" t="str">
        <f t="shared" si="241"/>
        <v>music</v>
      </c>
      <c r="T2214" t="str">
        <f t="shared" si="237"/>
        <v>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6">
        <f t="shared" si="238"/>
        <v>42139.826145833329</v>
      </c>
      <c r="K2215">
        <v>1429127379</v>
      </c>
      <c r="L2215" s="18">
        <f t="shared" si="235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>
        <f t="shared" si="236"/>
        <v>5</v>
      </c>
      <c r="R2215">
        <f t="shared" si="239"/>
        <v>5</v>
      </c>
      <c r="S2215" s="8" t="str">
        <f t="shared" si="241"/>
        <v>music</v>
      </c>
      <c r="T2215" t="str">
        <f t="shared" si="237"/>
        <v>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6">
        <f t="shared" si="238"/>
        <v>41676.792222222226</v>
      </c>
      <c r="K2216">
        <v>1389121248</v>
      </c>
      <c r="L2216" s="18">
        <f t="shared" si="235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>
        <f t="shared" si="236"/>
        <v>1155.01</v>
      </c>
      <c r="R2216">
        <f t="shared" si="239"/>
        <v>48.125416666666666</v>
      </c>
      <c r="S2216" s="8" t="str">
        <f t="shared" si="241"/>
        <v>music</v>
      </c>
      <c r="T2216" t="str">
        <f t="shared" si="237"/>
        <v>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6">
        <f t="shared" si="238"/>
        <v>40981.290972222225</v>
      </c>
      <c r="K2217">
        <v>1329671572</v>
      </c>
      <c r="L2217" s="18">
        <f t="shared" si="235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>
        <f t="shared" si="236"/>
        <v>310</v>
      </c>
      <c r="R2217">
        <f t="shared" si="239"/>
        <v>9.3939393939393945</v>
      </c>
      <c r="S2217" s="8" t="str">
        <f t="shared" si="241"/>
        <v>music</v>
      </c>
      <c r="T2217" t="str">
        <f t="shared" si="237"/>
        <v>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6">
        <f t="shared" si="238"/>
        <v>42208.751678240747</v>
      </c>
      <c r="K2218">
        <v>1436464945</v>
      </c>
      <c r="L2218" s="18">
        <f t="shared" si="235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>
        <f t="shared" si="236"/>
        <v>17</v>
      </c>
      <c r="R2218">
        <f t="shared" si="239"/>
        <v>1.2142857142857142</v>
      </c>
      <c r="S2218" s="8" t="str">
        <f t="shared" si="241"/>
        <v>music</v>
      </c>
      <c r="T2218" t="str">
        <f t="shared" si="237"/>
        <v>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6">
        <f t="shared" si="238"/>
        <v>42310.333333333328</v>
      </c>
      <c r="K2219">
        <v>1445539113</v>
      </c>
      <c r="L2219" s="18">
        <f t="shared" si="235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>
        <f t="shared" si="236"/>
        <v>5</v>
      </c>
      <c r="R2219">
        <f t="shared" si="239"/>
        <v>0.55555555555555558</v>
      </c>
      <c r="S2219" s="8" t="str">
        <f t="shared" si="241"/>
        <v>music</v>
      </c>
      <c r="T2219" t="str">
        <f t="shared" si="237"/>
        <v>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6">
        <f t="shared" si="238"/>
        <v>41150</v>
      </c>
      <c r="K2220">
        <v>1344281383</v>
      </c>
      <c r="L2220" s="18">
        <f t="shared" si="235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>
        <f t="shared" si="236"/>
        <v>456.65999999999985</v>
      </c>
      <c r="R2220">
        <f t="shared" si="239"/>
        <v>6.0086842105263143</v>
      </c>
      <c r="S2220" s="8" t="str">
        <f t="shared" si="241"/>
        <v>music</v>
      </c>
      <c r="T2220" t="str">
        <f t="shared" si="237"/>
        <v>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6">
        <f t="shared" si="238"/>
        <v>42235.718888888892</v>
      </c>
      <c r="K2221">
        <v>1437412512</v>
      </c>
      <c r="L2221" s="18">
        <f t="shared" si="235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>
        <f t="shared" si="236"/>
        <v>15</v>
      </c>
      <c r="R2221">
        <f t="shared" si="239"/>
        <v>0.78947368421052633</v>
      </c>
      <c r="S2221" s="8" t="str">
        <f t="shared" si="241"/>
        <v>music</v>
      </c>
      <c r="T2221" t="str">
        <f t="shared" si="237"/>
        <v>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6">
        <f t="shared" si="238"/>
        <v>41482.060601851852</v>
      </c>
      <c r="K2222">
        <v>1372296436</v>
      </c>
      <c r="L2222" s="18">
        <f t="shared" si="235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>
        <f t="shared" si="236"/>
        <v>40</v>
      </c>
      <c r="R2222">
        <f t="shared" si="239"/>
        <v>0.57971014492753625</v>
      </c>
      <c r="S2222" s="8" t="str">
        <f t="shared" si="241"/>
        <v>music</v>
      </c>
      <c r="T2222" t="str">
        <f t="shared" si="237"/>
        <v>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6">
        <f t="shared" si="238"/>
        <v>42483</v>
      </c>
      <c r="K2223">
        <v>1458748809</v>
      </c>
      <c r="L2223" s="18">
        <f t="shared" si="235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>
        <f t="shared" si="236"/>
        <v>609</v>
      </c>
      <c r="R2223">
        <f t="shared" si="239"/>
        <v>2.7935779816513762</v>
      </c>
      <c r="S2223" t="str">
        <f>LEFT(P2227, LEN(P2227)-15)</f>
        <v>games</v>
      </c>
      <c r="T2223" t="str">
        <f t="shared" si="237"/>
        <v>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6">
        <f t="shared" si="238"/>
        <v>40936.787581018521</v>
      </c>
      <c r="K2224">
        <v>1325184847</v>
      </c>
      <c r="L2224" s="18">
        <f t="shared" si="235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>
        <f t="shared" si="236"/>
        <v>313</v>
      </c>
      <c r="R2224">
        <f t="shared" si="239"/>
        <v>10.433333333333334</v>
      </c>
      <c r="S2224" t="str">
        <f t="shared" ref="S2224:S2278" si="242">LEFT(P2228, LEN(P2228)-15)</f>
        <v>games</v>
      </c>
      <c r="T2224" t="str">
        <f t="shared" si="237"/>
        <v>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6">
        <f t="shared" si="238"/>
        <v>42182.640833333338</v>
      </c>
      <c r="K2225">
        <v>1432826568</v>
      </c>
      <c r="L2225" s="18">
        <f t="shared" si="235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>
        <f t="shared" si="236"/>
        <v>1131</v>
      </c>
      <c r="R2225">
        <f t="shared" si="239"/>
        <v>11.31</v>
      </c>
      <c r="S2225" t="str">
        <f t="shared" si="242"/>
        <v>games</v>
      </c>
      <c r="T2225" t="str">
        <f t="shared" si="237"/>
        <v>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6">
        <f t="shared" si="238"/>
        <v>42672.791666666672</v>
      </c>
      <c r="K2226">
        <v>1475337675</v>
      </c>
      <c r="L2226" s="18">
        <f t="shared" si="235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>
        <f t="shared" si="236"/>
        <v>14315</v>
      </c>
      <c r="R2226">
        <f t="shared" si="239"/>
        <v>48.361486486486484</v>
      </c>
      <c r="S2226" t="str">
        <f t="shared" si="242"/>
        <v>games</v>
      </c>
      <c r="T2226" t="str">
        <f t="shared" si="237"/>
        <v>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6">
        <f t="shared" si="238"/>
        <v>41903.79184027778</v>
      </c>
      <c r="K2227">
        <v>1408734015</v>
      </c>
      <c r="L2227" s="18">
        <f t="shared" si="235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>
        <f t="shared" si="236"/>
        <v>177415.01</v>
      </c>
      <c r="R2227">
        <f t="shared" si="239"/>
        <v>147.35465946843854</v>
      </c>
      <c r="S2227" t="str">
        <f t="shared" si="242"/>
        <v>games</v>
      </c>
      <c r="T2227" t="str">
        <f t="shared" si="237"/>
        <v>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6">
        <f t="shared" si="238"/>
        <v>42412.207638888889</v>
      </c>
      <c r="K2228">
        <v>1452625822</v>
      </c>
      <c r="L2228" s="18">
        <f t="shared" si="235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>
        <f t="shared" si="236"/>
        <v>1523.3100000000013</v>
      </c>
      <c r="R2228">
        <f t="shared" si="239"/>
        <v>4.7455140186915932</v>
      </c>
      <c r="S2228" t="str">
        <f t="shared" si="242"/>
        <v>games</v>
      </c>
      <c r="T2228" t="str">
        <f t="shared" si="237"/>
        <v>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6">
        <f t="shared" si="238"/>
        <v>41591.849016203705</v>
      </c>
      <c r="K2229">
        <v>1381778555</v>
      </c>
      <c r="L2229" s="18">
        <f t="shared" si="235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>
        <f t="shared" si="236"/>
        <v>7459</v>
      </c>
      <c r="R2229">
        <f t="shared" si="239"/>
        <v>24.780730897009967</v>
      </c>
      <c r="S2229" t="str">
        <f t="shared" si="242"/>
        <v>games</v>
      </c>
      <c r="T2229" t="str">
        <f t="shared" si="237"/>
        <v>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6">
        <f t="shared" si="238"/>
        <v>42232.278194444443</v>
      </c>
      <c r="K2230">
        <v>1437115236</v>
      </c>
      <c r="L2230" s="18">
        <f t="shared" si="235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>
        <f t="shared" si="236"/>
        <v>10744.9</v>
      </c>
      <c r="R2230">
        <f t="shared" si="239"/>
        <v>74.617361111111109</v>
      </c>
      <c r="S2230" t="str">
        <f t="shared" si="242"/>
        <v>games</v>
      </c>
      <c r="T2230" t="str">
        <f t="shared" si="237"/>
        <v>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6">
        <f t="shared" si="238"/>
        <v>41520.166666666664</v>
      </c>
      <c r="K2231">
        <v>1375113391</v>
      </c>
      <c r="L2231" s="18">
        <f t="shared" si="235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>
        <f t="shared" si="236"/>
        <v>5692.33</v>
      </c>
      <c r="R2231">
        <f t="shared" si="239"/>
        <v>10.560909090909091</v>
      </c>
      <c r="S2231" t="str">
        <f t="shared" si="242"/>
        <v>games</v>
      </c>
      <c r="T2231" t="str">
        <f t="shared" si="237"/>
        <v>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6">
        <f t="shared" si="238"/>
        <v>41754.881099537037</v>
      </c>
      <c r="K2232">
        <v>1395868127</v>
      </c>
      <c r="L2232" s="18">
        <f t="shared" si="235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>
        <f t="shared" si="236"/>
        <v>2206</v>
      </c>
      <c r="R2232">
        <f t="shared" si="239"/>
        <v>4.429718875502008</v>
      </c>
      <c r="S2232" t="str">
        <f t="shared" si="242"/>
        <v>games</v>
      </c>
      <c r="T2232" t="str">
        <f t="shared" si="237"/>
        <v>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6">
        <f t="shared" si="238"/>
        <v>41450.208333333336</v>
      </c>
      <c r="K2233">
        <v>1369864301</v>
      </c>
      <c r="L2233" s="18">
        <f t="shared" si="235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>
        <f t="shared" si="236"/>
        <v>27803.24</v>
      </c>
      <c r="R2233">
        <f t="shared" si="239"/>
        <v>24.980449236298295</v>
      </c>
      <c r="S2233" t="str">
        <f t="shared" si="242"/>
        <v>games</v>
      </c>
      <c r="T2233" t="str">
        <f t="shared" si="237"/>
        <v>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6">
        <f t="shared" si="238"/>
        <v>41839.125</v>
      </c>
      <c r="K2234">
        <v>1402945408</v>
      </c>
      <c r="L2234" s="18">
        <f t="shared" si="235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>
        <f t="shared" si="236"/>
        <v>19790</v>
      </c>
      <c r="R2234">
        <f t="shared" si="239"/>
        <v>20.030364372469634</v>
      </c>
      <c r="S2234" t="str">
        <f t="shared" si="242"/>
        <v>games</v>
      </c>
      <c r="T2234" t="str">
        <f t="shared" si="237"/>
        <v>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6">
        <f t="shared" si="238"/>
        <v>42352</v>
      </c>
      <c r="K2235">
        <v>1448269539</v>
      </c>
      <c r="L2235" s="18">
        <f t="shared" si="235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>
        <f t="shared" si="236"/>
        <v>5801</v>
      </c>
      <c r="R2235">
        <f t="shared" si="239"/>
        <v>14.836317135549873</v>
      </c>
      <c r="S2235" t="str">
        <f t="shared" si="242"/>
        <v>games</v>
      </c>
      <c r="T2235" t="str">
        <f t="shared" si="237"/>
        <v>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6">
        <f t="shared" si="238"/>
        <v>42740.824618055558</v>
      </c>
      <c r="K2236">
        <v>1481053647</v>
      </c>
      <c r="L2236" s="18">
        <f t="shared" si="235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>
        <f t="shared" si="236"/>
        <v>1065</v>
      </c>
      <c r="R2236">
        <f t="shared" si="239"/>
        <v>38.035714285714285</v>
      </c>
      <c r="S2236" t="str">
        <f t="shared" si="242"/>
        <v>games</v>
      </c>
      <c r="T2236" t="str">
        <f t="shared" si="237"/>
        <v>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6">
        <f t="shared" si="238"/>
        <v>42091.980451388896</v>
      </c>
      <c r="K2237">
        <v>1424997111</v>
      </c>
      <c r="L2237" s="18">
        <f t="shared" si="235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>
        <f t="shared" si="236"/>
        <v>6931</v>
      </c>
      <c r="R2237">
        <f t="shared" si="239"/>
        <v>47.14965986394558</v>
      </c>
      <c r="S2237" t="str">
        <f t="shared" si="242"/>
        <v>games</v>
      </c>
      <c r="T2237" t="str">
        <f t="shared" si="237"/>
        <v>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6">
        <f t="shared" si="238"/>
        <v>42401.617164351846</v>
      </c>
      <c r="K2238">
        <v>1451746123</v>
      </c>
      <c r="L2238" s="18">
        <f t="shared" si="235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>
        <f t="shared" si="236"/>
        <v>12239</v>
      </c>
      <c r="R2238">
        <f t="shared" si="239"/>
        <v>17.998529411764707</v>
      </c>
      <c r="S2238" t="str">
        <f t="shared" si="242"/>
        <v>games</v>
      </c>
      <c r="T2238" t="str">
        <f t="shared" si="237"/>
        <v>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6">
        <f t="shared" si="238"/>
        <v>41955.332638888889</v>
      </c>
      <c r="K2239">
        <v>1412294683</v>
      </c>
      <c r="L2239" s="18">
        <f t="shared" si="235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>
        <f t="shared" si="236"/>
        <v>45527</v>
      </c>
      <c r="R2239">
        <f t="shared" si="239"/>
        <v>46.314343845371312</v>
      </c>
      <c r="S2239" t="str">
        <f t="shared" si="242"/>
        <v>games</v>
      </c>
      <c r="T2239" t="str">
        <f t="shared" si="237"/>
        <v>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6">
        <f t="shared" si="238"/>
        <v>42804.621712962966</v>
      </c>
      <c r="K2240">
        <v>1486565716</v>
      </c>
      <c r="L2240" s="18">
        <f t="shared" si="235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>
        <f t="shared" si="236"/>
        <v>1496</v>
      </c>
      <c r="R2240">
        <f t="shared" si="239"/>
        <v>18.936708860759495</v>
      </c>
      <c r="S2240" t="str">
        <f t="shared" si="242"/>
        <v>games</v>
      </c>
      <c r="T2240" t="str">
        <f t="shared" si="237"/>
        <v>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6">
        <f t="shared" si="238"/>
        <v>41609.168055555558</v>
      </c>
      <c r="K2241">
        <v>1382742014</v>
      </c>
      <c r="L2241" s="18">
        <f t="shared" si="235"/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>
        <f t="shared" si="236"/>
        <v>7006.6699999999983</v>
      </c>
      <c r="R2241">
        <f t="shared" si="239"/>
        <v>16.44758215962441</v>
      </c>
      <c r="S2241" t="str">
        <f t="shared" si="242"/>
        <v>games</v>
      </c>
      <c r="T2241" t="str">
        <f t="shared" si="237"/>
        <v>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6">
        <f t="shared" si="238"/>
        <v>42482.825740740736</v>
      </c>
      <c r="K2242">
        <v>1458762544</v>
      </c>
      <c r="L2242" s="18">
        <f t="shared" ref="L2242:L2305" si="243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8296</v>
      </c>
      <c r="Q2242">
        <f t="shared" ref="Q2242:Q2305" si="244">E2242-D2242</f>
        <v>8534</v>
      </c>
      <c r="R2242">
        <f t="shared" si="239"/>
        <v>88.895833333333329</v>
      </c>
      <c r="S2242" t="str">
        <f t="shared" si="242"/>
        <v>games</v>
      </c>
      <c r="T2242" t="str">
        <f t="shared" ref="T2242:T2305" si="245">RIGHT(P2242,12)</f>
        <v>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6">
        <f t="shared" ref="J2243:J2306" si="246">(((I2243/60)/60)/24)+DATE(1970,1,1)</f>
        <v>42796.827546296292</v>
      </c>
      <c r="K2243">
        <v>1485892300</v>
      </c>
      <c r="L2243" s="18">
        <f t="shared" si="243"/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>
        <f t="shared" si="244"/>
        <v>7064</v>
      </c>
      <c r="R2243">
        <f t="shared" ref="R2243:R2306" si="247">Q2243/N2243</f>
        <v>43.337423312883438</v>
      </c>
      <c r="S2243" t="str">
        <f t="shared" si="242"/>
        <v>games</v>
      </c>
      <c r="T2243" t="str">
        <f t="shared" si="245"/>
        <v>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6">
        <f t="shared" si="246"/>
        <v>41605.126388888886</v>
      </c>
      <c r="K2244">
        <v>1382449733</v>
      </c>
      <c r="L2244" s="18">
        <f t="shared" si="243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>
        <f t="shared" si="244"/>
        <v>126009.76000000001</v>
      </c>
      <c r="R2244">
        <f t="shared" si="247"/>
        <v>49.904855445544555</v>
      </c>
      <c r="S2244" t="str">
        <f t="shared" si="242"/>
        <v>games</v>
      </c>
      <c r="T2244" t="str">
        <f t="shared" si="245"/>
        <v>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6">
        <f t="shared" si="246"/>
        <v>42807.125</v>
      </c>
      <c r="K2245">
        <v>1488823290</v>
      </c>
      <c r="L2245" s="18">
        <f t="shared" si="243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>
        <f t="shared" si="244"/>
        <v>9301.5</v>
      </c>
      <c r="R2245">
        <f t="shared" si="247"/>
        <v>4.5707616707616712</v>
      </c>
      <c r="S2245" t="str">
        <f t="shared" si="242"/>
        <v>games</v>
      </c>
      <c r="T2245" t="str">
        <f t="shared" si="245"/>
        <v>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6">
        <f t="shared" si="246"/>
        <v>42659.854166666672</v>
      </c>
      <c r="K2246">
        <v>1475609946</v>
      </c>
      <c r="L2246" s="18">
        <f t="shared" si="243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>
        <f t="shared" si="244"/>
        <v>13851</v>
      </c>
      <c r="R2246">
        <f t="shared" si="247"/>
        <v>47.762068965517244</v>
      </c>
      <c r="S2246" t="str">
        <f t="shared" si="242"/>
        <v>games</v>
      </c>
      <c r="T2246" t="str">
        <f t="shared" si="245"/>
        <v>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6">
        <f t="shared" si="246"/>
        <v>41691.75</v>
      </c>
      <c r="K2247">
        <v>1390323617</v>
      </c>
      <c r="L2247" s="18">
        <f t="shared" si="243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>
        <f t="shared" si="244"/>
        <v>101881</v>
      </c>
      <c r="R2247">
        <f t="shared" si="247"/>
        <v>51.455050505050508</v>
      </c>
      <c r="S2247" t="str">
        <f t="shared" si="242"/>
        <v>games</v>
      </c>
      <c r="T2247" t="str">
        <f t="shared" si="245"/>
        <v>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6">
        <f t="shared" si="246"/>
        <v>42251.79178240741</v>
      </c>
      <c r="K2248">
        <v>1438801210</v>
      </c>
      <c r="L2248" s="18">
        <f t="shared" si="243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>
        <f t="shared" si="244"/>
        <v>3</v>
      </c>
      <c r="R2248">
        <f t="shared" si="247"/>
        <v>5.2631578947368418E-2</v>
      </c>
      <c r="S2248" t="str">
        <f t="shared" si="242"/>
        <v>games</v>
      </c>
      <c r="T2248" t="str">
        <f t="shared" si="245"/>
        <v>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6">
        <f t="shared" si="246"/>
        <v>42214.666261574079</v>
      </c>
      <c r="K2249">
        <v>1436975965</v>
      </c>
      <c r="L2249" s="18">
        <f t="shared" si="243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>
        <f t="shared" si="244"/>
        <v>824</v>
      </c>
      <c r="R2249">
        <f t="shared" si="247"/>
        <v>2.168421052631579</v>
      </c>
      <c r="S2249" t="str">
        <f t="shared" si="242"/>
        <v>games</v>
      </c>
      <c r="T2249" t="str">
        <f t="shared" si="245"/>
        <v>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6">
        <f t="shared" si="246"/>
        <v>42718.875902777778</v>
      </c>
      <c r="K2250">
        <v>1479157278</v>
      </c>
      <c r="L2250" s="18">
        <f t="shared" si="243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>
        <f t="shared" si="244"/>
        <v>505</v>
      </c>
      <c r="R2250">
        <f t="shared" si="247"/>
        <v>3.9453125</v>
      </c>
      <c r="S2250" t="str">
        <f t="shared" si="242"/>
        <v>games</v>
      </c>
      <c r="T2250" t="str">
        <f t="shared" si="245"/>
        <v>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6">
        <f t="shared" si="246"/>
        <v>41366.661631944444</v>
      </c>
      <c r="K2251">
        <v>1362329565</v>
      </c>
      <c r="L2251" s="18">
        <f t="shared" si="243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>
        <f t="shared" si="244"/>
        <v>2407</v>
      </c>
      <c r="R2251">
        <f t="shared" si="247"/>
        <v>13.372222222222222</v>
      </c>
      <c r="S2251" t="str">
        <f t="shared" si="242"/>
        <v>games</v>
      </c>
      <c r="T2251" t="str">
        <f t="shared" si="245"/>
        <v>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6">
        <f t="shared" si="246"/>
        <v>42707.0471412037</v>
      </c>
      <c r="K2252">
        <v>1478131673</v>
      </c>
      <c r="L2252" s="18">
        <f t="shared" si="243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>
        <f t="shared" si="244"/>
        <v>218778</v>
      </c>
      <c r="R2252">
        <f t="shared" si="247"/>
        <v>383.14886164623465</v>
      </c>
      <c r="S2252" t="str">
        <f t="shared" si="242"/>
        <v>games</v>
      </c>
      <c r="T2252" t="str">
        <f t="shared" si="245"/>
        <v>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6">
        <f t="shared" si="246"/>
        <v>41867.34579861111</v>
      </c>
      <c r="K2253">
        <v>1406362677</v>
      </c>
      <c r="L2253" s="18">
        <f t="shared" si="243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>
        <f t="shared" si="244"/>
        <v>2928.1900000000005</v>
      </c>
      <c r="R2253">
        <f t="shared" si="247"/>
        <v>6.1003958333333346</v>
      </c>
      <c r="S2253" t="str">
        <f t="shared" si="242"/>
        <v>games</v>
      </c>
      <c r="T2253" t="str">
        <f t="shared" si="245"/>
        <v>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6">
        <f t="shared" si="246"/>
        <v>42588.327986111108</v>
      </c>
      <c r="K2254">
        <v>1469173938</v>
      </c>
      <c r="L2254" s="18">
        <f t="shared" si="243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>
        <f t="shared" si="244"/>
        <v>15505</v>
      </c>
      <c r="R2254">
        <f t="shared" si="247"/>
        <v>62.269076305220885</v>
      </c>
      <c r="S2254" t="str">
        <f t="shared" si="242"/>
        <v>games</v>
      </c>
      <c r="T2254" t="str">
        <f t="shared" si="245"/>
        <v>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6">
        <f t="shared" si="246"/>
        <v>42326.672997685186</v>
      </c>
      <c r="K2255">
        <v>1445267347</v>
      </c>
      <c r="L2255" s="18">
        <f t="shared" si="243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>
        <f t="shared" si="244"/>
        <v>1015</v>
      </c>
      <c r="R2255">
        <f t="shared" si="247"/>
        <v>12.083333333333334</v>
      </c>
      <c r="S2255" t="str">
        <f t="shared" si="242"/>
        <v>games</v>
      </c>
      <c r="T2255" t="str">
        <f t="shared" si="245"/>
        <v>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6">
        <f t="shared" si="246"/>
        <v>42759.647777777776</v>
      </c>
      <c r="K2256">
        <v>1484667168</v>
      </c>
      <c r="L2256" s="18">
        <f t="shared" si="243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>
        <f t="shared" si="244"/>
        <v>1799</v>
      </c>
      <c r="R2256">
        <f t="shared" si="247"/>
        <v>9.1319796954314718</v>
      </c>
      <c r="S2256" t="str">
        <f t="shared" si="242"/>
        <v>games</v>
      </c>
      <c r="T2256" t="str">
        <f t="shared" si="245"/>
        <v>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6">
        <f t="shared" si="246"/>
        <v>42497.951979166668</v>
      </c>
      <c r="K2257">
        <v>1460069451</v>
      </c>
      <c r="L2257" s="18">
        <f t="shared" si="243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>
        <f t="shared" si="244"/>
        <v>7373</v>
      </c>
      <c r="R2257">
        <f t="shared" si="247"/>
        <v>27.206642066420663</v>
      </c>
      <c r="S2257" t="str">
        <f t="shared" si="242"/>
        <v>games</v>
      </c>
      <c r="T2257" t="str">
        <f t="shared" si="245"/>
        <v>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6">
        <f t="shared" si="246"/>
        <v>42696.451921296291</v>
      </c>
      <c r="K2258">
        <v>1478602246</v>
      </c>
      <c r="L2258" s="18">
        <f t="shared" si="243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>
        <f t="shared" si="244"/>
        <v>589</v>
      </c>
      <c r="R2258">
        <f t="shared" si="247"/>
        <v>11.78</v>
      </c>
      <c r="S2258" t="str">
        <f t="shared" si="242"/>
        <v>games</v>
      </c>
      <c r="T2258" t="str">
        <f t="shared" si="245"/>
        <v>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6">
        <f t="shared" si="246"/>
        <v>42540.958333333328</v>
      </c>
      <c r="K2259">
        <v>1463351329</v>
      </c>
      <c r="L2259" s="18">
        <f t="shared" si="243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>
        <f t="shared" si="244"/>
        <v>13403.5</v>
      </c>
      <c r="R2259">
        <f t="shared" si="247"/>
        <v>79.310650887573971</v>
      </c>
      <c r="S2259" t="str">
        <f t="shared" si="242"/>
        <v>games</v>
      </c>
      <c r="T2259" t="str">
        <f t="shared" si="245"/>
        <v>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6">
        <f t="shared" si="246"/>
        <v>42166.75100694444</v>
      </c>
      <c r="K2260">
        <v>1431453687</v>
      </c>
      <c r="L2260" s="18">
        <f t="shared" si="243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>
        <f t="shared" si="244"/>
        <v>1023</v>
      </c>
      <c r="R2260">
        <f t="shared" si="247"/>
        <v>4.9902439024390244</v>
      </c>
      <c r="S2260" t="str">
        <f t="shared" si="242"/>
        <v>games</v>
      </c>
      <c r="T2260" t="str">
        <f t="shared" si="245"/>
        <v>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6">
        <f t="shared" si="246"/>
        <v>42712.804814814815</v>
      </c>
      <c r="K2261">
        <v>1480360736</v>
      </c>
      <c r="L2261" s="18">
        <f t="shared" si="243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>
        <f t="shared" si="244"/>
        <v>17671</v>
      </c>
      <c r="R2261">
        <f t="shared" si="247"/>
        <v>85.78155339805825</v>
      </c>
      <c r="S2261" t="str">
        <f t="shared" si="242"/>
        <v>games</v>
      </c>
      <c r="T2261" t="str">
        <f t="shared" si="245"/>
        <v>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6">
        <f t="shared" si="246"/>
        <v>41724.975115740745</v>
      </c>
      <c r="K2262">
        <v>1393287850</v>
      </c>
      <c r="L2262" s="18">
        <f t="shared" si="243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>
        <f t="shared" si="244"/>
        <v>5673</v>
      </c>
      <c r="R2262">
        <f t="shared" si="247"/>
        <v>67.535714285714292</v>
      </c>
      <c r="S2262" t="str">
        <f t="shared" si="242"/>
        <v>games</v>
      </c>
      <c r="T2262" t="str">
        <f t="shared" si="245"/>
        <v>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6">
        <f t="shared" si="246"/>
        <v>42780.724768518514</v>
      </c>
      <c r="K2263">
        <v>1485278620</v>
      </c>
      <c r="L2263" s="18">
        <f t="shared" si="243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>
        <f t="shared" si="244"/>
        <v>6795</v>
      </c>
      <c r="R2263">
        <f t="shared" si="247"/>
        <v>32.357142857142854</v>
      </c>
      <c r="S2263" t="str">
        <f t="shared" si="242"/>
        <v>games</v>
      </c>
      <c r="T2263" t="str">
        <f t="shared" si="245"/>
        <v>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6">
        <f t="shared" si="246"/>
        <v>41961</v>
      </c>
      <c r="K2264">
        <v>1413295358</v>
      </c>
      <c r="L2264" s="18">
        <f t="shared" si="243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>
        <f t="shared" si="244"/>
        <v>1787</v>
      </c>
      <c r="R2264">
        <f t="shared" si="247"/>
        <v>9.8729281767955808</v>
      </c>
      <c r="S2264" t="str">
        <f t="shared" si="242"/>
        <v>games</v>
      </c>
      <c r="T2264" t="str">
        <f t="shared" si="245"/>
        <v>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6">
        <f t="shared" si="246"/>
        <v>42035.832326388889</v>
      </c>
      <c r="K2265">
        <v>1420919913</v>
      </c>
      <c r="L2265" s="18">
        <f t="shared" si="243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>
        <f t="shared" si="244"/>
        <v>1166</v>
      </c>
      <c r="R2265">
        <f t="shared" si="247"/>
        <v>19.433333333333334</v>
      </c>
      <c r="S2265" t="str">
        <f t="shared" si="242"/>
        <v>games</v>
      </c>
      <c r="T2265" t="str">
        <f t="shared" si="245"/>
        <v>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6">
        <f t="shared" si="246"/>
        <v>42513.125</v>
      </c>
      <c r="K2266">
        <v>1462543114</v>
      </c>
      <c r="L2266" s="18">
        <f t="shared" si="243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>
        <f t="shared" si="244"/>
        <v>4802</v>
      </c>
      <c r="R2266">
        <f t="shared" si="247"/>
        <v>10.791011235955056</v>
      </c>
      <c r="S2266" t="str">
        <f t="shared" si="242"/>
        <v>games</v>
      </c>
      <c r="T2266" t="str">
        <f t="shared" si="245"/>
        <v>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6">
        <f t="shared" si="246"/>
        <v>42696.853090277778</v>
      </c>
      <c r="K2267">
        <v>1479241707</v>
      </c>
      <c r="L2267" s="18">
        <f t="shared" si="243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>
        <f t="shared" si="244"/>
        <v>397</v>
      </c>
      <c r="R2267">
        <f t="shared" si="247"/>
        <v>23.352941176470587</v>
      </c>
      <c r="S2267" t="str">
        <f t="shared" si="242"/>
        <v>games</v>
      </c>
      <c r="T2267" t="str">
        <f t="shared" si="245"/>
        <v>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6">
        <f t="shared" si="246"/>
        <v>42487.083333333328</v>
      </c>
      <c r="K2268">
        <v>1460235592</v>
      </c>
      <c r="L2268" s="18">
        <f t="shared" si="243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>
        <f t="shared" si="244"/>
        <v>3304</v>
      </c>
      <c r="R2268">
        <f t="shared" si="247"/>
        <v>17.030927835051546</v>
      </c>
      <c r="S2268" t="str">
        <f t="shared" si="242"/>
        <v>games</v>
      </c>
      <c r="T2268" t="str">
        <f t="shared" si="245"/>
        <v>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6">
        <f t="shared" si="246"/>
        <v>41994.041666666672</v>
      </c>
      <c r="K2269">
        <v>1416945297</v>
      </c>
      <c r="L2269" s="18">
        <f t="shared" si="243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>
        <f t="shared" si="244"/>
        <v>56105</v>
      </c>
      <c r="R2269">
        <f t="shared" si="247"/>
        <v>138.87376237623764</v>
      </c>
      <c r="S2269" t="str">
        <f t="shared" si="242"/>
        <v>games</v>
      </c>
      <c r="T2269" t="str">
        <f t="shared" si="245"/>
        <v>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6">
        <f t="shared" si="246"/>
        <v>42806.082349537035</v>
      </c>
      <c r="K2270">
        <v>1486691915</v>
      </c>
      <c r="L2270" s="18">
        <f t="shared" si="243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>
        <f t="shared" si="244"/>
        <v>728</v>
      </c>
      <c r="R2270">
        <f t="shared" si="247"/>
        <v>3.7525773195876289</v>
      </c>
      <c r="S2270" t="str">
        <f t="shared" si="242"/>
        <v>games</v>
      </c>
      <c r="T2270" t="str">
        <f t="shared" si="245"/>
        <v>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6">
        <f t="shared" si="246"/>
        <v>42801.208333333328</v>
      </c>
      <c r="K2271">
        <v>1486745663</v>
      </c>
      <c r="L2271" s="18">
        <f t="shared" si="243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>
        <f t="shared" si="244"/>
        <v>42541</v>
      </c>
      <c r="R2271">
        <f t="shared" si="247"/>
        <v>47.162971175166298</v>
      </c>
      <c r="S2271" t="str">
        <f t="shared" si="242"/>
        <v>games</v>
      </c>
      <c r="T2271" t="str">
        <f t="shared" si="245"/>
        <v>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6">
        <f t="shared" si="246"/>
        <v>42745.915972222225</v>
      </c>
      <c r="K2272">
        <v>1482353513</v>
      </c>
      <c r="L2272" s="18">
        <f t="shared" si="243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>
        <f t="shared" si="244"/>
        <v>155062</v>
      </c>
      <c r="R2272">
        <f t="shared" si="247"/>
        <v>92.851497005988023</v>
      </c>
      <c r="S2272" t="str">
        <f t="shared" si="242"/>
        <v>games</v>
      </c>
      <c r="T2272" t="str">
        <f t="shared" si="245"/>
        <v>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6">
        <f t="shared" si="246"/>
        <v>42714.000046296293</v>
      </c>
      <c r="K2273">
        <v>1478736004</v>
      </c>
      <c r="L2273" s="18">
        <f t="shared" si="243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>
        <f t="shared" si="244"/>
        <v>36618</v>
      </c>
      <c r="R2273">
        <f t="shared" si="247"/>
        <v>27.573795180722893</v>
      </c>
      <c r="S2273" t="str">
        <f t="shared" si="242"/>
        <v>games</v>
      </c>
      <c r="T2273" t="str">
        <f t="shared" si="245"/>
        <v>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6">
        <f t="shared" si="246"/>
        <v>42345.699490740735</v>
      </c>
      <c r="K2274">
        <v>1446914836</v>
      </c>
      <c r="L2274" s="18">
        <f t="shared" si="243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>
        <f t="shared" si="244"/>
        <v>12566</v>
      </c>
      <c r="R2274">
        <f t="shared" si="247"/>
        <v>13.311440677966102</v>
      </c>
      <c r="S2274" t="str">
        <f t="shared" si="242"/>
        <v>games</v>
      </c>
      <c r="T2274" t="str">
        <f t="shared" si="245"/>
        <v>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6">
        <f t="shared" si="246"/>
        <v>42806.507430555561</v>
      </c>
      <c r="K2275">
        <v>1487164242</v>
      </c>
      <c r="L2275" s="18">
        <f t="shared" si="243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>
        <f t="shared" si="244"/>
        <v>3009</v>
      </c>
      <c r="R2275">
        <f t="shared" si="247"/>
        <v>20.469387755102041</v>
      </c>
      <c r="S2275" t="str">
        <f t="shared" si="242"/>
        <v>games</v>
      </c>
      <c r="T2275" t="str">
        <f t="shared" si="245"/>
        <v>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6">
        <f t="shared" si="246"/>
        <v>41693.500659722224</v>
      </c>
      <c r="K2276">
        <v>1390564857</v>
      </c>
      <c r="L2276" s="18">
        <f t="shared" si="243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>
        <f t="shared" si="244"/>
        <v>490</v>
      </c>
      <c r="R2276">
        <f t="shared" si="247"/>
        <v>4.9494949494949498</v>
      </c>
      <c r="S2276" t="str">
        <f t="shared" si="242"/>
        <v>games</v>
      </c>
      <c r="T2276" t="str">
        <f t="shared" si="245"/>
        <v>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6">
        <f t="shared" si="246"/>
        <v>41995.616655092599</v>
      </c>
      <c r="K2277">
        <v>1416667679</v>
      </c>
      <c r="L2277" s="18">
        <f t="shared" si="243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>
        <f t="shared" si="244"/>
        <v>2000.5</v>
      </c>
      <c r="R2277">
        <f t="shared" si="247"/>
        <v>25.322784810126581</v>
      </c>
      <c r="S2277" t="str">
        <f t="shared" si="242"/>
        <v>games</v>
      </c>
      <c r="T2277" t="str">
        <f t="shared" si="245"/>
        <v>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6">
        <f t="shared" si="246"/>
        <v>41644.651493055557</v>
      </c>
      <c r="K2278">
        <v>1386344289</v>
      </c>
      <c r="L2278" s="18">
        <f t="shared" si="243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>
        <f t="shared" si="244"/>
        <v>267</v>
      </c>
      <c r="R2278">
        <f t="shared" si="247"/>
        <v>3.56</v>
      </c>
      <c r="S2278" t="str">
        <f t="shared" si="242"/>
        <v>games</v>
      </c>
      <c r="T2278" t="str">
        <f t="shared" si="245"/>
        <v>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6">
        <f t="shared" si="246"/>
        <v>40966.678506944445</v>
      </c>
      <c r="K2279">
        <v>1327767423</v>
      </c>
      <c r="L2279" s="18">
        <f t="shared" si="243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>
        <f t="shared" si="244"/>
        <v>3492</v>
      </c>
      <c r="R2279">
        <f t="shared" si="247"/>
        <v>16.869565217391305</v>
      </c>
      <c r="S2279" t="str">
        <f>LEFT(P2279, LEN(P2279)-15)</f>
        <v>games</v>
      </c>
      <c r="T2279" t="str">
        <f t="shared" si="245"/>
        <v>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6">
        <f t="shared" si="246"/>
        <v>42372.957638888889</v>
      </c>
      <c r="K2280">
        <v>1448902867</v>
      </c>
      <c r="L2280" s="18">
        <f t="shared" si="243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>
        <f t="shared" si="244"/>
        <v>3414</v>
      </c>
      <c r="R2280">
        <f t="shared" si="247"/>
        <v>33.470588235294116</v>
      </c>
      <c r="S2280" t="str">
        <f t="shared" ref="S2280:S2282" si="248">LEFT(P2280, LEN(P2280)-15)</f>
        <v>games</v>
      </c>
      <c r="T2280" t="str">
        <f t="shared" si="245"/>
        <v>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6">
        <f t="shared" si="246"/>
        <v>42039.166666666672</v>
      </c>
      <c r="K2281">
        <v>1421436099</v>
      </c>
      <c r="L2281" s="18">
        <f t="shared" si="243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>
        <f t="shared" si="244"/>
        <v>538</v>
      </c>
      <c r="R2281">
        <f t="shared" si="247"/>
        <v>16.8125</v>
      </c>
      <c r="S2281" t="str">
        <f t="shared" si="248"/>
        <v>games</v>
      </c>
      <c r="T2281" t="str">
        <f t="shared" si="245"/>
        <v>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6">
        <f t="shared" si="246"/>
        <v>42264.624895833331</v>
      </c>
      <c r="K2282">
        <v>1439909991</v>
      </c>
      <c r="L2282" s="18">
        <f t="shared" si="243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>
        <f t="shared" si="244"/>
        <v>29750.5</v>
      </c>
      <c r="R2282">
        <f t="shared" si="247"/>
        <v>61.98020833333333</v>
      </c>
      <c r="S2282" t="str">
        <f t="shared" si="248"/>
        <v>games</v>
      </c>
      <c r="T2282" t="str">
        <f t="shared" si="245"/>
        <v>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6">
        <f t="shared" si="246"/>
        <v>40749.284722222219</v>
      </c>
      <c r="K2283">
        <v>1306219897</v>
      </c>
      <c r="L2283" s="18">
        <f t="shared" si="243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>
        <f t="shared" si="244"/>
        <v>255</v>
      </c>
      <c r="R2283">
        <f t="shared" si="247"/>
        <v>23.181818181818183</v>
      </c>
      <c r="S2283" t="str">
        <f t="shared" ref="S2283:S2302" si="249">LEFT(P2283, LEN(P2283)-5)</f>
        <v>music</v>
      </c>
      <c r="T2283" t="str">
        <f t="shared" si="245"/>
        <v>music/rock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6">
        <f t="shared" si="246"/>
        <v>42383.17460648148</v>
      </c>
      <c r="K2284">
        <v>1447560686</v>
      </c>
      <c r="L2284" s="18">
        <f t="shared" si="243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>
        <f t="shared" si="244"/>
        <v>640</v>
      </c>
      <c r="R2284">
        <f t="shared" si="247"/>
        <v>53.333333333333336</v>
      </c>
      <c r="S2284" t="str">
        <f t="shared" si="249"/>
        <v>music</v>
      </c>
      <c r="T2284" t="str">
        <f t="shared" si="245"/>
        <v>music/rock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6">
        <f t="shared" si="246"/>
        <v>41038.083379629628</v>
      </c>
      <c r="K2285">
        <v>1331348404</v>
      </c>
      <c r="L2285" s="18">
        <f t="shared" si="243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>
        <f t="shared" si="244"/>
        <v>25.659999999999854</v>
      </c>
      <c r="R2285">
        <f t="shared" si="247"/>
        <v>0.5345833333333303</v>
      </c>
      <c r="S2285" t="str">
        <f t="shared" si="249"/>
        <v>music</v>
      </c>
      <c r="T2285" t="str">
        <f t="shared" si="245"/>
        <v>music/rock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6">
        <f t="shared" si="246"/>
        <v>40614.166666666664</v>
      </c>
      <c r="K2286">
        <v>1297451245</v>
      </c>
      <c r="L2286" s="18">
        <f t="shared" si="243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>
        <f t="shared" si="244"/>
        <v>373.27000000000044</v>
      </c>
      <c r="R2286">
        <f t="shared" si="247"/>
        <v>6.3266101694915324</v>
      </c>
      <c r="S2286" t="str">
        <f t="shared" si="249"/>
        <v>music</v>
      </c>
      <c r="T2286" t="str">
        <f t="shared" si="245"/>
        <v>music/rock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6">
        <f t="shared" si="246"/>
        <v>41089.185682870368</v>
      </c>
      <c r="K2287">
        <v>1338352043</v>
      </c>
      <c r="L2287" s="18">
        <f t="shared" si="243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>
        <f t="shared" si="244"/>
        <v>641</v>
      </c>
      <c r="R2287">
        <f t="shared" si="247"/>
        <v>8.113924050632912</v>
      </c>
      <c r="S2287" t="str">
        <f t="shared" si="249"/>
        <v>music</v>
      </c>
      <c r="T2287" t="str">
        <f t="shared" si="245"/>
        <v>music/rock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6">
        <f t="shared" si="246"/>
        <v>41523.165972222225</v>
      </c>
      <c r="K2288">
        <v>1376003254</v>
      </c>
      <c r="L2288" s="18">
        <f t="shared" si="243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>
        <f t="shared" si="244"/>
        <v>1</v>
      </c>
      <c r="R2288">
        <f t="shared" si="247"/>
        <v>7.1428571428571425E-2</v>
      </c>
      <c r="S2288" t="str">
        <f t="shared" si="249"/>
        <v>music</v>
      </c>
      <c r="T2288" t="str">
        <f t="shared" si="245"/>
        <v>music/rock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6">
        <f t="shared" si="246"/>
        <v>41813.667361111111</v>
      </c>
      <c r="K2289">
        <v>1401724860</v>
      </c>
      <c r="L2289" s="18">
        <f t="shared" si="243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>
        <f t="shared" si="244"/>
        <v>898.98999999999978</v>
      </c>
      <c r="R2289">
        <f t="shared" si="247"/>
        <v>8.4810377358490552</v>
      </c>
      <c r="S2289" t="str">
        <f t="shared" si="249"/>
        <v>music</v>
      </c>
      <c r="T2289" t="str">
        <f t="shared" si="245"/>
        <v>music/rock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6">
        <f t="shared" si="246"/>
        <v>41086.75</v>
      </c>
      <c r="K2290">
        <v>1339098689</v>
      </c>
      <c r="L2290" s="18">
        <f t="shared" si="243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>
        <f t="shared" si="244"/>
        <v>1</v>
      </c>
      <c r="R2290">
        <f t="shared" si="247"/>
        <v>0.04</v>
      </c>
      <c r="S2290" t="str">
        <f t="shared" si="249"/>
        <v>music</v>
      </c>
      <c r="T2290" t="str">
        <f t="shared" si="245"/>
        <v>music/rock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6">
        <f t="shared" si="246"/>
        <v>41614.973611111112</v>
      </c>
      <c r="K2291">
        <v>1382659060</v>
      </c>
      <c r="L2291" s="18">
        <f t="shared" si="243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>
        <f t="shared" si="244"/>
        <v>111</v>
      </c>
      <c r="R2291">
        <f t="shared" si="247"/>
        <v>4.4400000000000004</v>
      </c>
      <c r="S2291" t="str">
        <f t="shared" si="249"/>
        <v>music</v>
      </c>
      <c r="T2291" t="str">
        <f t="shared" si="245"/>
        <v>music/rock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6">
        <f t="shared" si="246"/>
        <v>40148.708333333336</v>
      </c>
      <c r="K2292">
        <v>1252908330</v>
      </c>
      <c r="L2292" s="18">
        <f t="shared" si="243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>
        <f t="shared" si="244"/>
        <v>61</v>
      </c>
      <c r="R2292">
        <f t="shared" si="247"/>
        <v>2.103448275862069</v>
      </c>
      <c r="S2292" t="str">
        <f t="shared" si="249"/>
        <v>music</v>
      </c>
      <c r="T2292" t="str">
        <f t="shared" si="245"/>
        <v>music/rock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6">
        <f t="shared" si="246"/>
        <v>41022.166666666664</v>
      </c>
      <c r="K2293">
        <v>1332199618</v>
      </c>
      <c r="L2293" s="18">
        <f t="shared" si="243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>
        <f t="shared" si="244"/>
        <v>1820</v>
      </c>
      <c r="R2293">
        <f t="shared" si="247"/>
        <v>42.325581395348834</v>
      </c>
      <c r="S2293" t="str">
        <f t="shared" si="249"/>
        <v>music</v>
      </c>
      <c r="T2293" t="str">
        <f t="shared" si="245"/>
        <v>music/rock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6">
        <f t="shared" si="246"/>
        <v>41017.697638888887</v>
      </c>
      <c r="K2294">
        <v>1332175476</v>
      </c>
      <c r="L2294" s="18">
        <f t="shared" si="243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>
        <f t="shared" si="244"/>
        <v>145.01000000000022</v>
      </c>
      <c r="R2294">
        <f t="shared" si="247"/>
        <v>3.1523913043478307</v>
      </c>
      <c r="S2294" t="str">
        <f t="shared" si="249"/>
        <v>music</v>
      </c>
      <c r="T2294" t="str">
        <f t="shared" si="245"/>
        <v>music/rock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6">
        <f t="shared" si="246"/>
        <v>41177.165972222225</v>
      </c>
      <c r="K2295">
        <v>1346345999</v>
      </c>
      <c r="L2295" s="18">
        <f t="shared" si="243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>
        <f t="shared" si="244"/>
        <v>70</v>
      </c>
      <c r="R2295">
        <f t="shared" si="247"/>
        <v>2.5925925925925926</v>
      </c>
      <c r="S2295" t="str">
        <f t="shared" si="249"/>
        <v>music</v>
      </c>
      <c r="T2295" t="str">
        <f t="shared" si="245"/>
        <v>music/rock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6">
        <f t="shared" si="246"/>
        <v>41294.72314814815</v>
      </c>
      <c r="K2296">
        <v>1356110480</v>
      </c>
      <c r="L2296" s="18">
        <f t="shared" si="243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>
        <f t="shared" si="244"/>
        <v>2304.04</v>
      </c>
      <c r="R2296">
        <f t="shared" si="247"/>
        <v>20.571785714285713</v>
      </c>
      <c r="S2296" t="str">
        <f t="shared" si="249"/>
        <v>music</v>
      </c>
      <c r="T2296" t="str">
        <f t="shared" si="245"/>
        <v>music/rock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6">
        <f t="shared" si="246"/>
        <v>41300.954351851848</v>
      </c>
      <c r="K2297">
        <v>1356648856</v>
      </c>
      <c r="L2297" s="18">
        <f t="shared" si="243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>
        <f t="shared" si="244"/>
        <v>303</v>
      </c>
      <c r="R2297">
        <f t="shared" si="247"/>
        <v>8.9117647058823533</v>
      </c>
      <c r="S2297" t="str">
        <f t="shared" si="249"/>
        <v>music</v>
      </c>
      <c r="T2297" t="str">
        <f t="shared" si="245"/>
        <v>music/rock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6">
        <f t="shared" si="246"/>
        <v>40962.731782407405</v>
      </c>
      <c r="K2298">
        <v>1326994426</v>
      </c>
      <c r="L2298" s="18">
        <f t="shared" si="243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>
        <f t="shared" si="244"/>
        <v>3435</v>
      </c>
      <c r="R2298">
        <f t="shared" si="247"/>
        <v>23.689655172413794</v>
      </c>
      <c r="S2298" t="str">
        <f t="shared" si="249"/>
        <v>music</v>
      </c>
      <c r="T2298" t="str">
        <f t="shared" si="245"/>
        <v>music/rock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6">
        <f t="shared" si="246"/>
        <v>40982.165972222225</v>
      </c>
      <c r="K2299">
        <v>1328749249</v>
      </c>
      <c r="L2299" s="18">
        <f t="shared" si="243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>
        <f t="shared" si="244"/>
        <v>6</v>
      </c>
      <c r="R2299">
        <f t="shared" si="247"/>
        <v>0.31578947368421051</v>
      </c>
      <c r="S2299" t="str">
        <f t="shared" si="249"/>
        <v>music</v>
      </c>
      <c r="T2299" t="str">
        <f t="shared" si="245"/>
        <v>music/rock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6">
        <f t="shared" si="246"/>
        <v>41724.798993055556</v>
      </c>
      <c r="K2300">
        <v>1393272633</v>
      </c>
      <c r="L2300" s="18">
        <f t="shared" si="243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>
        <f t="shared" si="244"/>
        <v>1522</v>
      </c>
      <c r="R2300">
        <f t="shared" si="247"/>
        <v>5.2847222222222223</v>
      </c>
      <c r="S2300" t="str">
        <f t="shared" si="249"/>
        <v>music</v>
      </c>
      <c r="T2300" t="str">
        <f t="shared" si="245"/>
        <v>music/rock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6">
        <f t="shared" si="246"/>
        <v>40580.032511574071</v>
      </c>
      <c r="K2301">
        <v>1295657209</v>
      </c>
      <c r="L2301" s="18">
        <f t="shared" si="243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>
        <f t="shared" si="244"/>
        <v>750.5</v>
      </c>
      <c r="R2301">
        <f t="shared" si="247"/>
        <v>53.607142857142854</v>
      </c>
      <c r="S2301" t="str">
        <f t="shared" si="249"/>
        <v>music</v>
      </c>
      <c r="T2301" t="str">
        <f t="shared" si="245"/>
        <v>music/rock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6">
        <f t="shared" si="246"/>
        <v>41088.727037037039</v>
      </c>
      <c r="K2302">
        <v>1339694816</v>
      </c>
      <c r="L2302" s="18">
        <f t="shared" si="243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>
        <f t="shared" si="244"/>
        <v>10</v>
      </c>
      <c r="R2302">
        <f t="shared" si="247"/>
        <v>1.4285714285714286</v>
      </c>
      <c r="S2302" t="str">
        <f t="shared" si="249"/>
        <v>music</v>
      </c>
      <c r="T2302" t="str">
        <f t="shared" si="245"/>
        <v>music/rock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6">
        <f t="shared" si="246"/>
        <v>41446.146944444445</v>
      </c>
      <c r="K2303">
        <v>1369193496</v>
      </c>
      <c r="L2303" s="18">
        <f t="shared" si="243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>
        <f t="shared" si="244"/>
        <v>1680.2200000000003</v>
      </c>
      <c r="R2303">
        <f t="shared" si="247"/>
        <v>7.9631279620853093</v>
      </c>
      <c r="S2303" s="8" t="str">
        <f t="shared" ref="S2303:S2322" si="250">LEFT(P2303, LEN(P2303)-11)</f>
        <v>music</v>
      </c>
      <c r="T2303" t="str">
        <f t="shared" si="245"/>
        <v>c/indie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6">
        <f t="shared" si="246"/>
        <v>41639.291666666664</v>
      </c>
      <c r="K2304">
        <v>1385585434</v>
      </c>
      <c r="L2304" s="18">
        <f t="shared" si="243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>
        <f t="shared" si="244"/>
        <v>1625</v>
      </c>
      <c r="R2304">
        <f t="shared" si="247"/>
        <v>19.117647058823529</v>
      </c>
      <c r="S2304" s="8" t="str">
        <f t="shared" si="250"/>
        <v>music</v>
      </c>
      <c r="T2304" t="str">
        <f t="shared" si="245"/>
        <v>c/indie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6">
        <f t="shared" si="246"/>
        <v>40890.152731481481</v>
      </c>
      <c r="K2305">
        <v>1320287996</v>
      </c>
      <c r="L2305" s="18">
        <f t="shared" si="243"/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>
        <f t="shared" si="244"/>
        <v>603.60999999999967</v>
      </c>
      <c r="R2305">
        <f t="shared" si="247"/>
        <v>5.8602912621359193</v>
      </c>
      <c r="S2305" s="8" t="str">
        <f t="shared" si="250"/>
        <v>music</v>
      </c>
      <c r="T2305" t="str">
        <f t="shared" si="245"/>
        <v>c/indie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6">
        <f t="shared" si="246"/>
        <v>40544.207638888889</v>
      </c>
      <c r="K2306">
        <v>1290281691</v>
      </c>
      <c r="L2306" s="18">
        <f t="shared" ref="L2306:L2369" si="251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>
        <f t="shared" ref="Q2306:Q2369" si="252">E2306-D2306</f>
        <v>42.020000000000437</v>
      </c>
      <c r="R2306">
        <f t="shared" si="247"/>
        <v>0.3718584070796499</v>
      </c>
      <c r="S2306" s="8" t="str">
        <f t="shared" si="250"/>
        <v>music</v>
      </c>
      <c r="T2306" t="str">
        <f t="shared" ref="T2306:T2369" si="253">RIGHT(P2306,12)</f>
        <v>c/indie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6">
        <f t="shared" ref="J2307:J2370" si="254">(((I2307/60)/60)/24)+DATE(1970,1,1)</f>
        <v>41859.75</v>
      </c>
      <c r="K2307">
        <v>1405356072</v>
      </c>
      <c r="L2307" s="18">
        <f t="shared" si="251"/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>
        <f t="shared" si="252"/>
        <v>221</v>
      </c>
      <c r="R2307">
        <f t="shared" ref="R2307:R2370" si="255">Q2307/N2307</f>
        <v>1.3233532934131738</v>
      </c>
      <c r="S2307" s="8" t="str">
        <f t="shared" si="250"/>
        <v>music</v>
      </c>
      <c r="T2307" t="str">
        <f t="shared" si="253"/>
        <v>c/indie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6">
        <f t="shared" si="254"/>
        <v>40978.16815972222</v>
      </c>
      <c r="K2308">
        <v>1328760129</v>
      </c>
      <c r="L2308" s="18">
        <f t="shared" si="251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>
        <f t="shared" si="252"/>
        <v>236.55000000000018</v>
      </c>
      <c r="R2308">
        <f t="shared" si="255"/>
        <v>3.2404109589041119</v>
      </c>
      <c r="S2308" s="8" t="str">
        <f t="shared" si="250"/>
        <v>music</v>
      </c>
      <c r="T2308" t="str">
        <f t="shared" si="253"/>
        <v>c/indie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6">
        <f t="shared" si="254"/>
        <v>41034.802407407406</v>
      </c>
      <c r="K2309">
        <v>1333653333</v>
      </c>
      <c r="L2309" s="18">
        <f t="shared" si="251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>
        <f t="shared" si="252"/>
        <v>130.79000000000019</v>
      </c>
      <c r="R2309">
        <f t="shared" si="255"/>
        <v>1.7438666666666691</v>
      </c>
      <c r="S2309" s="8" t="str">
        <f t="shared" si="250"/>
        <v>music</v>
      </c>
      <c r="T2309" t="str">
        <f t="shared" si="253"/>
        <v>c/indie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6">
        <f t="shared" si="254"/>
        <v>41880.041666666664</v>
      </c>
      <c r="K2310">
        <v>1406847996</v>
      </c>
      <c r="L2310" s="18">
        <f t="shared" si="251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>
        <f t="shared" si="252"/>
        <v>653.11000000000058</v>
      </c>
      <c r="R2310">
        <f t="shared" si="255"/>
        <v>1.0636970684039098</v>
      </c>
      <c r="S2310" s="8" t="str">
        <f t="shared" si="250"/>
        <v>music</v>
      </c>
      <c r="T2310" t="str">
        <f t="shared" si="253"/>
        <v>c/indie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6">
        <f t="shared" si="254"/>
        <v>41342.987696759257</v>
      </c>
      <c r="K2311">
        <v>1359848537</v>
      </c>
      <c r="L2311" s="18">
        <f t="shared" si="251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>
        <f t="shared" si="252"/>
        <v>400.47000000000025</v>
      </c>
      <c r="R2311">
        <f t="shared" si="255"/>
        <v>3.7427102803738341</v>
      </c>
      <c r="S2311" s="8" t="str">
        <f t="shared" si="250"/>
        <v>music</v>
      </c>
      <c r="T2311" t="str">
        <f t="shared" si="253"/>
        <v>c/indie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6">
        <f t="shared" si="254"/>
        <v>41354.752488425926</v>
      </c>
      <c r="K2312">
        <v>1361300615</v>
      </c>
      <c r="L2312" s="18">
        <f t="shared" si="251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>
        <f t="shared" si="252"/>
        <v>60835.360000000001</v>
      </c>
      <c r="R2312">
        <f t="shared" si="255"/>
        <v>49.702091503267972</v>
      </c>
      <c r="S2312" s="8" t="str">
        <f t="shared" si="250"/>
        <v>music</v>
      </c>
      <c r="T2312" t="str">
        <f t="shared" si="253"/>
        <v>c/indie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6">
        <f t="shared" si="254"/>
        <v>41766.004502314812</v>
      </c>
      <c r="K2313">
        <v>1396829189</v>
      </c>
      <c r="L2313" s="18">
        <f t="shared" si="251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>
        <f t="shared" si="252"/>
        <v>370</v>
      </c>
      <c r="R2313">
        <f t="shared" si="255"/>
        <v>3.5576923076923075</v>
      </c>
      <c r="S2313" s="8" t="str">
        <f t="shared" si="250"/>
        <v>music</v>
      </c>
      <c r="T2313" t="str">
        <f t="shared" si="253"/>
        <v>c/indie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6">
        <f t="shared" si="254"/>
        <v>41747.958333333336</v>
      </c>
      <c r="K2314">
        <v>1395155478</v>
      </c>
      <c r="L2314" s="18">
        <f t="shared" si="251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>
        <f t="shared" si="252"/>
        <v>236</v>
      </c>
      <c r="R2314">
        <f t="shared" si="255"/>
        <v>2.9873417721518987</v>
      </c>
      <c r="S2314" s="8" t="str">
        <f t="shared" si="250"/>
        <v>music</v>
      </c>
      <c r="T2314" t="str">
        <f t="shared" si="253"/>
        <v>c/indie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6">
        <f t="shared" si="254"/>
        <v>41032.958634259259</v>
      </c>
      <c r="K2315">
        <v>1333494026</v>
      </c>
      <c r="L2315" s="18">
        <f t="shared" si="251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>
        <f t="shared" si="252"/>
        <v>3792.0200000000004</v>
      </c>
      <c r="R2315">
        <f t="shared" si="255"/>
        <v>24.152993630573253</v>
      </c>
      <c r="S2315" s="8" t="str">
        <f t="shared" si="250"/>
        <v>music</v>
      </c>
      <c r="T2315" t="str">
        <f t="shared" si="253"/>
        <v>c/indie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6">
        <f t="shared" si="254"/>
        <v>41067.551585648151</v>
      </c>
      <c r="K2316">
        <v>1336482857</v>
      </c>
      <c r="L2316" s="18">
        <f t="shared" si="251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>
        <f t="shared" si="252"/>
        <v>683.6400000000001</v>
      </c>
      <c r="R2316">
        <f t="shared" si="255"/>
        <v>13.672800000000002</v>
      </c>
      <c r="S2316" s="8" t="str">
        <f t="shared" si="250"/>
        <v>music</v>
      </c>
      <c r="T2316" t="str">
        <f t="shared" si="253"/>
        <v>c/indie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6">
        <f t="shared" si="254"/>
        <v>41034.72619212963</v>
      </c>
      <c r="K2317">
        <v>1333646743</v>
      </c>
      <c r="L2317" s="18">
        <f t="shared" si="251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>
        <f t="shared" si="252"/>
        <v>65</v>
      </c>
      <c r="R2317">
        <f t="shared" si="255"/>
        <v>1.015625</v>
      </c>
      <c r="S2317" s="8" t="str">
        <f t="shared" si="250"/>
        <v>music</v>
      </c>
      <c r="T2317" t="str">
        <f t="shared" si="253"/>
        <v>c/indie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6">
        <f t="shared" si="254"/>
        <v>40156.76666666667</v>
      </c>
      <c r="K2318">
        <v>1253726650</v>
      </c>
      <c r="L2318" s="18">
        <f t="shared" si="251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>
        <f t="shared" si="252"/>
        <v>606.39999999999964</v>
      </c>
      <c r="R2318">
        <f t="shared" si="255"/>
        <v>3.0319999999999983</v>
      </c>
      <c r="S2318" s="8" t="str">
        <f t="shared" si="250"/>
        <v>music</v>
      </c>
      <c r="T2318" t="str">
        <f t="shared" si="253"/>
        <v>c/indie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6">
        <f t="shared" si="254"/>
        <v>40224.208333333336</v>
      </c>
      <c r="K2319">
        <v>1263474049</v>
      </c>
      <c r="L2319" s="18">
        <f t="shared" si="251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>
        <f t="shared" si="252"/>
        <v>16</v>
      </c>
      <c r="R2319">
        <f t="shared" si="255"/>
        <v>0.72727272727272729</v>
      </c>
      <c r="S2319" s="8" t="str">
        <f t="shared" si="250"/>
        <v>music</v>
      </c>
      <c r="T2319" t="str">
        <f t="shared" si="253"/>
        <v>c/indie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6">
        <f t="shared" si="254"/>
        <v>40082.165972222225</v>
      </c>
      <c r="K2320">
        <v>1251214014</v>
      </c>
      <c r="L2320" s="18">
        <f t="shared" si="251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>
        <f t="shared" si="252"/>
        <v>1053</v>
      </c>
      <c r="R2320">
        <f t="shared" si="255"/>
        <v>6.4601226993865026</v>
      </c>
      <c r="S2320" s="8" t="str">
        <f t="shared" si="250"/>
        <v>music</v>
      </c>
      <c r="T2320" t="str">
        <f t="shared" si="253"/>
        <v>c/indie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6">
        <f t="shared" si="254"/>
        <v>41623.082002314812</v>
      </c>
      <c r="K2321">
        <v>1384480685</v>
      </c>
      <c r="L2321" s="18">
        <f t="shared" si="251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>
        <f t="shared" si="252"/>
        <v>231</v>
      </c>
      <c r="R2321">
        <f t="shared" si="255"/>
        <v>3</v>
      </c>
      <c r="S2321" s="8" t="str">
        <f t="shared" si="250"/>
        <v>music</v>
      </c>
      <c r="T2321" t="str">
        <f t="shared" si="253"/>
        <v>c/indie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6">
        <f t="shared" si="254"/>
        <v>41731.775462962964</v>
      </c>
      <c r="K2322">
        <v>1393443400</v>
      </c>
      <c r="L2322" s="18">
        <f t="shared" si="251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>
        <f t="shared" si="252"/>
        <v>433</v>
      </c>
      <c r="R2322">
        <f t="shared" si="255"/>
        <v>4.8651685393258424</v>
      </c>
      <c r="S2322" s="8" t="str">
        <f t="shared" si="250"/>
        <v>music</v>
      </c>
      <c r="T2322" t="str">
        <f t="shared" si="253"/>
        <v>c/indie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6">
        <f t="shared" si="254"/>
        <v>42829.21876157407</v>
      </c>
      <c r="K2323">
        <v>1488694501</v>
      </c>
      <c r="L2323" s="18">
        <f t="shared" si="251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>
        <f t="shared" si="252"/>
        <v>-6427</v>
      </c>
      <c r="R2323">
        <f t="shared" si="255"/>
        <v>-100.421875</v>
      </c>
      <c r="S2323" t="str">
        <f>LEFT(P2503, LEN(P2503)-12)</f>
        <v>food</v>
      </c>
      <c r="T2323" t="str">
        <f t="shared" si="253"/>
        <v>/small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6">
        <f t="shared" si="254"/>
        <v>42834.853807870371</v>
      </c>
      <c r="K2324">
        <v>1489181369</v>
      </c>
      <c r="L2324" s="18">
        <f t="shared" si="251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>
        <f t="shared" si="252"/>
        <v>-2615</v>
      </c>
      <c r="R2324">
        <f t="shared" si="255"/>
        <v>-653.75</v>
      </c>
      <c r="S2324" t="str">
        <f t="shared" ref="S2324:S2342" si="256">LEFT(P2504, LEN(P2504)-12)</f>
        <v>food</v>
      </c>
      <c r="T2324" t="str">
        <f t="shared" si="253"/>
        <v>/small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6">
        <f t="shared" si="254"/>
        <v>42814.755173611105</v>
      </c>
      <c r="K2325">
        <v>1489428447</v>
      </c>
      <c r="L2325" s="18">
        <f t="shared" si="251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>
        <f t="shared" si="252"/>
        <v>-130</v>
      </c>
      <c r="R2325">
        <f t="shared" si="255"/>
        <v>-32.5</v>
      </c>
      <c r="S2325" t="str">
        <f t="shared" si="256"/>
        <v>food</v>
      </c>
      <c r="T2325" t="str">
        <f t="shared" si="253"/>
        <v>/small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6">
        <f t="shared" si="254"/>
        <v>42820.843576388885</v>
      </c>
      <c r="K2326">
        <v>1487970885</v>
      </c>
      <c r="L2326" s="18">
        <f t="shared" si="251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>
        <f t="shared" si="252"/>
        <v>-5945</v>
      </c>
      <c r="R2326">
        <f t="shared" si="255"/>
        <v>-97.459016393442624</v>
      </c>
      <c r="S2326" t="str">
        <f t="shared" si="256"/>
        <v>food</v>
      </c>
      <c r="T2326" t="str">
        <f t="shared" si="253"/>
        <v>/small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6">
        <f t="shared" si="254"/>
        <v>42823.980682870373</v>
      </c>
      <c r="K2327">
        <v>1488241931</v>
      </c>
      <c r="L2327" s="18">
        <f t="shared" si="251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>
        <f t="shared" si="252"/>
        <v>-920</v>
      </c>
      <c r="R2327">
        <f t="shared" si="255"/>
        <v>-131.42857142857142</v>
      </c>
      <c r="S2327" t="str">
        <f t="shared" si="256"/>
        <v>food</v>
      </c>
      <c r="T2327" t="str">
        <f t="shared" si="253"/>
        <v>/small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6">
        <f t="shared" si="254"/>
        <v>42855.708333333328</v>
      </c>
      <c r="K2328">
        <v>1489106948</v>
      </c>
      <c r="L2328" s="18">
        <f t="shared" si="251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>
        <f t="shared" si="252"/>
        <v>-14892</v>
      </c>
      <c r="R2328">
        <f t="shared" si="255"/>
        <v>-14892</v>
      </c>
      <c r="S2328" t="str">
        <f t="shared" si="256"/>
        <v>food</v>
      </c>
      <c r="T2328" t="str">
        <f t="shared" si="253"/>
        <v>/small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6">
        <f t="shared" si="254"/>
        <v>41877.917129629634</v>
      </c>
      <c r="K2329">
        <v>1406066440</v>
      </c>
      <c r="L2329" s="18">
        <f t="shared" si="251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>
        <f t="shared" si="252"/>
        <v>149133.01</v>
      </c>
      <c r="R2329">
        <f t="shared" si="255"/>
        <v>44.450971684053656</v>
      </c>
      <c r="S2329" t="str">
        <f t="shared" si="256"/>
        <v>food</v>
      </c>
      <c r="T2329" t="str">
        <f t="shared" si="253"/>
        <v>/small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6">
        <f t="shared" si="254"/>
        <v>42169.781678240746</v>
      </c>
      <c r="K2330">
        <v>1431715537</v>
      </c>
      <c r="L2330" s="18">
        <f t="shared" si="251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>
        <f t="shared" si="252"/>
        <v>15445</v>
      </c>
      <c r="R2330">
        <f t="shared" si="255"/>
        <v>28.761638733705773</v>
      </c>
      <c r="S2330" t="str">
        <f t="shared" si="256"/>
        <v>food</v>
      </c>
      <c r="T2330" t="str">
        <f t="shared" si="253"/>
        <v>/small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6">
        <f t="shared" si="254"/>
        <v>41837.624374999999</v>
      </c>
      <c r="K2331">
        <v>1403017146</v>
      </c>
      <c r="L2331" s="18">
        <f t="shared" si="251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>
        <f t="shared" si="252"/>
        <v>1480</v>
      </c>
      <c r="R2331">
        <f t="shared" si="255"/>
        <v>11.84</v>
      </c>
      <c r="S2331" t="str">
        <f t="shared" si="256"/>
        <v>food</v>
      </c>
      <c r="T2331" t="str">
        <f t="shared" si="253"/>
        <v>/small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6">
        <f t="shared" si="254"/>
        <v>42363</v>
      </c>
      <c r="K2332">
        <v>1448400943</v>
      </c>
      <c r="L2332" s="18">
        <f t="shared" si="251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>
        <f t="shared" si="252"/>
        <v>848</v>
      </c>
      <c r="R2332">
        <f t="shared" si="255"/>
        <v>5.2024539877300615</v>
      </c>
      <c r="S2332" t="str">
        <f t="shared" si="256"/>
        <v>food</v>
      </c>
      <c r="T2332" t="str">
        <f t="shared" si="253"/>
        <v>/small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6">
        <f t="shared" si="254"/>
        <v>41869.005671296298</v>
      </c>
      <c r="K2333">
        <v>1405728490</v>
      </c>
      <c r="L2333" s="18">
        <f t="shared" si="251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>
        <f t="shared" si="252"/>
        <v>3545.1000000000004</v>
      </c>
      <c r="R2333">
        <f t="shared" si="255"/>
        <v>12.526855123674913</v>
      </c>
      <c r="S2333" t="str">
        <f t="shared" si="256"/>
        <v>food</v>
      </c>
      <c r="T2333" t="str">
        <f t="shared" si="253"/>
        <v>/small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6">
        <f t="shared" si="254"/>
        <v>42041.628136574072</v>
      </c>
      <c r="K2334">
        <v>1420643071</v>
      </c>
      <c r="L2334" s="18">
        <f t="shared" si="251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>
        <f t="shared" si="252"/>
        <v>1577</v>
      </c>
      <c r="R2334">
        <f t="shared" si="255"/>
        <v>4.4801136363636367</v>
      </c>
      <c r="S2334" t="str">
        <f t="shared" si="256"/>
        <v>food</v>
      </c>
      <c r="T2334" t="str">
        <f t="shared" si="253"/>
        <v>/small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6">
        <f t="shared" si="254"/>
        <v>41788.743055555555</v>
      </c>
      <c r="K2335">
        <v>1399563390</v>
      </c>
      <c r="L2335" s="18">
        <f t="shared" si="251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>
        <f t="shared" si="252"/>
        <v>673</v>
      </c>
      <c r="R2335">
        <f t="shared" si="255"/>
        <v>7.1595744680851068</v>
      </c>
      <c r="S2335" t="str">
        <f t="shared" si="256"/>
        <v>food</v>
      </c>
      <c r="T2335" t="str">
        <f t="shared" si="253"/>
        <v>/small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6">
        <f t="shared" si="254"/>
        <v>41948.731944444444</v>
      </c>
      <c r="K2336">
        <v>1412611498</v>
      </c>
      <c r="L2336" s="18">
        <f t="shared" si="251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>
        <f t="shared" si="252"/>
        <v>78</v>
      </c>
      <c r="R2336">
        <f t="shared" si="255"/>
        <v>1.164179104477612</v>
      </c>
      <c r="S2336" t="str">
        <f t="shared" si="256"/>
        <v>food</v>
      </c>
      <c r="T2336" t="str">
        <f t="shared" si="253"/>
        <v>/small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6">
        <f t="shared" si="254"/>
        <v>41801.572256944448</v>
      </c>
      <c r="K2337">
        <v>1399902243</v>
      </c>
      <c r="L2337" s="18">
        <f t="shared" si="251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>
        <f t="shared" si="252"/>
        <v>568</v>
      </c>
      <c r="R2337">
        <f t="shared" si="255"/>
        <v>2.570135746606335</v>
      </c>
      <c r="S2337" t="str">
        <f t="shared" si="256"/>
        <v>food</v>
      </c>
      <c r="T2337" t="str">
        <f t="shared" si="253"/>
        <v>/small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6">
        <f t="shared" si="254"/>
        <v>41706.924710648149</v>
      </c>
      <c r="K2338">
        <v>1390860695</v>
      </c>
      <c r="L2338" s="18">
        <f t="shared" si="251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>
        <f t="shared" si="252"/>
        <v>84146.51</v>
      </c>
      <c r="R2338">
        <f t="shared" si="255"/>
        <v>38.86674826789838</v>
      </c>
      <c r="S2338" t="str">
        <f t="shared" si="256"/>
        <v>food</v>
      </c>
      <c r="T2338" t="str">
        <f t="shared" si="253"/>
        <v>/small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6">
        <f t="shared" si="254"/>
        <v>41816.640543981484</v>
      </c>
      <c r="K2339">
        <v>1401204143</v>
      </c>
      <c r="L2339" s="18">
        <f t="shared" si="251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>
        <f t="shared" si="252"/>
        <v>1279</v>
      </c>
      <c r="R2339">
        <f t="shared" si="255"/>
        <v>7.1452513966480451</v>
      </c>
      <c r="S2339" t="str">
        <f t="shared" si="256"/>
        <v>food</v>
      </c>
      <c r="T2339" t="str">
        <f t="shared" si="253"/>
        <v>/small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6">
        <f t="shared" si="254"/>
        <v>41819.896805555552</v>
      </c>
      <c r="K2340">
        <v>1401485484</v>
      </c>
      <c r="L2340" s="18">
        <f t="shared" si="251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>
        <f t="shared" si="252"/>
        <v>171.5</v>
      </c>
      <c r="R2340">
        <f t="shared" si="255"/>
        <v>1.3943089430894309</v>
      </c>
      <c r="S2340" t="str">
        <f t="shared" si="256"/>
        <v>food</v>
      </c>
      <c r="T2340" t="str">
        <f t="shared" si="253"/>
        <v>/small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6">
        <f t="shared" si="254"/>
        <v>42723.332638888889</v>
      </c>
      <c r="K2341">
        <v>1479496309</v>
      </c>
      <c r="L2341" s="18">
        <f t="shared" si="251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>
        <f t="shared" si="252"/>
        <v>48552</v>
      </c>
      <c r="R2341">
        <f t="shared" si="255"/>
        <v>43.978260869565219</v>
      </c>
      <c r="S2341" t="str">
        <f t="shared" si="256"/>
        <v>food</v>
      </c>
      <c r="T2341" t="str">
        <f t="shared" si="253"/>
        <v>/small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6">
        <f t="shared" si="254"/>
        <v>42673.642800925925</v>
      </c>
      <c r="K2342">
        <v>1475249138</v>
      </c>
      <c r="L2342" s="18">
        <f t="shared" si="251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>
        <f t="shared" si="252"/>
        <v>2311</v>
      </c>
      <c r="R2342">
        <f t="shared" si="255"/>
        <v>5.7344913151364763</v>
      </c>
      <c r="S2342" t="str">
        <f t="shared" si="256"/>
        <v>food</v>
      </c>
      <c r="T2342" t="str">
        <f t="shared" si="253"/>
        <v>/small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6">
        <f t="shared" si="254"/>
        <v>42197.813703703709</v>
      </c>
      <c r="K2343">
        <v>1434137504</v>
      </c>
      <c r="L2343" s="18">
        <f t="shared" si="251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>
        <f t="shared" si="252"/>
        <v>-5000</v>
      </c>
      <c r="R2343" t="e">
        <f t="shared" si="255"/>
        <v>#DIV/0!</v>
      </c>
      <c r="T2343" t="str">
        <f t="shared" si="253"/>
        <v>chnology/web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6">
        <f t="shared" si="254"/>
        <v>41918.208333333336</v>
      </c>
      <c r="K2344">
        <v>1410799870</v>
      </c>
      <c r="L2344" s="18">
        <f t="shared" si="251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>
        <f t="shared" si="252"/>
        <v>-5500</v>
      </c>
      <c r="R2344" t="e">
        <f t="shared" si="255"/>
        <v>#DIV/0!</v>
      </c>
      <c r="T2344" t="str">
        <f t="shared" si="253"/>
        <v>chnology/web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6">
        <f t="shared" si="254"/>
        <v>42377.82430555555</v>
      </c>
      <c r="K2345">
        <v>1447962505</v>
      </c>
      <c r="L2345" s="18">
        <f t="shared" si="251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>
        <f t="shared" si="252"/>
        <v>-9700</v>
      </c>
      <c r="R2345">
        <f t="shared" si="255"/>
        <v>-9700</v>
      </c>
      <c r="T2345" t="str">
        <f t="shared" si="253"/>
        <v>chnology/web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6">
        <f t="shared" si="254"/>
        <v>42545.727650462963</v>
      </c>
      <c r="K2346">
        <v>1464197269</v>
      </c>
      <c r="L2346" s="18">
        <f t="shared" si="251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>
        <f t="shared" si="252"/>
        <v>-999</v>
      </c>
      <c r="R2346">
        <f t="shared" si="255"/>
        <v>-999</v>
      </c>
      <c r="T2346" t="str">
        <f t="shared" si="253"/>
        <v>chnology/web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6">
        <f t="shared" si="254"/>
        <v>42094.985416666663</v>
      </c>
      <c r="K2347">
        <v>1424822556</v>
      </c>
      <c r="L2347" s="18">
        <f t="shared" si="251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>
        <f t="shared" si="252"/>
        <v>-3000</v>
      </c>
      <c r="R2347" t="e">
        <f t="shared" si="255"/>
        <v>#DIV/0!</v>
      </c>
      <c r="T2347" t="str">
        <f t="shared" si="253"/>
        <v>chnology/web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6">
        <f t="shared" si="254"/>
        <v>42660.79896990741</v>
      </c>
      <c r="K2348">
        <v>1472843431</v>
      </c>
      <c r="L2348" s="18">
        <f t="shared" si="251"/>
        <v>42615.79896990741</v>
      </c>
      <c r="M2348" t="b">
        <v>0</v>
      </c>
      <c r="N2348">
        <v>3</v>
      </c>
      <c r="O2348" t="b">
        <v>0</v>
      </c>
      <c r="P2348" t="s">
        <v>8271</v>
      </c>
      <c r="Q2348">
        <f t="shared" si="252"/>
        <v>-59961</v>
      </c>
      <c r="R2348">
        <f t="shared" si="255"/>
        <v>-19987</v>
      </c>
      <c r="T2348" t="str">
        <f t="shared" si="253"/>
        <v>chnology/web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6">
        <f t="shared" si="254"/>
        <v>42607.607361111113</v>
      </c>
      <c r="K2349">
        <v>1469543676</v>
      </c>
      <c r="L2349" s="18">
        <f t="shared" si="251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>
        <f t="shared" si="252"/>
        <v>-985</v>
      </c>
      <c r="R2349">
        <f t="shared" si="255"/>
        <v>-985</v>
      </c>
      <c r="T2349" t="str">
        <f t="shared" si="253"/>
        <v>chnology/web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6">
        <f t="shared" si="254"/>
        <v>42420.932152777779</v>
      </c>
      <c r="K2350">
        <v>1450822938</v>
      </c>
      <c r="L2350" s="18">
        <f t="shared" si="251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>
        <f t="shared" si="252"/>
        <v>-69730</v>
      </c>
      <c r="R2350">
        <f t="shared" si="255"/>
        <v>-13946</v>
      </c>
      <c r="T2350" t="str">
        <f t="shared" si="253"/>
        <v>chnology/web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6">
        <f t="shared" si="254"/>
        <v>42227.775787037041</v>
      </c>
      <c r="K2351">
        <v>1436812628</v>
      </c>
      <c r="L2351" s="18">
        <f t="shared" si="251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>
        <f t="shared" si="252"/>
        <v>-474900</v>
      </c>
      <c r="R2351" t="e">
        <f t="shared" si="255"/>
        <v>#DIV/0!</v>
      </c>
      <c r="T2351" t="str">
        <f t="shared" si="253"/>
        <v>chnology/web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6">
        <f t="shared" si="254"/>
        <v>42738.842245370368</v>
      </c>
      <c r="K2352">
        <v>1480882370</v>
      </c>
      <c r="L2352" s="18">
        <f t="shared" si="251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>
        <f t="shared" si="252"/>
        <v>-50000</v>
      </c>
      <c r="R2352" t="e">
        <f t="shared" si="255"/>
        <v>#DIV/0!</v>
      </c>
      <c r="T2352" t="str">
        <f t="shared" si="253"/>
        <v>chnology/web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6">
        <f t="shared" si="254"/>
        <v>42124.101145833338</v>
      </c>
      <c r="K2353">
        <v>1427768739</v>
      </c>
      <c r="L2353" s="18">
        <f t="shared" si="251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>
        <f t="shared" si="252"/>
        <v>-18792</v>
      </c>
      <c r="R2353">
        <f t="shared" si="255"/>
        <v>-2684.5714285714284</v>
      </c>
      <c r="T2353" t="str">
        <f t="shared" si="253"/>
        <v>chnology/web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6">
        <f t="shared" si="254"/>
        <v>42161.633703703701</v>
      </c>
      <c r="K2354">
        <v>1428419552</v>
      </c>
      <c r="L2354" s="18">
        <f t="shared" si="251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>
        <f t="shared" si="252"/>
        <v>-2000</v>
      </c>
      <c r="R2354" t="e">
        <f t="shared" si="255"/>
        <v>#DIV/0!</v>
      </c>
      <c r="T2354" t="str">
        <f t="shared" si="253"/>
        <v>chnology/web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6">
        <f t="shared" si="254"/>
        <v>42115.676180555558</v>
      </c>
      <c r="K2355">
        <v>1428596022</v>
      </c>
      <c r="L2355" s="18">
        <f t="shared" si="251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>
        <f t="shared" si="252"/>
        <v>-1000</v>
      </c>
      <c r="R2355" t="e">
        <f t="shared" si="255"/>
        <v>#DIV/0!</v>
      </c>
      <c r="T2355" t="str">
        <f t="shared" si="253"/>
        <v>chnology/web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6">
        <f t="shared" si="254"/>
        <v>42014.722916666666</v>
      </c>
      <c r="K2356">
        <v>1415726460</v>
      </c>
      <c r="L2356" s="18">
        <f t="shared" si="251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>
        <f t="shared" si="252"/>
        <v>-34975</v>
      </c>
      <c r="R2356">
        <f t="shared" si="255"/>
        <v>-34975</v>
      </c>
      <c r="T2356" t="str">
        <f t="shared" si="253"/>
        <v>chnology/web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6">
        <f t="shared" si="254"/>
        <v>42126.918240740735</v>
      </c>
      <c r="K2357">
        <v>1428012136</v>
      </c>
      <c r="L2357" s="18">
        <f t="shared" si="251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>
        <f t="shared" si="252"/>
        <v>-7945</v>
      </c>
      <c r="R2357">
        <f t="shared" si="255"/>
        <v>-3972.5</v>
      </c>
      <c r="T2357" t="str">
        <f t="shared" si="253"/>
        <v>chnology/web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6">
        <f t="shared" si="254"/>
        <v>42160.78361111111</v>
      </c>
      <c r="K2358">
        <v>1430938104</v>
      </c>
      <c r="L2358" s="18">
        <f t="shared" si="251"/>
        <v>42130.78361111111</v>
      </c>
      <c r="M2358" t="b">
        <v>0</v>
      </c>
      <c r="N2358">
        <v>0</v>
      </c>
      <c r="O2358" t="b">
        <v>0</v>
      </c>
      <c r="P2358" t="s">
        <v>8271</v>
      </c>
      <c r="Q2358">
        <f t="shared" si="252"/>
        <v>-10000</v>
      </c>
      <c r="R2358" t="e">
        <f t="shared" si="255"/>
        <v>#DIV/0!</v>
      </c>
      <c r="T2358" t="str">
        <f t="shared" si="253"/>
        <v>chnology/web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6">
        <f t="shared" si="254"/>
        <v>42294.620115740734</v>
      </c>
      <c r="K2359">
        <v>1442501578</v>
      </c>
      <c r="L2359" s="18">
        <f t="shared" si="251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>
        <f t="shared" si="252"/>
        <v>-27000</v>
      </c>
      <c r="R2359" t="e">
        <f t="shared" si="255"/>
        <v>#DIV/0!</v>
      </c>
      <c r="T2359" t="str">
        <f t="shared" si="253"/>
        <v>chnology/web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6">
        <f t="shared" si="254"/>
        <v>42035.027083333334</v>
      </c>
      <c r="K2360">
        <v>1417818036</v>
      </c>
      <c r="L2360" s="18">
        <f t="shared" si="251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>
        <f t="shared" si="252"/>
        <v>-1500</v>
      </c>
      <c r="R2360" t="e">
        <f t="shared" si="255"/>
        <v>#DIV/0!</v>
      </c>
      <c r="T2360" t="str">
        <f t="shared" si="253"/>
        <v>chnology/web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6">
        <f t="shared" si="254"/>
        <v>42219.649583333332</v>
      </c>
      <c r="K2361">
        <v>1433432124</v>
      </c>
      <c r="L2361" s="18">
        <f t="shared" si="251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>
        <f t="shared" si="252"/>
        <v>-6399</v>
      </c>
      <c r="R2361">
        <f t="shared" si="255"/>
        <v>-2133</v>
      </c>
      <c r="T2361" t="str">
        <f t="shared" si="253"/>
        <v>chnology/web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6">
        <f t="shared" si="254"/>
        <v>42407.70694444445</v>
      </c>
      <c r="K2362">
        <v>1452272280</v>
      </c>
      <c r="L2362" s="18">
        <f t="shared" si="251"/>
        <v>42377.70694444445</v>
      </c>
      <c r="M2362" t="b">
        <v>0</v>
      </c>
      <c r="N2362">
        <v>1</v>
      </c>
      <c r="O2362" t="b">
        <v>0</v>
      </c>
      <c r="P2362" t="s">
        <v>8271</v>
      </c>
      <c r="Q2362">
        <f t="shared" si="252"/>
        <v>-4998</v>
      </c>
      <c r="R2362">
        <f t="shared" si="255"/>
        <v>-4998</v>
      </c>
      <c r="T2362" t="str">
        <f t="shared" si="253"/>
        <v>chnology/web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6">
        <f t="shared" si="254"/>
        <v>42490.916666666672</v>
      </c>
      <c r="K2363">
        <v>1459975008</v>
      </c>
      <c r="L2363" s="18">
        <f t="shared" si="251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>
        <f t="shared" si="252"/>
        <v>-200</v>
      </c>
      <c r="R2363" t="e">
        <f t="shared" si="255"/>
        <v>#DIV/0!</v>
      </c>
      <c r="T2363" t="str">
        <f t="shared" si="253"/>
        <v>chnology/web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6">
        <f t="shared" si="254"/>
        <v>41984.688310185185</v>
      </c>
      <c r="K2364">
        <v>1415723470</v>
      </c>
      <c r="L2364" s="18">
        <f t="shared" si="251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>
        <f t="shared" si="252"/>
        <v>-300</v>
      </c>
      <c r="R2364">
        <f t="shared" si="255"/>
        <v>-150</v>
      </c>
      <c r="T2364" t="str">
        <f t="shared" si="253"/>
        <v>chnology/web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6">
        <f t="shared" si="254"/>
        <v>42367.011574074073</v>
      </c>
      <c r="K2365">
        <v>1447460200</v>
      </c>
      <c r="L2365" s="18">
        <f t="shared" si="251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>
        <f t="shared" si="252"/>
        <v>-175000</v>
      </c>
      <c r="R2365" t="e">
        <f t="shared" si="255"/>
        <v>#DIV/0!</v>
      </c>
      <c r="T2365" t="str">
        <f t="shared" si="253"/>
        <v>chnology/web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6">
        <f t="shared" si="254"/>
        <v>42303.934675925921</v>
      </c>
      <c r="K2366">
        <v>1441146356</v>
      </c>
      <c r="L2366" s="18">
        <f t="shared" si="251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>
        <f t="shared" si="252"/>
        <v>-128</v>
      </c>
      <c r="R2366" t="e">
        <f t="shared" si="255"/>
        <v>#DIV/0!</v>
      </c>
      <c r="T2366" t="str">
        <f t="shared" si="253"/>
        <v>chnology/web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6">
        <f t="shared" si="254"/>
        <v>42386.958333333328</v>
      </c>
      <c r="K2367">
        <v>1449596425</v>
      </c>
      <c r="L2367" s="18">
        <f t="shared" si="251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>
        <f t="shared" si="252"/>
        <v>-1000</v>
      </c>
      <c r="R2367" t="e">
        <f t="shared" si="255"/>
        <v>#DIV/0!</v>
      </c>
      <c r="T2367" t="str">
        <f t="shared" si="253"/>
        <v>chnology/web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6">
        <f t="shared" si="254"/>
        <v>42298.531631944439</v>
      </c>
      <c r="K2368">
        <v>1442839533</v>
      </c>
      <c r="L2368" s="18">
        <f t="shared" si="251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>
        <f t="shared" si="252"/>
        <v>-22370</v>
      </c>
      <c r="R2368">
        <f t="shared" si="255"/>
        <v>-828.51851851851848</v>
      </c>
      <c r="T2368" t="str">
        <f t="shared" si="253"/>
        <v>chnology/web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6">
        <f t="shared" si="254"/>
        <v>42485.928425925929</v>
      </c>
      <c r="K2369">
        <v>1456442216</v>
      </c>
      <c r="L2369" s="18">
        <f t="shared" si="251"/>
        <v>42425.970092592594</v>
      </c>
      <c r="M2369" t="b">
        <v>0</v>
      </c>
      <c r="N2369">
        <v>14</v>
      </c>
      <c r="O2369" t="b">
        <v>0</v>
      </c>
      <c r="P2369" t="s">
        <v>8271</v>
      </c>
      <c r="Q2369">
        <f t="shared" si="252"/>
        <v>-49330</v>
      </c>
      <c r="R2369">
        <f t="shared" si="255"/>
        <v>-3523.5714285714284</v>
      </c>
      <c r="T2369" t="str">
        <f t="shared" si="253"/>
        <v>chnology/web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6">
        <f t="shared" si="254"/>
        <v>42108.680150462969</v>
      </c>
      <c r="K2370">
        <v>1425143965</v>
      </c>
      <c r="L2370" s="18">
        <f t="shared" ref="L2370:L2433" si="257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8271</v>
      </c>
      <c r="Q2370">
        <f t="shared" ref="Q2370:Q2433" si="258">E2370-D2370</f>
        <v>-39900</v>
      </c>
      <c r="R2370">
        <f t="shared" si="255"/>
        <v>-19950</v>
      </c>
      <c r="T2370" t="str">
        <f t="shared" ref="T2370:T2433" si="259">RIGHT(P2370,12)</f>
        <v>chnology/web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6">
        <f t="shared" ref="J2371:J2434" si="260">(((I2371/60)/60)/24)+DATE(1970,1,1)</f>
        <v>42410.812627314815</v>
      </c>
      <c r="K2371">
        <v>1452540611</v>
      </c>
      <c r="L2371" s="18">
        <f t="shared" si="257"/>
        <v>42380.812627314815</v>
      </c>
      <c r="M2371" t="b">
        <v>0</v>
      </c>
      <c r="N2371">
        <v>0</v>
      </c>
      <c r="O2371" t="b">
        <v>0</v>
      </c>
      <c r="P2371" t="s">
        <v>8271</v>
      </c>
      <c r="Q2371">
        <f t="shared" si="258"/>
        <v>-25000</v>
      </c>
      <c r="R2371" t="e">
        <f t="shared" ref="R2371:R2434" si="261">Q2371/N2371</f>
        <v>#DIV/0!</v>
      </c>
      <c r="T2371" t="str">
        <f t="shared" si="259"/>
        <v>chnology/web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6">
        <f t="shared" si="260"/>
        <v>41991.18913194444</v>
      </c>
      <c r="K2372">
        <v>1416285141</v>
      </c>
      <c r="L2372" s="18">
        <f t="shared" si="257"/>
        <v>41961.18913194444</v>
      </c>
      <c r="M2372" t="b">
        <v>0</v>
      </c>
      <c r="N2372">
        <v>4</v>
      </c>
      <c r="O2372" t="b">
        <v>0</v>
      </c>
      <c r="P2372" t="s">
        <v>8271</v>
      </c>
      <c r="Q2372">
        <f t="shared" si="258"/>
        <v>-24918</v>
      </c>
      <c r="R2372">
        <f t="shared" si="261"/>
        <v>-6229.5</v>
      </c>
      <c r="T2372" t="str">
        <f t="shared" si="259"/>
        <v>chnology/web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6">
        <f t="shared" si="260"/>
        <v>42180.777731481481</v>
      </c>
      <c r="K2373">
        <v>1432665596</v>
      </c>
      <c r="L2373" s="18">
        <f t="shared" si="257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>
        <f t="shared" si="258"/>
        <v>-2000</v>
      </c>
      <c r="R2373" t="e">
        <f t="shared" si="261"/>
        <v>#DIV/0!</v>
      </c>
      <c r="T2373" t="str">
        <f t="shared" si="259"/>
        <v>chnology/web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6">
        <f t="shared" si="260"/>
        <v>42118.069108796291</v>
      </c>
      <c r="K2374">
        <v>1427247571</v>
      </c>
      <c r="L2374" s="18">
        <f t="shared" si="257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>
        <f t="shared" si="258"/>
        <v>-5320</v>
      </c>
      <c r="R2374">
        <f t="shared" si="261"/>
        <v>-886.66666666666663</v>
      </c>
      <c r="T2374" t="str">
        <f t="shared" si="259"/>
        <v>chnology/web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6">
        <f t="shared" si="260"/>
        <v>42245.662314814821</v>
      </c>
      <c r="K2375">
        <v>1438271624</v>
      </c>
      <c r="L2375" s="18">
        <f t="shared" si="257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>
        <f t="shared" si="258"/>
        <v>-849950</v>
      </c>
      <c r="R2375">
        <f t="shared" si="261"/>
        <v>-849950</v>
      </c>
      <c r="T2375" t="str">
        <f t="shared" si="259"/>
        <v>chnology/web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6">
        <f t="shared" si="260"/>
        <v>42047.843287037031</v>
      </c>
      <c r="K2376">
        <v>1421180060</v>
      </c>
      <c r="L2376" s="18">
        <f t="shared" si="257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>
        <f t="shared" si="258"/>
        <v>-21990</v>
      </c>
      <c r="R2376">
        <f t="shared" si="261"/>
        <v>-21990</v>
      </c>
      <c r="T2376" t="str">
        <f t="shared" si="259"/>
        <v>chnology/web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6">
        <f t="shared" si="260"/>
        <v>42622.836076388892</v>
      </c>
      <c r="K2377">
        <v>1470859437</v>
      </c>
      <c r="L2377" s="18">
        <f t="shared" si="257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>
        <f t="shared" si="258"/>
        <v>-10000</v>
      </c>
      <c r="R2377" t="e">
        <f t="shared" si="261"/>
        <v>#DIV/0!</v>
      </c>
      <c r="T2377" t="str">
        <f t="shared" si="259"/>
        <v>chnology/web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6">
        <f t="shared" si="260"/>
        <v>42348.925532407404</v>
      </c>
      <c r="K2378">
        <v>1447193566</v>
      </c>
      <c r="L2378" s="18">
        <f t="shared" si="257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>
        <f t="shared" si="258"/>
        <v>-2673.67</v>
      </c>
      <c r="R2378">
        <f t="shared" si="261"/>
        <v>-668.41750000000002</v>
      </c>
      <c r="T2378" t="str">
        <f t="shared" si="259"/>
        <v>chnology/web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6">
        <f t="shared" si="260"/>
        <v>42699.911840277782</v>
      </c>
      <c r="K2379">
        <v>1477515183</v>
      </c>
      <c r="L2379" s="18">
        <f t="shared" si="257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>
        <f t="shared" si="258"/>
        <v>-2500</v>
      </c>
      <c r="R2379" t="e">
        <f t="shared" si="261"/>
        <v>#DIV/0!</v>
      </c>
      <c r="T2379" t="str">
        <f t="shared" si="259"/>
        <v>chnology/web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6">
        <f t="shared" si="260"/>
        <v>42242.013078703705</v>
      </c>
      <c r="K2380">
        <v>1438042730</v>
      </c>
      <c r="L2380" s="18">
        <f t="shared" si="257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>
        <f t="shared" si="258"/>
        <v>-110000</v>
      </c>
      <c r="R2380" t="e">
        <f t="shared" si="261"/>
        <v>#DIV/0!</v>
      </c>
      <c r="T2380" t="str">
        <f t="shared" si="259"/>
        <v>chnology/web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6">
        <f t="shared" si="260"/>
        <v>42282.016388888893</v>
      </c>
      <c r="K2381">
        <v>1440116616</v>
      </c>
      <c r="L2381" s="18">
        <f t="shared" si="257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>
        <f t="shared" si="258"/>
        <v>-30000</v>
      </c>
      <c r="R2381" t="e">
        <f t="shared" si="261"/>
        <v>#DIV/0!</v>
      </c>
      <c r="T2381" t="str">
        <f t="shared" si="259"/>
        <v>chnology/web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6">
        <f t="shared" si="260"/>
        <v>42278.793310185181</v>
      </c>
      <c r="K2382">
        <v>1441134142</v>
      </c>
      <c r="L2382" s="18">
        <f t="shared" si="257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>
        <f t="shared" si="258"/>
        <v>-14945</v>
      </c>
      <c r="R2382">
        <f t="shared" si="261"/>
        <v>-4981.666666666667</v>
      </c>
      <c r="T2382" t="str">
        <f t="shared" si="259"/>
        <v>chnology/web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6">
        <f t="shared" si="260"/>
        <v>42104.935740740737</v>
      </c>
      <c r="K2383">
        <v>1426112848</v>
      </c>
      <c r="L2383" s="18">
        <f t="shared" si="257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>
        <f t="shared" si="258"/>
        <v>-84779</v>
      </c>
      <c r="R2383">
        <f t="shared" si="261"/>
        <v>-12111.285714285714</v>
      </c>
      <c r="T2383" t="str">
        <f t="shared" si="259"/>
        <v>chnology/web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6">
        <f t="shared" si="260"/>
        <v>42220.187534722223</v>
      </c>
      <c r="K2384">
        <v>1436502603</v>
      </c>
      <c r="L2384" s="18">
        <f t="shared" si="257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>
        <f t="shared" si="258"/>
        <v>-2925</v>
      </c>
      <c r="R2384">
        <f t="shared" si="261"/>
        <v>-1462.5</v>
      </c>
      <c r="T2384" t="str">
        <f t="shared" si="259"/>
        <v>chnology/web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6">
        <f t="shared" si="260"/>
        <v>42057.056793981479</v>
      </c>
      <c r="K2385">
        <v>1421976107</v>
      </c>
      <c r="L2385" s="18">
        <f t="shared" si="257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>
        <f t="shared" si="258"/>
        <v>-9565</v>
      </c>
      <c r="R2385">
        <f t="shared" si="261"/>
        <v>-3188.3333333333335</v>
      </c>
      <c r="T2385" t="str">
        <f t="shared" si="259"/>
        <v>chnology/web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6">
        <f t="shared" si="260"/>
        <v>41957.109293981484</v>
      </c>
      <c r="K2386">
        <v>1413337043</v>
      </c>
      <c r="L2386" s="18">
        <f t="shared" si="257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>
        <f t="shared" si="258"/>
        <v>-992</v>
      </c>
      <c r="R2386">
        <f t="shared" si="261"/>
        <v>-124</v>
      </c>
      <c r="T2386" t="str">
        <f t="shared" si="259"/>
        <v>chnology/web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6">
        <f t="shared" si="260"/>
        <v>42221.70175925926</v>
      </c>
      <c r="K2387">
        <v>1436201432</v>
      </c>
      <c r="L2387" s="18">
        <f t="shared" si="257"/>
        <v>42191.70175925926</v>
      </c>
      <c r="M2387" t="b">
        <v>0</v>
      </c>
      <c r="N2387">
        <v>7</v>
      </c>
      <c r="O2387" t="b">
        <v>0</v>
      </c>
      <c r="P2387" t="s">
        <v>8271</v>
      </c>
      <c r="Q2387">
        <f t="shared" si="258"/>
        <v>-64212</v>
      </c>
      <c r="R2387">
        <f t="shared" si="261"/>
        <v>-9173.1428571428569</v>
      </c>
      <c r="T2387" t="str">
        <f t="shared" si="259"/>
        <v>chnology/web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6">
        <f t="shared" si="260"/>
        <v>42014.838240740741</v>
      </c>
      <c r="K2388">
        <v>1415736424</v>
      </c>
      <c r="L2388" s="18">
        <f t="shared" si="257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>
        <f t="shared" si="258"/>
        <v>-30000</v>
      </c>
      <c r="R2388" t="e">
        <f t="shared" si="261"/>
        <v>#DIV/0!</v>
      </c>
      <c r="T2388" t="str">
        <f t="shared" si="259"/>
        <v>chnology/web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6">
        <f t="shared" si="260"/>
        <v>42573.626620370371</v>
      </c>
      <c r="K2389">
        <v>1465311740</v>
      </c>
      <c r="L2389" s="18">
        <f t="shared" si="257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>
        <f t="shared" si="258"/>
        <v>-148974</v>
      </c>
      <c r="R2389">
        <f t="shared" si="261"/>
        <v>-49658</v>
      </c>
      <c r="T2389" t="str">
        <f t="shared" si="259"/>
        <v>chnology/web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6">
        <f t="shared" si="260"/>
        <v>42019.811805555553</v>
      </c>
      <c r="K2390">
        <v>1418761759</v>
      </c>
      <c r="L2390" s="18">
        <f t="shared" si="257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>
        <f t="shared" si="258"/>
        <v>-36537</v>
      </c>
      <c r="R2390">
        <f t="shared" si="261"/>
        <v>-4567.125</v>
      </c>
      <c r="T2390" t="str">
        <f t="shared" si="259"/>
        <v>chnology/web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6">
        <f t="shared" si="260"/>
        <v>42210.915972222225</v>
      </c>
      <c r="K2391">
        <v>1435160452</v>
      </c>
      <c r="L2391" s="18">
        <f t="shared" si="257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>
        <f t="shared" si="258"/>
        <v>-15970</v>
      </c>
      <c r="R2391">
        <f t="shared" si="261"/>
        <v>-15970</v>
      </c>
      <c r="T2391" t="str">
        <f t="shared" si="259"/>
        <v>chnology/web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6">
        <f t="shared" si="260"/>
        <v>42008.262314814812</v>
      </c>
      <c r="K2392">
        <v>1416896264</v>
      </c>
      <c r="L2392" s="18">
        <f t="shared" si="257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>
        <f t="shared" si="258"/>
        <v>-510000</v>
      </c>
      <c r="R2392" t="e">
        <f t="shared" si="261"/>
        <v>#DIV/0!</v>
      </c>
      <c r="T2392" t="str">
        <f t="shared" si="259"/>
        <v>chnology/web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6">
        <f t="shared" si="260"/>
        <v>42094.752824074079</v>
      </c>
      <c r="K2393">
        <v>1425236644</v>
      </c>
      <c r="L2393" s="18">
        <f t="shared" si="257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>
        <f t="shared" si="258"/>
        <v>-19975</v>
      </c>
      <c r="R2393">
        <f t="shared" si="261"/>
        <v>-19975</v>
      </c>
      <c r="T2393" t="str">
        <f t="shared" si="259"/>
        <v>chnology/web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6">
        <f t="shared" si="260"/>
        <v>42306.120636574073</v>
      </c>
      <c r="K2394">
        <v>1443495223</v>
      </c>
      <c r="L2394" s="18">
        <f t="shared" si="257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>
        <f t="shared" si="258"/>
        <v>-4200</v>
      </c>
      <c r="R2394" t="e">
        <f t="shared" si="261"/>
        <v>#DIV/0!</v>
      </c>
      <c r="T2394" t="str">
        <f t="shared" si="259"/>
        <v>chnology/web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6">
        <f t="shared" si="260"/>
        <v>42224.648344907408</v>
      </c>
      <c r="K2395">
        <v>1436456017</v>
      </c>
      <c r="L2395" s="18">
        <f t="shared" si="257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>
        <f t="shared" si="258"/>
        <v>-99950</v>
      </c>
      <c r="R2395">
        <f t="shared" si="261"/>
        <v>-99950</v>
      </c>
      <c r="T2395" t="str">
        <f t="shared" si="259"/>
        <v>chnology/web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6">
        <f t="shared" si="260"/>
        <v>42061.362187499995</v>
      </c>
      <c r="K2396">
        <v>1422348093</v>
      </c>
      <c r="L2396" s="18">
        <f t="shared" si="257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>
        <f t="shared" si="258"/>
        <v>-4997</v>
      </c>
      <c r="R2396">
        <f t="shared" si="261"/>
        <v>-2498.5</v>
      </c>
      <c r="T2396" t="str">
        <f t="shared" si="259"/>
        <v>chnology/web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6">
        <f t="shared" si="260"/>
        <v>42745.372916666667</v>
      </c>
      <c r="K2397">
        <v>1481597687</v>
      </c>
      <c r="L2397" s="18">
        <f t="shared" si="257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>
        <f t="shared" si="258"/>
        <v>-33000</v>
      </c>
      <c r="R2397" t="e">
        <f t="shared" si="261"/>
        <v>#DIV/0!</v>
      </c>
      <c r="T2397" t="str">
        <f t="shared" si="259"/>
        <v>chnology/web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6">
        <f t="shared" si="260"/>
        <v>42292.849050925928</v>
      </c>
      <c r="K2398">
        <v>1442348558</v>
      </c>
      <c r="L2398" s="18">
        <f t="shared" si="257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>
        <f t="shared" si="258"/>
        <v>-4990</v>
      </c>
      <c r="R2398">
        <f t="shared" si="261"/>
        <v>-4990</v>
      </c>
      <c r="T2398" t="str">
        <f t="shared" si="259"/>
        <v>chnology/web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6">
        <f t="shared" si="260"/>
        <v>42006.88490740741</v>
      </c>
      <c r="K2399">
        <v>1417641256</v>
      </c>
      <c r="L2399" s="18">
        <f t="shared" si="257"/>
        <v>41976.88490740741</v>
      </c>
      <c r="M2399" t="b">
        <v>0</v>
      </c>
      <c r="N2399">
        <v>0</v>
      </c>
      <c r="O2399" t="b">
        <v>0</v>
      </c>
      <c r="P2399" t="s">
        <v>8271</v>
      </c>
      <c r="Q2399">
        <f t="shared" si="258"/>
        <v>-124000</v>
      </c>
      <c r="R2399" t="e">
        <f t="shared" si="261"/>
        <v>#DIV/0!</v>
      </c>
      <c r="T2399" t="str">
        <f t="shared" si="259"/>
        <v>chnology/web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6">
        <f t="shared" si="260"/>
        <v>42187.916481481487</v>
      </c>
      <c r="K2400">
        <v>1433282384</v>
      </c>
      <c r="L2400" s="18">
        <f t="shared" si="257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>
        <f t="shared" si="258"/>
        <v>-4000</v>
      </c>
      <c r="R2400" t="e">
        <f t="shared" si="261"/>
        <v>#DIV/0!</v>
      </c>
      <c r="T2400" t="str">
        <f t="shared" si="259"/>
        <v>chnology/web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6">
        <f t="shared" si="260"/>
        <v>41991.853078703702</v>
      </c>
      <c r="K2401">
        <v>1415910506</v>
      </c>
      <c r="L2401" s="18">
        <f t="shared" si="257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>
        <f t="shared" si="258"/>
        <v>-13000</v>
      </c>
      <c r="R2401" t="e">
        <f t="shared" si="261"/>
        <v>#DIV/0!</v>
      </c>
      <c r="T2401" t="str">
        <f t="shared" si="259"/>
        <v>chnology/web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6">
        <f t="shared" si="260"/>
        <v>42474.268101851849</v>
      </c>
      <c r="K2402">
        <v>1458023164</v>
      </c>
      <c r="L2402" s="18">
        <f t="shared" si="257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>
        <f t="shared" si="258"/>
        <v>-50000</v>
      </c>
      <c r="R2402" t="e">
        <f t="shared" si="261"/>
        <v>#DIV/0!</v>
      </c>
      <c r="T2402" t="str">
        <f t="shared" si="259"/>
        <v>chnology/web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6">
        <f t="shared" si="260"/>
        <v>42434.822870370372</v>
      </c>
      <c r="K2403">
        <v>1452023096</v>
      </c>
      <c r="L2403" s="18">
        <f t="shared" si="257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>
        <f t="shared" si="258"/>
        <v>-27799</v>
      </c>
      <c r="R2403">
        <f t="shared" si="261"/>
        <v>-3088.7777777777778</v>
      </c>
      <c r="S2403" s="8" t="str">
        <f t="shared" ref="S2403:S2442" si="262">LEFT(P2403, LEN(P2403)-12)</f>
        <v>food</v>
      </c>
      <c r="T2403" t="str">
        <f t="shared" si="259"/>
        <v>/food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6">
        <f t="shared" si="260"/>
        <v>42137.679756944446</v>
      </c>
      <c r="K2404">
        <v>1428941931</v>
      </c>
      <c r="L2404" s="18">
        <f t="shared" si="257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>
        <f t="shared" si="258"/>
        <v>-11948</v>
      </c>
      <c r="R2404">
        <f t="shared" si="261"/>
        <v>-11948</v>
      </c>
      <c r="S2404" s="8" t="str">
        <f t="shared" si="262"/>
        <v>food</v>
      </c>
      <c r="T2404" t="str">
        <f t="shared" si="259"/>
        <v>/food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6">
        <f t="shared" si="260"/>
        <v>42459.840949074074</v>
      </c>
      <c r="K2405">
        <v>1454188258</v>
      </c>
      <c r="L2405" s="18">
        <f t="shared" si="257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>
        <f t="shared" si="258"/>
        <v>-998</v>
      </c>
      <c r="R2405">
        <f t="shared" si="261"/>
        <v>-83.166666666666671</v>
      </c>
      <c r="S2405" s="8" t="str">
        <f t="shared" si="262"/>
        <v>food</v>
      </c>
      <c r="T2405" t="str">
        <f t="shared" si="259"/>
        <v>/food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6">
        <f t="shared" si="260"/>
        <v>42372.03943287037</v>
      </c>
      <c r="K2406">
        <v>1449190607</v>
      </c>
      <c r="L2406" s="18">
        <f t="shared" si="257"/>
        <v>42342.03943287037</v>
      </c>
      <c r="M2406" t="b">
        <v>0</v>
      </c>
      <c r="N2406">
        <v>0</v>
      </c>
      <c r="O2406" t="b">
        <v>0</v>
      </c>
      <c r="P2406" t="s">
        <v>8283</v>
      </c>
      <c r="Q2406">
        <f t="shared" si="258"/>
        <v>-15000</v>
      </c>
      <c r="R2406" t="e">
        <f t="shared" si="261"/>
        <v>#DIV/0!</v>
      </c>
      <c r="S2406" s="8" t="str">
        <f t="shared" si="262"/>
        <v>food</v>
      </c>
      <c r="T2406" t="str">
        <f t="shared" si="259"/>
        <v>/food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6">
        <f t="shared" si="260"/>
        <v>42616.585358796292</v>
      </c>
      <c r="K2407">
        <v>1471096975</v>
      </c>
      <c r="L2407" s="18">
        <f t="shared" si="257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>
        <f t="shared" si="258"/>
        <v>-3874</v>
      </c>
      <c r="R2407">
        <f t="shared" si="261"/>
        <v>-193.7</v>
      </c>
      <c r="S2407" s="8" t="str">
        <f t="shared" si="262"/>
        <v>food</v>
      </c>
      <c r="T2407" t="str">
        <f t="shared" si="259"/>
        <v>/food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6">
        <f t="shared" si="260"/>
        <v>42023.110995370371</v>
      </c>
      <c r="K2408">
        <v>1418179190</v>
      </c>
      <c r="L2408" s="18">
        <f t="shared" si="257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>
        <f t="shared" si="258"/>
        <v>-1905</v>
      </c>
      <c r="R2408">
        <f t="shared" si="261"/>
        <v>-119.0625</v>
      </c>
      <c r="S2408" s="8" t="str">
        <f t="shared" si="262"/>
        <v>food</v>
      </c>
      <c r="T2408" t="str">
        <f t="shared" si="259"/>
        <v>/food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6">
        <f t="shared" si="260"/>
        <v>42105.25</v>
      </c>
      <c r="K2409">
        <v>1426772928</v>
      </c>
      <c r="L2409" s="18">
        <f t="shared" si="257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>
        <f t="shared" si="258"/>
        <v>-16443</v>
      </c>
      <c r="R2409">
        <f t="shared" si="261"/>
        <v>-498.27272727272725</v>
      </c>
      <c r="S2409" s="8" t="str">
        <f t="shared" si="262"/>
        <v>food</v>
      </c>
      <c r="T2409" t="str">
        <f t="shared" si="259"/>
        <v>/food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6">
        <f t="shared" si="260"/>
        <v>41949.182372685187</v>
      </c>
      <c r="K2410">
        <v>1412652157</v>
      </c>
      <c r="L2410" s="18">
        <f t="shared" si="257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>
        <f t="shared" si="258"/>
        <v>-14970</v>
      </c>
      <c r="R2410">
        <f t="shared" si="261"/>
        <v>-7485</v>
      </c>
      <c r="S2410" s="8" t="str">
        <f t="shared" si="262"/>
        <v>food</v>
      </c>
      <c r="T2410" t="str">
        <f t="shared" si="259"/>
        <v>/food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6">
        <f t="shared" si="260"/>
        <v>42234.875868055555</v>
      </c>
      <c r="K2411">
        <v>1437339675</v>
      </c>
      <c r="L2411" s="18">
        <f t="shared" si="257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>
        <f t="shared" si="258"/>
        <v>-24540</v>
      </c>
      <c r="R2411">
        <f t="shared" si="261"/>
        <v>-4090</v>
      </c>
      <c r="S2411" s="8" t="str">
        <f t="shared" si="262"/>
        <v>food</v>
      </c>
      <c r="T2411" t="str">
        <f t="shared" si="259"/>
        <v>/food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6">
        <f t="shared" si="260"/>
        <v>42254.408275462964</v>
      </c>
      <c r="K2412">
        <v>1439027275</v>
      </c>
      <c r="L2412" s="18">
        <f t="shared" si="257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>
        <f t="shared" si="258"/>
        <v>-15000</v>
      </c>
      <c r="R2412" t="e">
        <f t="shared" si="261"/>
        <v>#DIV/0!</v>
      </c>
      <c r="S2412" s="8" t="str">
        <f t="shared" si="262"/>
        <v>food</v>
      </c>
      <c r="T2412" t="str">
        <f t="shared" si="259"/>
        <v>/food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6">
        <f t="shared" si="260"/>
        <v>42241.732430555552</v>
      </c>
      <c r="K2413">
        <v>1437932082</v>
      </c>
      <c r="L2413" s="18">
        <f t="shared" si="257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>
        <f t="shared" si="258"/>
        <v>-24849</v>
      </c>
      <c r="R2413">
        <f t="shared" si="261"/>
        <v>-8283</v>
      </c>
      <c r="S2413" s="8" t="str">
        <f t="shared" si="262"/>
        <v>food</v>
      </c>
      <c r="T2413" t="str">
        <f t="shared" si="259"/>
        <v>/food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6">
        <f t="shared" si="260"/>
        <v>42700.778622685189</v>
      </c>
      <c r="K2414">
        <v>1476294073</v>
      </c>
      <c r="L2414" s="18">
        <f t="shared" si="257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>
        <f t="shared" si="258"/>
        <v>-8000</v>
      </c>
      <c r="R2414" t="e">
        <f t="shared" si="261"/>
        <v>#DIV/0!</v>
      </c>
      <c r="S2414" s="8" t="str">
        <f t="shared" si="262"/>
        <v>food</v>
      </c>
      <c r="T2414" t="str">
        <f t="shared" si="259"/>
        <v>/food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6">
        <f t="shared" si="260"/>
        <v>41790.979166666664</v>
      </c>
      <c r="K2415">
        <v>1398911882</v>
      </c>
      <c r="L2415" s="18">
        <f t="shared" si="257"/>
        <v>41760.10974537037</v>
      </c>
      <c r="M2415" t="b">
        <v>0</v>
      </c>
      <c r="N2415">
        <v>3</v>
      </c>
      <c r="O2415" t="b">
        <v>0</v>
      </c>
      <c r="P2415" t="s">
        <v>8283</v>
      </c>
      <c r="Q2415">
        <f t="shared" si="258"/>
        <v>-2975</v>
      </c>
      <c r="R2415">
        <f t="shared" si="261"/>
        <v>-991.66666666666663</v>
      </c>
      <c r="S2415" s="8" t="str">
        <f t="shared" si="262"/>
        <v>food</v>
      </c>
      <c r="T2415" t="str">
        <f t="shared" si="259"/>
        <v>/food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6">
        <f t="shared" si="260"/>
        <v>42238.165972222225</v>
      </c>
      <c r="K2416">
        <v>1436805660</v>
      </c>
      <c r="L2416" s="18">
        <f t="shared" si="257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>
        <f t="shared" si="258"/>
        <v>-14540</v>
      </c>
      <c r="R2416">
        <f t="shared" si="261"/>
        <v>-1118.4615384615386</v>
      </c>
      <c r="S2416" s="8" t="str">
        <f t="shared" si="262"/>
        <v>food</v>
      </c>
      <c r="T2416" t="str">
        <f t="shared" si="259"/>
        <v>/food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6">
        <f t="shared" si="260"/>
        <v>42566.862800925926</v>
      </c>
      <c r="K2417">
        <v>1466023346</v>
      </c>
      <c r="L2417" s="18">
        <f t="shared" si="257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>
        <f t="shared" si="258"/>
        <v>-59665</v>
      </c>
      <c r="R2417">
        <f t="shared" si="261"/>
        <v>-9944.1666666666661</v>
      </c>
      <c r="S2417" s="8" t="str">
        <f t="shared" si="262"/>
        <v>food</v>
      </c>
      <c r="T2417" t="str">
        <f t="shared" si="259"/>
        <v>/food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6">
        <f t="shared" si="260"/>
        <v>42077.625</v>
      </c>
      <c r="K2418">
        <v>1421343743</v>
      </c>
      <c r="L2418" s="18">
        <f t="shared" si="257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>
        <f t="shared" si="258"/>
        <v>-19995</v>
      </c>
      <c r="R2418">
        <f t="shared" si="261"/>
        <v>-19995</v>
      </c>
      <c r="S2418" s="8" t="str">
        <f t="shared" si="262"/>
        <v>food</v>
      </c>
      <c r="T2418" t="str">
        <f t="shared" si="259"/>
        <v>/food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6">
        <f t="shared" si="260"/>
        <v>41861.884108796294</v>
      </c>
      <c r="K2419">
        <v>1405113187</v>
      </c>
      <c r="L2419" s="18">
        <f t="shared" si="257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>
        <f t="shared" si="258"/>
        <v>-1000</v>
      </c>
      <c r="R2419" t="e">
        <f t="shared" si="261"/>
        <v>#DIV/0!</v>
      </c>
      <c r="S2419" s="8" t="str">
        <f t="shared" si="262"/>
        <v>food</v>
      </c>
      <c r="T2419" t="str">
        <f t="shared" si="259"/>
        <v>/food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6">
        <f t="shared" si="260"/>
        <v>42087.815324074079</v>
      </c>
      <c r="K2420">
        <v>1422045244</v>
      </c>
      <c r="L2420" s="18">
        <f t="shared" si="257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>
        <f t="shared" si="258"/>
        <v>-24995</v>
      </c>
      <c r="R2420">
        <f t="shared" si="261"/>
        <v>-4999</v>
      </c>
      <c r="S2420" s="8" t="str">
        <f t="shared" si="262"/>
        <v>food</v>
      </c>
      <c r="T2420" t="str">
        <f t="shared" si="259"/>
        <v>/food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6">
        <f t="shared" si="260"/>
        <v>42053.738298611104</v>
      </c>
      <c r="K2421">
        <v>1419097389</v>
      </c>
      <c r="L2421" s="18">
        <f t="shared" si="257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>
        <f t="shared" si="258"/>
        <v>-3000</v>
      </c>
      <c r="R2421" t="e">
        <f t="shared" si="261"/>
        <v>#DIV/0!</v>
      </c>
      <c r="S2421" s="8" t="str">
        <f t="shared" si="262"/>
        <v>food</v>
      </c>
      <c r="T2421" t="str">
        <f t="shared" si="259"/>
        <v>/food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6">
        <f t="shared" si="260"/>
        <v>41953.070543981477</v>
      </c>
      <c r="K2422">
        <v>1410396095</v>
      </c>
      <c r="L2422" s="18">
        <f t="shared" si="257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>
        <f t="shared" si="258"/>
        <v>-14369</v>
      </c>
      <c r="R2422">
        <f t="shared" si="261"/>
        <v>-399.13888888888891</v>
      </c>
      <c r="S2422" s="8" t="str">
        <f t="shared" si="262"/>
        <v>food</v>
      </c>
      <c r="T2422" t="str">
        <f t="shared" si="259"/>
        <v>/food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6">
        <f t="shared" si="260"/>
        <v>42056.687453703707</v>
      </c>
      <c r="K2423">
        <v>1421944196</v>
      </c>
      <c r="L2423" s="18">
        <f t="shared" si="257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>
        <f t="shared" si="258"/>
        <v>-5999</v>
      </c>
      <c r="R2423">
        <f t="shared" si="261"/>
        <v>-5999</v>
      </c>
      <c r="S2423" s="8" t="str">
        <f t="shared" si="262"/>
        <v>food</v>
      </c>
      <c r="T2423" t="str">
        <f t="shared" si="259"/>
        <v>/food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6">
        <f t="shared" si="260"/>
        <v>42074.683287037042</v>
      </c>
      <c r="K2424">
        <v>1423502636</v>
      </c>
      <c r="L2424" s="18">
        <f t="shared" si="257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>
        <f t="shared" si="258"/>
        <v>-499</v>
      </c>
      <c r="R2424">
        <f t="shared" si="261"/>
        <v>-499</v>
      </c>
      <c r="S2424" s="8" t="str">
        <f t="shared" si="262"/>
        <v>food</v>
      </c>
      <c r="T2424" t="str">
        <f t="shared" si="259"/>
        <v>/food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6">
        <f t="shared" si="260"/>
        <v>42004.704745370371</v>
      </c>
      <c r="K2425">
        <v>1417452890</v>
      </c>
      <c r="L2425" s="18">
        <f t="shared" si="257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>
        <f t="shared" si="258"/>
        <v>-59992</v>
      </c>
      <c r="R2425">
        <f t="shared" si="261"/>
        <v>-59992</v>
      </c>
      <c r="S2425" s="8" t="str">
        <f t="shared" si="262"/>
        <v>food</v>
      </c>
      <c r="T2425" t="str">
        <f t="shared" si="259"/>
        <v>/food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6">
        <f t="shared" si="260"/>
        <v>41939.892453703702</v>
      </c>
      <c r="K2426">
        <v>1411853108</v>
      </c>
      <c r="L2426" s="18">
        <f t="shared" si="257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>
        <f t="shared" si="258"/>
        <v>-24690</v>
      </c>
      <c r="R2426">
        <f t="shared" si="261"/>
        <v>-2743.3333333333335</v>
      </c>
      <c r="S2426" s="8" t="str">
        <f t="shared" si="262"/>
        <v>food</v>
      </c>
      <c r="T2426" t="str">
        <f t="shared" si="259"/>
        <v>/food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6">
        <f t="shared" si="260"/>
        <v>42517.919444444444</v>
      </c>
      <c r="K2427">
        <v>1463090149</v>
      </c>
      <c r="L2427" s="18">
        <f t="shared" si="257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>
        <f t="shared" si="258"/>
        <v>-3499</v>
      </c>
      <c r="R2427">
        <f t="shared" si="261"/>
        <v>-3499</v>
      </c>
      <c r="S2427" s="8" t="str">
        <f t="shared" si="262"/>
        <v>food</v>
      </c>
      <c r="T2427" t="str">
        <f t="shared" si="259"/>
        <v>/food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6">
        <f t="shared" si="260"/>
        <v>42224.170046296291</v>
      </c>
      <c r="K2428">
        <v>1433822692</v>
      </c>
      <c r="L2428" s="18">
        <f t="shared" si="257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>
        <f t="shared" si="258"/>
        <v>-20000</v>
      </c>
      <c r="R2428" t="e">
        <f t="shared" si="261"/>
        <v>#DIV/0!</v>
      </c>
      <c r="S2428" s="8" t="str">
        <f t="shared" si="262"/>
        <v>food</v>
      </c>
      <c r="T2428" t="str">
        <f t="shared" si="259"/>
        <v>/food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6">
        <f t="shared" si="260"/>
        <v>42452.277002314819</v>
      </c>
      <c r="K2429">
        <v>1455262733</v>
      </c>
      <c r="L2429" s="18">
        <f t="shared" si="257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>
        <f t="shared" si="258"/>
        <v>-49999</v>
      </c>
      <c r="R2429">
        <f t="shared" si="261"/>
        <v>-49999</v>
      </c>
      <c r="S2429" s="8" t="str">
        <f t="shared" si="262"/>
        <v>food</v>
      </c>
      <c r="T2429" t="str">
        <f t="shared" si="259"/>
        <v>/food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6">
        <f t="shared" si="260"/>
        <v>42075.742488425924</v>
      </c>
      <c r="K2430">
        <v>1423594151</v>
      </c>
      <c r="L2430" s="18">
        <f t="shared" si="257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>
        <f t="shared" si="258"/>
        <v>-34999</v>
      </c>
      <c r="R2430">
        <f t="shared" si="261"/>
        <v>-34999</v>
      </c>
      <c r="S2430" s="8" t="str">
        <f t="shared" si="262"/>
        <v>food</v>
      </c>
      <c r="T2430" t="str">
        <f t="shared" si="259"/>
        <v>/food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6">
        <f t="shared" si="260"/>
        <v>42771.697222222225</v>
      </c>
      <c r="K2431">
        <v>1483131966</v>
      </c>
      <c r="L2431" s="18">
        <f t="shared" si="257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>
        <f t="shared" si="258"/>
        <v>-137995</v>
      </c>
      <c r="R2431">
        <f t="shared" si="261"/>
        <v>-34498.75</v>
      </c>
      <c r="S2431" s="8" t="str">
        <f t="shared" si="262"/>
        <v>food</v>
      </c>
      <c r="T2431" t="str">
        <f t="shared" si="259"/>
        <v>/food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6">
        <f t="shared" si="260"/>
        <v>42412.130833333329</v>
      </c>
      <c r="K2432">
        <v>1452654504</v>
      </c>
      <c r="L2432" s="18">
        <f t="shared" si="257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>
        <f t="shared" si="258"/>
        <v>-2979</v>
      </c>
      <c r="R2432">
        <f t="shared" si="261"/>
        <v>-1489.5</v>
      </c>
      <c r="S2432" s="8" t="str">
        <f t="shared" si="262"/>
        <v>food</v>
      </c>
      <c r="T2432" t="str">
        <f t="shared" si="259"/>
        <v>/food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6">
        <f t="shared" si="260"/>
        <v>42549.099687499998</v>
      </c>
      <c r="K2433">
        <v>1461896613</v>
      </c>
      <c r="L2433" s="18">
        <f t="shared" si="257"/>
        <v>42489.099687499998</v>
      </c>
      <c r="M2433" t="b">
        <v>0</v>
      </c>
      <c r="N2433">
        <v>2</v>
      </c>
      <c r="O2433" t="b">
        <v>0</v>
      </c>
      <c r="P2433" t="s">
        <v>8283</v>
      </c>
      <c r="Q2433">
        <f t="shared" si="258"/>
        <v>-99998</v>
      </c>
      <c r="R2433">
        <f t="shared" si="261"/>
        <v>-49999</v>
      </c>
      <c r="S2433" s="8" t="str">
        <f t="shared" si="262"/>
        <v>food</v>
      </c>
      <c r="T2433" t="str">
        <f t="shared" si="259"/>
        <v>/food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6">
        <f t="shared" si="260"/>
        <v>42071.218715277777</v>
      </c>
      <c r="K2434">
        <v>1423199697</v>
      </c>
      <c r="L2434" s="18">
        <f t="shared" ref="L2434:L2497" si="263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8283</v>
      </c>
      <c r="Q2434">
        <f t="shared" ref="Q2434:Q2497" si="264">E2434-D2434</f>
        <v>-13998</v>
      </c>
      <c r="R2434">
        <f t="shared" si="261"/>
        <v>-6999</v>
      </c>
      <c r="S2434" s="8" t="str">
        <f t="shared" si="262"/>
        <v>food</v>
      </c>
      <c r="T2434" t="str">
        <f t="shared" ref="T2434:T2497" si="265">RIGHT(P2434,12)</f>
        <v>/food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6">
        <f t="shared" ref="J2435:J2498" si="266">(((I2435/60)/60)/24)+DATE(1970,1,1)</f>
        <v>42427.89980324074</v>
      </c>
      <c r="K2435">
        <v>1454016943</v>
      </c>
      <c r="L2435" s="18">
        <f t="shared" si="263"/>
        <v>42397.89980324074</v>
      </c>
      <c r="M2435" t="b">
        <v>0</v>
      </c>
      <c r="N2435">
        <v>0</v>
      </c>
      <c r="O2435" t="b">
        <v>0</v>
      </c>
      <c r="P2435" t="s">
        <v>8283</v>
      </c>
      <c r="Q2435">
        <f t="shared" si="264"/>
        <v>-10000</v>
      </c>
      <c r="R2435" t="e">
        <f t="shared" ref="R2435:R2498" si="267">Q2435/N2435</f>
        <v>#DIV/0!</v>
      </c>
      <c r="S2435" s="8" t="str">
        <f t="shared" si="262"/>
        <v>food</v>
      </c>
      <c r="T2435" t="str">
        <f t="shared" si="265"/>
        <v>/food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6">
        <f t="shared" si="266"/>
        <v>42220.18604166666</v>
      </c>
      <c r="K2436">
        <v>1435206474</v>
      </c>
      <c r="L2436" s="18">
        <f t="shared" si="263"/>
        <v>42180.18604166666</v>
      </c>
      <c r="M2436" t="b">
        <v>0</v>
      </c>
      <c r="N2436">
        <v>2</v>
      </c>
      <c r="O2436" t="b">
        <v>0</v>
      </c>
      <c r="P2436" t="s">
        <v>8283</v>
      </c>
      <c r="Q2436">
        <f t="shared" si="264"/>
        <v>-19974</v>
      </c>
      <c r="R2436">
        <f t="shared" si="267"/>
        <v>-9987</v>
      </c>
      <c r="S2436" s="8" t="str">
        <f t="shared" si="262"/>
        <v>food</v>
      </c>
      <c r="T2436" t="str">
        <f t="shared" si="265"/>
        <v>/food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6">
        <f t="shared" si="266"/>
        <v>42282.277615740735</v>
      </c>
      <c r="K2437">
        <v>1441435186</v>
      </c>
      <c r="L2437" s="18">
        <f t="shared" si="263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>
        <f t="shared" si="264"/>
        <v>-248776</v>
      </c>
      <c r="R2437">
        <f t="shared" si="267"/>
        <v>-62194</v>
      </c>
      <c r="S2437" s="8" t="str">
        <f t="shared" si="262"/>
        <v>food</v>
      </c>
      <c r="T2437" t="str">
        <f t="shared" si="265"/>
        <v>/food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6">
        <f t="shared" si="266"/>
        <v>42398.615393518514</v>
      </c>
      <c r="K2438">
        <v>1448894770</v>
      </c>
      <c r="L2438" s="18">
        <f t="shared" si="263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>
        <f t="shared" si="264"/>
        <v>-116955</v>
      </c>
      <c r="R2438">
        <f t="shared" si="267"/>
        <v>-58477.5</v>
      </c>
      <c r="S2438" s="8" t="str">
        <f t="shared" si="262"/>
        <v>food</v>
      </c>
      <c r="T2438" t="str">
        <f t="shared" si="265"/>
        <v>/food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6">
        <f t="shared" si="266"/>
        <v>42080.75</v>
      </c>
      <c r="K2439">
        <v>1422400188</v>
      </c>
      <c r="L2439" s="18">
        <f t="shared" si="263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>
        <f t="shared" si="264"/>
        <v>-8000</v>
      </c>
      <c r="R2439" t="e">
        <f t="shared" si="267"/>
        <v>#DIV/0!</v>
      </c>
      <c r="S2439" s="8" t="str">
        <f t="shared" si="262"/>
        <v>food</v>
      </c>
      <c r="T2439" t="str">
        <f t="shared" si="265"/>
        <v>/food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6">
        <f t="shared" si="266"/>
        <v>42345.956736111111</v>
      </c>
      <c r="K2440">
        <v>1444341462</v>
      </c>
      <c r="L2440" s="18">
        <f t="shared" si="263"/>
        <v>42285.91506944444</v>
      </c>
      <c r="M2440" t="b">
        <v>0</v>
      </c>
      <c r="N2440">
        <v>1</v>
      </c>
      <c r="O2440" t="b">
        <v>0</v>
      </c>
      <c r="P2440" t="s">
        <v>8283</v>
      </c>
      <c r="Q2440">
        <f t="shared" si="264"/>
        <v>-14950</v>
      </c>
      <c r="R2440">
        <f t="shared" si="267"/>
        <v>-14950</v>
      </c>
      <c r="S2440" s="8" t="str">
        <f t="shared" si="262"/>
        <v>food</v>
      </c>
      <c r="T2440" t="str">
        <f t="shared" si="265"/>
        <v>/food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6">
        <f t="shared" si="266"/>
        <v>42295.818622685183</v>
      </c>
      <c r="K2441">
        <v>1442605129</v>
      </c>
      <c r="L2441" s="18">
        <f t="shared" si="263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>
        <f t="shared" si="264"/>
        <v>-10000</v>
      </c>
      <c r="R2441" t="e">
        <f t="shared" si="267"/>
        <v>#DIV/0!</v>
      </c>
      <c r="S2441" s="8" t="str">
        <f t="shared" si="262"/>
        <v>food</v>
      </c>
      <c r="T2441" t="str">
        <f t="shared" si="265"/>
        <v>/food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6">
        <f t="shared" si="266"/>
        <v>42413.899456018517</v>
      </c>
      <c r="K2442">
        <v>1452807313</v>
      </c>
      <c r="L2442" s="18">
        <f t="shared" si="263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>
        <f t="shared" si="264"/>
        <v>-4990</v>
      </c>
      <c r="R2442">
        <f t="shared" si="267"/>
        <v>-2495</v>
      </c>
      <c r="S2442" s="8" t="str">
        <f t="shared" si="262"/>
        <v>food</v>
      </c>
      <c r="T2442" t="str">
        <f t="shared" si="265"/>
        <v>/food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6">
        <f t="shared" si="266"/>
        <v>42208.207638888889</v>
      </c>
      <c r="K2443">
        <v>1435806054</v>
      </c>
      <c r="L2443" s="18">
        <f t="shared" si="263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>
        <f t="shared" si="264"/>
        <v>591</v>
      </c>
      <c r="R2443">
        <f t="shared" si="267"/>
        <v>5.4220183486238529</v>
      </c>
      <c r="S2443" t="str">
        <f>LEFT(P2443, LEN(P2443)-12)</f>
        <v>food</v>
      </c>
      <c r="T2443" t="str">
        <f t="shared" si="265"/>
        <v>/small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6">
        <f t="shared" si="266"/>
        <v>42082.625324074077</v>
      </c>
      <c r="K2444">
        <v>1424188828</v>
      </c>
      <c r="L2444" s="18">
        <f t="shared" si="263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>
        <f t="shared" si="264"/>
        <v>6226</v>
      </c>
      <c r="R2444">
        <f t="shared" si="267"/>
        <v>16.736559139784948</v>
      </c>
      <c r="S2444" t="str">
        <f t="shared" ref="S2444:S2462" si="268">LEFT(P2444, LEN(P2444)-12)</f>
        <v>food</v>
      </c>
      <c r="T2444" t="str">
        <f t="shared" si="265"/>
        <v>/small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6">
        <f t="shared" si="266"/>
        <v>41866.625254629631</v>
      </c>
      <c r="K2445">
        <v>1405522822</v>
      </c>
      <c r="L2445" s="18">
        <f t="shared" si="263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>
        <f t="shared" si="264"/>
        <v>20502.989999999998</v>
      </c>
      <c r="R2445">
        <f t="shared" si="267"/>
        <v>65.926012861736325</v>
      </c>
      <c r="S2445" t="str">
        <f t="shared" si="268"/>
        <v>food</v>
      </c>
      <c r="T2445" t="str">
        <f t="shared" si="265"/>
        <v>/small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6">
        <f t="shared" si="266"/>
        <v>42515.754525462966</v>
      </c>
      <c r="K2446">
        <v>1461607591</v>
      </c>
      <c r="L2446" s="18">
        <f t="shared" si="263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>
        <f t="shared" si="264"/>
        <v>258</v>
      </c>
      <c r="R2446">
        <f t="shared" si="267"/>
        <v>4.2295081967213113</v>
      </c>
      <c r="S2446" t="str">
        <f t="shared" si="268"/>
        <v>food</v>
      </c>
      <c r="T2446" t="str">
        <f t="shared" si="265"/>
        <v>/small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6">
        <f t="shared" si="266"/>
        <v>42273.190057870372</v>
      </c>
      <c r="K2447">
        <v>1440650021</v>
      </c>
      <c r="L2447" s="18">
        <f t="shared" si="263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>
        <f t="shared" si="264"/>
        <v>3640</v>
      </c>
      <c r="R2447">
        <f t="shared" si="267"/>
        <v>31.652173913043477</v>
      </c>
      <c r="S2447" t="str">
        <f t="shared" si="268"/>
        <v>food</v>
      </c>
      <c r="T2447" t="str">
        <f t="shared" si="265"/>
        <v>/small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6">
        <f t="shared" si="266"/>
        <v>42700.64434027778</v>
      </c>
      <c r="K2448">
        <v>1477578471</v>
      </c>
      <c r="L2448" s="18">
        <f t="shared" si="263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>
        <f t="shared" si="264"/>
        <v>3399</v>
      </c>
      <c r="R2448">
        <f t="shared" si="267"/>
        <v>30.621621621621621</v>
      </c>
      <c r="S2448" t="str">
        <f t="shared" si="268"/>
        <v>food</v>
      </c>
      <c r="T2448" t="str">
        <f t="shared" si="265"/>
        <v>/small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6">
        <f t="shared" si="266"/>
        <v>42686.166666666672</v>
      </c>
      <c r="K2449">
        <v>1476184593</v>
      </c>
      <c r="L2449" s="18">
        <f t="shared" si="263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>
        <f t="shared" si="264"/>
        <v>8180</v>
      </c>
      <c r="R2449">
        <f t="shared" si="267"/>
        <v>24.272997032640948</v>
      </c>
      <c r="S2449" t="str">
        <f t="shared" si="268"/>
        <v>food</v>
      </c>
      <c r="T2449" t="str">
        <f t="shared" si="265"/>
        <v>/small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6">
        <f t="shared" si="266"/>
        <v>42613.233333333337</v>
      </c>
      <c r="K2450">
        <v>1472110513</v>
      </c>
      <c r="L2450" s="18">
        <f t="shared" si="263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>
        <f t="shared" si="264"/>
        <v>30</v>
      </c>
      <c r="R2450">
        <f t="shared" si="267"/>
        <v>3.3333333333333335</v>
      </c>
      <c r="S2450" t="str">
        <f t="shared" si="268"/>
        <v>food</v>
      </c>
      <c r="T2450" t="str">
        <f t="shared" si="265"/>
        <v>/small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6">
        <f t="shared" si="266"/>
        <v>41973.184201388889</v>
      </c>
      <c r="K2451">
        <v>1414725915</v>
      </c>
      <c r="L2451" s="18">
        <f t="shared" si="263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>
        <f t="shared" si="264"/>
        <v>800</v>
      </c>
      <c r="R2451">
        <f t="shared" si="267"/>
        <v>6.666666666666667</v>
      </c>
      <c r="S2451" t="str">
        <f t="shared" si="268"/>
        <v>food</v>
      </c>
      <c r="T2451" t="str">
        <f t="shared" si="265"/>
        <v>/small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6">
        <f t="shared" si="266"/>
        <v>41940.132638888892</v>
      </c>
      <c r="K2452">
        <v>1411177456</v>
      </c>
      <c r="L2452" s="18">
        <f t="shared" si="263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>
        <f t="shared" si="264"/>
        <v>230.03000000000065</v>
      </c>
      <c r="R2452">
        <f t="shared" si="267"/>
        <v>2.2551960784313789</v>
      </c>
      <c r="S2452" t="str">
        <f t="shared" si="268"/>
        <v>food</v>
      </c>
      <c r="T2452" t="str">
        <f t="shared" si="265"/>
        <v>/small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6">
        <f t="shared" si="266"/>
        <v>42799.908449074079</v>
      </c>
      <c r="K2453">
        <v>1487022490</v>
      </c>
      <c r="L2453" s="18">
        <f t="shared" si="263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>
        <f t="shared" si="264"/>
        <v>1545</v>
      </c>
      <c r="R2453">
        <f t="shared" si="267"/>
        <v>8.306451612903226</v>
      </c>
      <c r="S2453" t="str">
        <f t="shared" si="268"/>
        <v>food</v>
      </c>
      <c r="T2453" t="str">
        <f t="shared" si="265"/>
        <v>/small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6">
        <f t="shared" si="266"/>
        <v>42367.958333333328</v>
      </c>
      <c r="K2454">
        <v>1448914500</v>
      </c>
      <c r="L2454" s="18">
        <f t="shared" si="263"/>
        <v>42338.84375</v>
      </c>
      <c r="M2454" t="b">
        <v>0</v>
      </c>
      <c r="N2454">
        <v>15</v>
      </c>
      <c r="O2454" t="b">
        <v>1</v>
      </c>
      <c r="P2454" t="s">
        <v>8297</v>
      </c>
      <c r="Q2454">
        <f t="shared" si="264"/>
        <v>201</v>
      </c>
      <c r="R2454">
        <f t="shared" si="267"/>
        <v>13.4</v>
      </c>
      <c r="S2454" t="str">
        <f t="shared" si="268"/>
        <v>food</v>
      </c>
      <c r="T2454" t="str">
        <f t="shared" si="265"/>
        <v>/small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6">
        <f t="shared" si="266"/>
        <v>42768.692233796297</v>
      </c>
      <c r="K2455">
        <v>1483461409</v>
      </c>
      <c r="L2455" s="18">
        <f t="shared" si="263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>
        <f t="shared" si="264"/>
        <v>1641</v>
      </c>
      <c r="R2455">
        <f t="shared" si="267"/>
        <v>24.492537313432837</v>
      </c>
      <c r="S2455" t="str">
        <f t="shared" si="268"/>
        <v>food</v>
      </c>
      <c r="T2455" t="str">
        <f t="shared" si="265"/>
        <v>/small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6">
        <f t="shared" si="266"/>
        <v>42805.201481481476</v>
      </c>
      <c r="K2456">
        <v>1486183808</v>
      </c>
      <c r="L2456" s="18">
        <f t="shared" si="263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>
        <f t="shared" si="264"/>
        <v>296</v>
      </c>
      <c r="R2456">
        <f t="shared" si="267"/>
        <v>2.2769230769230768</v>
      </c>
      <c r="S2456" t="str">
        <f t="shared" si="268"/>
        <v>food</v>
      </c>
      <c r="T2456" t="str">
        <f t="shared" si="265"/>
        <v>/small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6">
        <f t="shared" si="266"/>
        <v>42480.781828703708</v>
      </c>
      <c r="K2457">
        <v>1458758750</v>
      </c>
      <c r="L2457" s="18">
        <f t="shared" si="263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>
        <f t="shared" si="264"/>
        <v>246</v>
      </c>
      <c r="R2457">
        <f t="shared" si="267"/>
        <v>15.375</v>
      </c>
      <c r="S2457" t="str">
        <f t="shared" si="268"/>
        <v>food</v>
      </c>
      <c r="T2457" t="str">
        <f t="shared" si="265"/>
        <v>/small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6">
        <f t="shared" si="266"/>
        <v>42791.961099537039</v>
      </c>
      <c r="K2458">
        <v>1485471839</v>
      </c>
      <c r="L2458" s="18">
        <f t="shared" si="263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>
        <f t="shared" si="264"/>
        <v>1213</v>
      </c>
      <c r="R2458">
        <f t="shared" si="267"/>
        <v>18.104477611940297</v>
      </c>
      <c r="S2458" t="str">
        <f t="shared" si="268"/>
        <v>food</v>
      </c>
      <c r="T2458" t="str">
        <f t="shared" si="265"/>
        <v>/small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6">
        <f t="shared" si="266"/>
        <v>42453.560833333337</v>
      </c>
      <c r="K2459">
        <v>1456237656</v>
      </c>
      <c r="L2459" s="18">
        <f t="shared" si="263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>
        <f t="shared" si="264"/>
        <v>530</v>
      </c>
      <c r="R2459">
        <f t="shared" si="267"/>
        <v>4.274193548387097</v>
      </c>
      <c r="S2459" t="str">
        <f t="shared" si="268"/>
        <v>food</v>
      </c>
      <c r="T2459" t="str">
        <f t="shared" si="265"/>
        <v>/small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6">
        <f t="shared" si="266"/>
        <v>42530.791666666672</v>
      </c>
      <c r="K2460">
        <v>1462481718</v>
      </c>
      <c r="L2460" s="18">
        <f t="shared" si="263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>
        <f t="shared" si="264"/>
        <v>509</v>
      </c>
      <c r="R2460">
        <f t="shared" si="267"/>
        <v>6.3624999999999998</v>
      </c>
      <c r="S2460" t="str">
        <f t="shared" si="268"/>
        <v>food</v>
      </c>
      <c r="T2460" t="str">
        <f t="shared" si="265"/>
        <v>/small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6">
        <f t="shared" si="266"/>
        <v>42452.595891203702</v>
      </c>
      <c r="K2461">
        <v>1454858285</v>
      </c>
      <c r="L2461" s="18">
        <f t="shared" si="263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>
        <f t="shared" si="264"/>
        <v>675</v>
      </c>
      <c r="R2461">
        <f t="shared" si="267"/>
        <v>2.3936170212765959</v>
      </c>
      <c r="S2461" t="str">
        <f t="shared" si="268"/>
        <v>food</v>
      </c>
      <c r="T2461" t="str">
        <f t="shared" si="265"/>
        <v>/small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6">
        <f t="shared" si="266"/>
        <v>42738.178472222222</v>
      </c>
      <c r="K2462">
        <v>1480480167</v>
      </c>
      <c r="L2462" s="18">
        <f t="shared" si="263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>
        <f t="shared" si="264"/>
        <v>67</v>
      </c>
      <c r="R2462">
        <f t="shared" si="267"/>
        <v>0.98529411764705888</v>
      </c>
      <c r="S2462" t="str">
        <f t="shared" si="268"/>
        <v>food</v>
      </c>
      <c r="T2462" t="str">
        <f t="shared" si="265"/>
        <v>/small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6">
        <f t="shared" si="266"/>
        <v>40817.125</v>
      </c>
      <c r="K2463">
        <v>1314577097</v>
      </c>
      <c r="L2463" s="18">
        <f t="shared" si="263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>
        <f t="shared" si="264"/>
        <v>285</v>
      </c>
      <c r="R2463">
        <f t="shared" si="267"/>
        <v>3.3139534883720931</v>
      </c>
      <c r="S2463" s="8" t="str">
        <f t="shared" ref="S2463:S2502" si="269">LEFT(P2463, LEN(P2463)-11)</f>
        <v>music</v>
      </c>
      <c r="T2463" t="str">
        <f t="shared" si="265"/>
        <v>c/indie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6">
        <f t="shared" si="266"/>
        <v>41109.186296296299</v>
      </c>
      <c r="K2464">
        <v>1340944096</v>
      </c>
      <c r="L2464" s="18">
        <f t="shared" si="263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>
        <f t="shared" si="264"/>
        <v>321.25</v>
      </c>
      <c r="R2464">
        <f t="shared" si="267"/>
        <v>2.7934782608695654</v>
      </c>
      <c r="S2464" s="8" t="str">
        <f t="shared" si="269"/>
        <v>music</v>
      </c>
      <c r="T2464" t="str">
        <f t="shared" si="265"/>
        <v>c/indie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6">
        <f t="shared" si="266"/>
        <v>41380.791666666664</v>
      </c>
      <c r="K2465">
        <v>1362710425</v>
      </c>
      <c r="L2465" s="18">
        <f t="shared" si="263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>
        <f t="shared" si="264"/>
        <v>325</v>
      </c>
      <c r="R2465">
        <f t="shared" si="267"/>
        <v>4.333333333333333</v>
      </c>
      <c r="S2465" s="8" t="str">
        <f t="shared" si="269"/>
        <v>music</v>
      </c>
      <c r="T2465" t="str">
        <f t="shared" si="265"/>
        <v>c/indie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6">
        <f t="shared" si="266"/>
        <v>42277.811805555553</v>
      </c>
      <c r="K2466">
        <v>1441143397</v>
      </c>
      <c r="L2466" s="18">
        <f t="shared" si="263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>
        <f t="shared" si="264"/>
        <v>222</v>
      </c>
      <c r="R2466">
        <f t="shared" si="267"/>
        <v>5.1627906976744189</v>
      </c>
      <c r="S2466" s="8" t="str">
        <f t="shared" si="269"/>
        <v>music</v>
      </c>
      <c r="T2466" t="str">
        <f t="shared" si="265"/>
        <v>c/indie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6">
        <f t="shared" si="266"/>
        <v>41175.719305555554</v>
      </c>
      <c r="K2467">
        <v>1345828548</v>
      </c>
      <c r="L2467" s="18">
        <f t="shared" si="263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>
        <f t="shared" si="264"/>
        <v>561</v>
      </c>
      <c r="R2467">
        <f t="shared" si="267"/>
        <v>11.6875</v>
      </c>
      <c r="S2467" s="8" t="str">
        <f t="shared" si="269"/>
        <v>music</v>
      </c>
      <c r="T2467" t="str">
        <f t="shared" si="265"/>
        <v>c/indie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6">
        <f t="shared" si="266"/>
        <v>41403.102465277778</v>
      </c>
      <c r="K2468">
        <v>1365474453</v>
      </c>
      <c r="L2468" s="18">
        <f t="shared" si="263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>
        <f t="shared" si="264"/>
        <v>0</v>
      </c>
      <c r="R2468">
        <f t="shared" si="267"/>
        <v>0</v>
      </c>
      <c r="S2468" s="8" t="str">
        <f t="shared" si="269"/>
        <v>music</v>
      </c>
      <c r="T2468" t="str">
        <f t="shared" si="265"/>
        <v>c/indie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6">
        <f t="shared" si="266"/>
        <v>41039.708333333336</v>
      </c>
      <c r="K2469">
        <v>1335473931</v>
      </c>
      <c r="L2469" s="18">
        <f t="shared" si="263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>
        <f t="shared" si="264"/>
        <v>185</v>
      </c>
      <c r="R2469">
        <f t="shared" si="267"/>
        <v>4.3023255813953485</v>
      </c>
      <c r="S2469" s="8" t="str">
        <f t="shared" si="269"/>
        <v>music</v>
      </c>
      <c r="T2469" t="str">
        <f t="shared" si="265"/>
        <v>c/indie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6">
        <f t="shared" si="266"/>
        <v>41210.208333333336</v>
      </c>
      <c r="K2470">
        <v>1348285321</v>
      </c>
      <c r="L2470" s="18">
        <f t="shared" si="263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>
        <f t="shared" si="264"/>
        <v>144.34000000000015</v>
      </c>
      <c r="R2470">
        <f t="shared" si="267"/>
        <v>2.4886206896551748</v>
      </c>
      <c r="S2470" s="8" t="str">
        <f t="shared" si="269"/>
        <v>music</v>
      </c>
      <c r="T2470" t="str">
        <f t="shared" si="265"/>
        <v>c/indie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6">
        <f t="shared" si="266"/>
        <v>40582.429733796293</v>
      </c>
      <c r="K2471">
        <v>1295000329</v>
      </c>
      <c r="L2471" s="18">
        <f t="shared" si="263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>
        <f t="shared" si="264"/>
        <v>164</v>
      </c>
      <c r="R2471">
        <f t="shared" si="267"/>
        <v>3.4893617021276597</v>
      </c>
      <c r="S2471" s="8" t="str">
        <f t="shared" si="269"/>
        <v>music</v>
      </c>
      <c r="T2471" t="str">
        <f t="shared" si="265"/>
        <v>c/indie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6">
        <f t="shared" si="266"/>
        <v>41053.07471064815</v>
      </c>
      <c r="K2472">
        <v>1335232055</v>
      </c>
      <c r="L2472" s="18">
        <f t="shared" si="263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>
        <f t="shared" si="264"/>
        <v>31.6400000000001</v>
      </c>
      <c r="R2472">
        <f t="shared" si="267"/>
        <v>0.87888888888889172</v>
      </c>
      <c r="S2472" s="8" t="str">
        <f t="shared" si="269"/>
        <v>music</v>
      </c>
      <c r="T2472" t="str">
        <f t="shared" si="265"/>
        <v>c/indie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6">
        <f t="shared" si="266"/>
        <v>40933.992962962962</v>
      </c>
      <c r="K2473">
        <v>1324079392</v>
      </c>
      <c r="L2473" s="18">
        <f t="shared" si="263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>
        <f t="shared" si="264"/>
        <v>140</v>
      </c>
      <c r="R2473">
        <f t="shared" si="267"/>
        <v>8.235294117647058</v>
      </c>
      <c r="S2473" s="8" t="str">
        <f t="shared" si="269"/>
        <v>music</v>
      </c>
      <c r="T2473" t="str">
        <f t="shared" si="265"/>
        <v>c/indie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6">
        <f t="shared" si="266"/>
        <v>40425.043749999997</v>
      </c>
      <c r="K2474">
        <v>1277433980</v>
      </c>
      <c r="L2474" s="18">
        <f t="shared" si="263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>
        <f t="shared" si="264"/>
        <v>2682.0200000000004</v>
      </c>
      <c r="R2474">
        <f t="shared" si="267"/>
        <v>25.788653846153849</v>
      </c>
      <c r="S2474" s="8" t="str">
        <f t="shared" si="269"/>
        <v>music</v>
      </c>
      <c r="T2474" t="str">
        <f t="shared" si="265"/>
        <v>c/indie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6">
        <f t="shared" si="266"/>
        <v>41223.790150462963</v>
      </c>
      <c r="K2475">
        <v>1349978269</v>
      </c>
      <c r="L2475" s="18">
        <f t="shared" si="263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>
        <f t="shared" si="264"/>
        <v>0</v>
      </c>
      <c r="R2475">
        <f t="shared" si="267"/>
        <v>0</v>
      </c>
      <c r="S2475" s="8" t="str">
        <f t="shared" si="269"/>
        <v>music</v>
      </c>
      <c r="T2475" t="str">
        <f t="shared" si="265"/>
        <v>c/indie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6">
        <f t="shared" si="266"/>
        <v>40462.011296296296</v>
      </c>
      <c r="K2476">
        <v>1282868176</v>
      </c>
      <c r="L2476" s="18">
        <f t="shared" si="263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>
        <f t="shared" si="264"/>
        <v>0.18000000000029104</v>
      </c>
      <c r="R2476">
        <f t="shared" si="267"/>
        <v>4.736842105270817E-3</v>
      </c>
      <c r="S2476" s="8" t="str">
        <f t="shared" si="269"/>
        <v>music</v>
      </c>
      <c r="T2476" t="str">
        <f t="shared" si="265"/>
        <v>c/indie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6">
        <f t="shared" si="266"/>
        <v>40369.916666666664</v>
      </c>
      <c r="K2477">
        <v>1273647255</v>
      </c>
      <c r="L2477" s="18">
        <f t="shared" si="263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>
        <f t="shared" si="264"/>
        <v>118</v>
      </c>
      <c r="R2477">
        <f t="shared" si="267"/>
        <v>1.4567901234567902</v>
      </c>
      <c r="S2477" s="8" t="str">
        <f t="shared" si="269"/>
        <v>music</v>
      </c>
      <c r="T2477" t="str">
        <f t="shared" si="265"/>
        <v>c/indie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6">
        <f t="shared" si="266"/>
        <v>41946.370023148149</v>
      </c>
      <c r="K2478">
        <v>1412149970</v>
      </c>
      <c r="L2478" s="18">
        <f t="shared" si="263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>
        <f t="shared" si="264"/>
        <v>160.7199999999998</v>
      </c>
      <c r="R2478">
        <f t="shared" si="267"/>
        <v>2.9221818181818144</v>
      </c>
      <c r="S2478" s="8" t="str">
        <f t="shared" si="269"/>
        <v>music</v>
      </c>
      <c r="T2478" t="str">
        <f t="shared" si="265"/>
        <v>c/indie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6">
        <f t="shared" si="266"/>
        <v>41133.691493055558</v>
      </c>
      <c r="K2479">
        <v>1340901345</v>
      </c>
      <c r="L2479" s="18">
        <f t="shared" si="263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>
        <f t="shared" si="264"/>
        <v>535</v>
      </c>
      <c r="R2479">
        <f t="shared" si="267"/>
        <v>13.048780487804878</v>
      </c>
      <c r="S2479" s="8" t="str">
        <f t="shared" si="269"/>
        <v>music</v>
      </c>
      <c r="T2479" t="str">
        <f t="shared" si="265"/>
        <v>c/indie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6">
        <f t="shared" si="266"/>
        <v>41287.950381944444</v>
      </c>
      <c r="K2480">
        <v>1355525313</v>
      </c>
      <c r="L2480" s="18">
        <f t="shared" si="263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>
        <f t="shared" si="264"/>
        <v>2200</v>
      </c>
      <c r="R2480">
        <f t="shared" si="267"/>
        <v>27.848101265822784</v>
      </c>
      <c r="S2480" s="8" t="str">
        <f t="shared" si="269"/>
        <v>music</v>
      </c>
      <c r="T2480" t="str">
        <f t="shared" si="265"/>
        <v>c/indie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6">
        <f t="shared" si="266"/>
        <v>41118.083333333336</v>
      </c>
      <c r="K2481">
        <v>1342545994</v>
      </c>
      <c r="L2481" s="18">
        <f t="shared" si="263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>
        <f t="shared" si="264"/>
        <v>100.32999999999998</v>
      </c>
      <c r="R2481">
        <f t="shared" si="267"/>
        <v>6.270624999999999</v>
      </c>
      <c r="S2481" s="8" t="str">
        <f t="shared" si="269"/>
        <v>music</v>
      </c>
      <c r="T2481" t="str">
        <f t="shared" si="265"/>
        <v>c/indie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6">
        <f t="shared" si="266"/>
        <v>42287.936157407406</v>
      </c>
      <c r="K2482">
        <v>1439332084</v>
      </c>
      <c r="L2482" s="18">
        <f t="shared" si="263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>
        <f t="shared" si="264"/>
        <v>0</v>
      </c>
      <c r="R2482">
        <f t="shared" si="267"/>
        <v>0</v>
      </c>
      <c r="S2482" s="8" t="str">
        <f t="shared" si="269"/>
        <v>music</v>
      </c>
      <c r="T2482" t="str">
        <f t="shared" si="265"/>
        <v>c/indie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6">
        <f t="shared" si="266"/>
        <v>41029.645925925928</v>
      </c>
      <c r="K2483">
        <v>1333207808</v>
      </c>
      <c r="L2483" s="18">
        <f t="shared" si="263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>
        <f t="shared" si="264"/>
        <v>516.4399999999996</v>
      </c>
      <c r="R2483">
        <f t="shared" si="267"/>
        <v>5.4362105263157856</v>
      </c>
      <c r="S2483" s="8" t="str">
        <f t="shared" si="269"/>
        <v>music</v>
      </c>
      <c r="T2483" t="str">
        <f t="shared" si="265"/>
        <v>c/indie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6">
        <f t="shared" si="266"/>
        <v>40756.782210648147</v>
      </c>
      <c r="K2484">
        <v>1308336383</v>
      </c>
      <c r="L2484" s="18">
        <f t="shared" si="263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>
        <f t="shared" si="264"/>
        <v>1</v>
      </c>
      <c r="R2484">
        <f t="shared" si="267"/>
        <v>0.04</v>
      </c>
      <c r="S2484" s="8" t="str">
        <f t="shared" si="269"/>
        <v>music</v>
      </c>
      <c r="T2484" t="str">
        <f t="shared" si="265"/>
        <v>c/indie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6">
        <f t="shared" si="266"/>
        <v>41030.708368055559</v>
      </c>
      <c r="K2485">
        <v>1330711203</v>
      </c>
      <c r="L2485" s="18">
        <f t="shared" si="263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>
        <f t="shared" si="264"/>
        <v>151</v>
      </c>
      <c r="R2485">
        <f t="shared" si="267"/>
        <v>7.9473684210526319</v>
      </c>
      <c r="S2485" s="8" t="str">
        <f t="shared" si="269"/>
        <v>music</v>
      </c>
      <c r="T2485" t="str">
        <f t="shared" si="265"/>
        <v>c/indie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6">
        <f t="shared" si="266"/>
        <v>40801.916701388887</v>
      </c>
      <c r="K2486">
        <v>1313532003</v>
      </c>
      <c r="L2486" s="18">
        <f t="shared" si="263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>
        <f t="shared" si="264"/>
        <v>676.10999999999967</v>
      </c>
      <c r="R2486">
        <f t="shared" si="267"/>
        <v>7.5123333333333298</v>
      </c>
      <c r="S2486" s="8" t="str">
        <f t="shared" si="269"/>
        <v>music</v>
      </c>
      <c r="T2486" t="str">
        <f t="shared" si="265"/>
        <v>c/indie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6">
        <f t="shared" si="266"/>
        <v>40828.998599537037</v>
      </c>
      <c r="K2487">
        <v>1315439879</v>
      </c>
      <c r="L2487" s="18">
        <f t="shared" si="263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>
        <f t="shared" si="264"/>
        <v>65</v>
      </c>
      <c r="R2487">
        <f t="shared" si="267"/>
        <v>1.5853658536585367</v>
      </c>
      <c r="S2487" s="8" t="str">
        <f t="shared" si="269"/>
        <v>music</v>
      </c>
      <c r="T2487" t="str">
        <f t="shared" si="265"/>
        <v>c/indie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6">
        <f t="shared" si="266"/>
        <v>41021.708055555559</v>
      </c>
      <c r="K2488">
        <v>1332521976</v>
      </c>
      <c r="L2488" s="18">
        <f t="shared" si="263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>
        <f t="shared" si="264"/>
        <v>497</v>
      </c>
      <c r="R2488">
        <f t="shared" si="267"/>
        <v>16.566666666666666</v>
      </c>
      <c r="S2488" s="8" t="str">
        <f t="shared" si="269"/>
        <v>music</v>
      </c>
      <c r="T2488" t="str">
        <f t="shared" si="265"/>
        <v>c/indie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6">
        <f t="shared" si="266"/>
        <v>41056.083298611113</v>
      </c>
      <c r="K2489">
        <v>1335491997</v>
      </c>
      <c r="L2489" s="18">
        <f t="shared" si="263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>
        <f t="shared" si="264"/>
        <v>0.75999999999999091</v>
      </c>
      <c r="R2489">
        <f t="shared" si="267"/>
        <v>1.9999999999999761E-2</v>
      </c>
      <c r="S2489" s="8" t="str">
        <f t="shared" si="269"/>
        <v>music</v>
      </c>
      <c r="T2489" t="str">
        <f t="shared" si="265"/>
        <v>c/indie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6">
        <f t="shared" si="266"/>
        <v>40863.674861111111</v>
      </c>
      <c r="K2490">
        <v>1318864308</v>
      </c>
      <c r="L2490" s="18">
        <f t="shared" si="263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>
        <f t="shared" si="264"/>
        <v>201</v>
      </c>
      <c r="R2490">
        <f t="shared" si="267"/>
        <v>3.0923076923076924</v>
      </c>
      <c r="S2490" s="8" t="str">
        <f t="shared" si="269"/>
        <v>music</v>
      </c>
      <c r="T2490" t="str">
        <f t="shared" si="265"/>
        <v>c/indie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6">
        <f t="shared" si="266"/>
        <v>41403.690266203703</v>
      </c>
      <c r="K2491">
        <v>1365525239</v>
      </c>
      <c r="L2491" s="18">
        <f t="shared" si="263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>
        <f t="shared" si="264"/>
        <v>1178.5</v>
      </c>
      <c r="R2491">
        <f t="shared" si="267"/>
        <v>15.713333333333333</v>
      </c>
      <c r="S2491" s="8" t="str">
        <f t="shared" si="269"/>
        <v>music</v>
      </c>
      <c r="T2491" t="str">
        <f t="shared" si="265"/>
        <v>c/indie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6">
        <f t="shared" si="266"/>
        <v>41083.227731481478</v>
      </c>
      <c r="K2492">
        <v>1335245276</v>
      </c>
      <c r="L2492" s="18">
        <f t="shared" si="263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>
        <f t="shared" si="264"/>
        <v>107</v>
      </c>
      <c r="R2492">
        <f t="shared" si="267"/>
        <v>6.6875</v>
      </c>
      <c r="S2492" s="8" t="str">
        <f t="shared" si="269"/>
        <v>music</v>
      </c>
      <c r="T2492" t="str">
        <f t="shared" si="265"/>
        <v>c/indie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6">
        <f t="shared" si="266"/>
        <v>40559.07708333333</v>
      </c>
      <c r="K2493">
        <v>1293739714</v>
      </c>
      <c r="L2493" s="18">
        <f t="shared" si="263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>
        <f t="shared" si="264"/>
        <v>16</v>
      </c>
      <c r="R2493">
        <f t="shared" si="267"/>
        <v>1.6</v>
      </c>
      <c r="S2493" s="8" t="str">
        <f t="shared" si="269"/>
        <v>music</v>
      </c>
      <c r="T2493" t="str">
        <f t="shared" si="265"/>
        <v>c/indie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6">
        <f t="shared" si="266"/>
        <v>41076.415972222225</v>
      </c>
      <c r="K2494">
        <v>1335397188</v>
      </c>
      <c r="L2494" s="18">
        <f t="shared" si="263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>
        <f t="shared" si="264"/>
        <v>150</v>
      </c>
      <c r="R2494">
        <f t="shared" si="267"/>
        <v>5.5555555555555554</v>
      </c>
      <c r="S2494" s="8" t="str">
        <f t="shared" si="269"/>
        <v>music</v>
      </c>
      <c r="T2494" t="str">
        <f t="shared" si="265"/>
        <v>c/indie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6">
        <f t="shared" si="266"/>
        <v>41393.168287037035</v>
      </c>
      <c r="K2495">
        <v>1363320140</v>
      </c>
      <c r="L2495" s="18">
        <f t="shared" si="263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>
        <f t="shared" si="264"/>
        <v>5740</v>
      </c>
      <c r="R2495">
        <f t="shared" si="267"/>
        <v>22.162162162162161</v>
      </c>
      <c r="S2495" s="8" t="str">
        <f t="shared" si="269"/>
        <v>music</v>
      </c>
      <c r="T2495" t="str">
        <f t="shared" si="265"/>
        <v>c/indie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6">
        <f t="shared" si="266"/>
        <v>41052.645185185182</v>
      </c>
      <c r="K2496">
        <v>1335194944</v>
      </c>
      <c r="L2496" s="18">
        <f t="shared" si="263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>
        <f t="shared" si="264"/>
        <v>15.079999999999927</v>
      </c>
      <c r="R2496">
        <f t="shared" si="267"/>
        <v>0.38666666666666483</v>
      </c>
      <c r="S2496" s="8" t="str">
        <f t="shared" si="269"/>
        <v>music</v>
      </c>
      <c r="T2496" t="str">
        <f t="shared" si="265"/>
        <v>c/indie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6">
        <f t="shared" si="266"/>
        <v>41066.946469907409</v>
      </c>
      <c r="K2497">
        <v>1336430575</v>
      </c>
      <c r="L2497" s="18">
        <f t="shared" si="263"/>
        <v>41036.946469907409</v>
      </c>
      <c r="M2497" t="b">
        <v>0</v>
      </c>
      <c r="N2497">
        <v>42</v>
      </c>
      <c r="O2497" t="b">
        <v>1</v>
      </c>
      <c r="P2497" t="s">
        <v>8278</v>
      </c>
      <c r="Q2497">
        <f t="shared" si="264"/>
        <v>413.04999999999995</v>
      </c>
      <c r="R2497">
        <f t="shared" si="267"/>
        <v>9.8345238095238088</v>
      </c>
      <c r="S2497" s="8" t="str">
        <f t="shared" si="269"/>
        <v>music</v>
      </c>
      <c r="T2497" t="str">
        <f t="shared" si="265"/>
        <v>c/indie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6">
        <f t="shared" si="266"/>
        <v>41362.954768518517</v>
      </c>
      <c r="K2498">
        <v>1361577292</v>
      </c>
      <c r="L2498" s="18">
        <f t="shared" ref="L2498:L2561" si="270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8278</v>
      </c>
      <c r="Q2498">
        <f t="shared" ref="Q2498:Q2561" si="271">E2498-D2498</f>
        <v>0</v>
      </c>
      <c r="R2498">
        <f t="shared" si="267"/>
        <v>0</v>
      </c>
      <c r="S2498" s="8" t="str">
        <f t="shared" si="269"/>
        <v>music</v>
      </c>
      <c r="T2498" t="str">
        <f t="shared" ref="T2498:T2561" si="272">RIGHT(P2498,12)</f>
        <v>c/indie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6">
        <f t="shared" ref="J2499:J2562" si="273">(((I2499/60)/60)/24)+DATE(1970,1,1)</f>
        <v>40760.878912037035</v>
      </c>
      <c r="K2499">
        <v>1309986338</v>
      </c>
      <c r="L2499" s="18">
        <f t="shared" si="270"/>
        <v>40730.878912037035</v>
      </c>
      <c r="M2499" t="b">
        <v>0</v>
      </c>
      <c r="N2499">
        <v>56</v>
      </c>
      <c r="O2499" t="b">
        <v>1</v>
      </c>
      <c r="P2499" t="s">
        <v>8278</v>
      </c>
      <c r="Q2499">
        <f t="shared" si="271"/>
        <v>510.85999999999967</v>
      </c>
      <c r="R2499">
        <f t="shared" ref="R2499:R2562" si="274">Q2499/N2499</f>
        <v>9.1224999999999934</v>
      </c>
      <c r="S2499" s="8" t="str">
        <f t="shared" si="269"/>
        <v>music</v>
      </c>
      <c r="T2499" t="str">
        <f t="shared" si="272"/>
        <v>c/indie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6">
        <f t="shared" si="273"/>
        <v>42031.967442129629</v>
      </c>
      <c r="K2500">
        <v>1421190787</v>
      </c>
      <c r="L2500" s="18">
        <f t="shared" si="270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>
        <f t="shared" si="271"/>
        <v>56</v>
      </c>
      <c r="R2500">
        <f t="shared" si="274"/>
        <v>2.8</v>
      </c>
      <c r="S2500" s="8" t="str">
        <f t="shared" si="269"/>
        <v>music</v>
      </c>
      <c r="T2500" t="str">
        <f t="shared" si="272"/>
        <v>c/indie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6">
        <f t="shared" si="273"/>
        <v>41274.75</v>
      </c>
      <c r="K2501">
        <v>1352820837</v>
      </c>
      <c r="L2501" s="18">
        <f t="shared" si="270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>
        <f t="shared" si="271"/>
        <v>4105</v>
      </c>
      <c r="R2501">
        <f t="shared" si="274"/>
        <v>24.147058823529413</v>
      </c>
      <c r="S2501" s="8" t="str">
        <f t="shared" si="269"/>
        <v>music</v>
      </c>
      <c r="T2501" t="str">
        <f t="shared" si="272"/>
        <v>c/indie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6">
        <f t="shared" si="273"/>
        <v>41083.772858796299</v>
      </c>
      <c r="K2502">
        <v>1337884375</v>
      </c>
      <c r="L2502" s="18">
        <f t="shared" si="270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>
        <f t="shared" si="271"/>
        <v>80</v>
      </c>
      <c r="R2502">
        <f t="shared" si="274"/>
        <v>2.7586206896551726</v>
      </c>
      <c r="S2502" s="8" t="str">
        <f t="shared" si="269"/>
        <v>music</v>
      </c>
      <c r="T2502" t="str">
        <f t="shared" si="272"/>
        <v>c/indie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6">
        <f t="shared" si="273"/>
        <v>42274.776666666665</v>
      </c>
      <c r="K2503">
        <v>1440787104</v>
      </c>
      <c r="L2503" s="18">
        <f t="shared" si="270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>
        <f t="shared" si="271"/>
        <v>-10719</v>
      </c>
      <c r="R2503" s="14">
        <f t="shared" si="274"/>
        <v>-1531.2857142857142</v>
      </c>
      <c r="S2503" t="str">
        <f>LEFT(P2503, LEN(P2503)-12)</f>
        <v>food</v>
      </c>
      <c r="T2503" t="str">
        <f t="shared" si="272"/>
        <v>/restaurants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6">
        <f t="shared" si="273"/>
        <v>41903.825439814813</v>
      </c>
      <c r="K2504">
        <v>1407440918</v>
      </c>
      <c r="L2504" s="18">
        <f t="shared" si="270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>
        <f t="shared" si="271"/>
        <v>-109914</v>
      </c>
      <c r="R2504" s="14">
        <f t="shared" si="274"/>
        <v>-21982.799999999999</v>
      </c>
      <c r="S2504" t="str">
        <f t="shared" ref="S2504:S2522" si="275">LEFT(P2504, LEN(P2504)-12)</f>
        <v>food</v>
      </c>
      <c r="T2504" t="str">
        <f t="shared" si="272"/>
        <v>/restaurants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6">
        <f t="shared" si="273"/>
        <v>42528.879166666666</v>
      </c>
      <c r="K2505">
        <v>1462743308</v>
      </c>
      <c r="L2505" s="18">
        <f t="shared" si="270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>
        <f t="shared" si="271"/>
        <v>-10000</v>
      </c>
      <c r="R2505" s="14" t="e">
        <f t="shared" si="274"/>
        <v>#DIV/0!</v>
      </c>
      <c r="S2505" t="str">
        <f t="shared" si="275"/>
        <v>food</v>
      </c>
      <c r="T2505" t="str">
        <f t="shared" si="272"/>
        <v>/restaurants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6">
        <f t="shared" si="273"/>
        <v>41958.057106481487</v>
      </c>
      <c r="K2506">
        <v>1413418934</v>
      </c>
      <c r="L2506" s="18">
        <f t="shared" si="270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>
        <f t="shared" si="271"/>
        <v>-35000</v>
      </c>
      <c r="R2506" s="14" t="e">
        <f t="shared" si="274"/>
        <v>#DIV/0!</v>
      </c>
      <c r="S2506" t="str">
        <f t="shared" si="275"/>
        <v>food</v>
      </c>
      <c r="T2506" t="str">
        <f t="shared" si="272"/>
        <v>/restaurants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6">
        <f t="shared" si="273"/>
        <v>42077.014074074075</v>
      </c>
      <c r="K2507">
        <v>1423704016</v>
      </c>
      <c r="L2507" s="18">
        <f t="shared" si="270"/>
        <v>42047.05574074074</v>
      </c>
      <c r="M2507" t="b">
        <v>0</v>
      </c>
      <c r="N2507">
        <v>0</v>
      </c>
      <c r="O2507" t="b">
        <v>0</v>
      </c>
      <c r="P2507" t="s">
        <v>8298</v>
      </c>
      <c r="Q2507">
        <f t="shared" si="271"/>
        <v>-7000</v>
      </c>
      <c r="R2507" s="14" t="e">
        <f t="shared" si="274"/>
        <v>#DIV/0!</v>
      </c>
      <c r="S2507" t="str">
        <f t="shared" si="275"/>
        <v>food</v>
      </c>
      <c r="T2507" t="str">
        <f t="shared" si="272"/>
        <v>/restaurants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6">
        <f t="shared" si="273"/>
        <v>42280.875</v>
      </c>
      <c r="K2508">
        <v>1441955269</v>
      </c>
      <c r="L2508" s="18">
        <f t="shared" si="270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>
        <f t="shared" si="271"/>
        <v>-4970</v>
      </c>
      <c r="R2508" s="14">
        <f t="shared" si="274"/>
        <v>-2485</v>
      </c>
      <c r="S2508" t="str">
        <f t="shared" si="275"/>
        <v>food</v>
      </c>
      <c r="T2508" t="str">
        <f t="shared" si="272"/>
        <v>/restaurants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6">
        <f t="shared" si="273"/>
        <v>42135.072962962964</v>
      </c>
      <c r="K2509">
        <v>1428716704</v>
      </c>
      <c r="L2509" s="18">
        <f t="shared" si="270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>
        <f t="shared" si="271"/>
        <v>-42850</v>
      </c>
      <c r="R2509" s="14" t="e">
        <f t="shared" si="274"/>
        <v>#DIV/0!</v>
      </c>
      <c r="S2509" t="str">
        <f t="shared" si="275"/>
        <v>food</v>
      </c>
      <c r="T2509" t="str">
        <f t="shared" si="272"/>
        <v>/restaurants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6">
        <f t="shared" si="273"/>
        <v>41865.951782407406</v>
      </c>
      <c r="K2510">
        <v>1405464634</v>
      </c>
      <c r="L2510" s="18">
        <f t="shared" si="270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>
        <f t="shared" si="271"/>
        <v>-20000</v>
      </c>
      <c r="R2510" s="14" t="e">
        <f t="shared" si="274"/>
        <v>#DIV/0!</v>
      </c>
      <c r="S2510" t="str">
        <f t="shared" si="275"/>
        <v>food</v>
      </c>
      <c r="T2510" t="str">
        <f t="shared" si="272"/>
        <v>/restaurants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6">
        <f t="shared" si="273"/>
        <v>42114.767928240741</v>
      </c>
      <c r="K2511">
        <v>1424719549</v>
      </c>
      <c r="L2511" s="18">
        <f t="shared" si="270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>
        <f t="shared" si="271"/>
        <v>-94000</v>
      </c>
      <c r="R2511" s="14">
        <f t="shared" si="274"/>
        <v>-3357.1428571428573</v>
      </c>
      <c r="S2511" t="str">
        <f t="shared" si="275"/>
        <v>food</v>
      </c>
      <c r="T2511" t="str">
        <f t="shared" si="272"/>
        <v>/restaurants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6">
        <f t="shared" si="273"/>
        <v>42138.997361111105</v>
      </c>
      <c r="K2512">
        <v>1426463772</v>
      </c>
      <c r="L2512" s="18">
        <f t="shared" si="270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>
        <f t="shared" si="271"/>
        <v>-49925</v>
      </c>
      <c r="R2512" s="14">
        <f t="shared" si="274"/>
        <v>-24962.5</v>
      </c>
      <c r="S2512" t="str">
        <f t="shared" si="275"/>
        <v>food</v>
      </c>
      <c r="T2512" t="str">
        <f t="shared" si="272"/>
        <v>/restaurants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6">
        <f t="shared" si="273"/>
        <v>42401.446909722217</v>
      </c>
      <c r="K2513">
        <v>1451731413</v>
      </c>
      <c r="L2513" s="18">
        <f t="shared" si="270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>
        <f t="shared" si="271"/>
        <v>-100000</v>
      </c>
      <c r="R2513" s="14" t="e">
        <f t="shared" si="274"/>
        <v>#DIV/0!</v>
      </c>
      <c r="S2513" t="str">
        <f t="shared" si="275"/>
        <v>food</v>
      </c>
      <c r="T2513" t="str">
        <f t="shared" si="272"/>
        <v>/restaurants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6">
        <f t="shared" si="273"/>
        <v>41986.876863425925</v>
      </c>
      <c r="K2514">
        <v>1417208561</v>
      </c>
      <c r="L2514" s="18">
        <f t="shared" si="270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>
        <f t="shared" si="271"/>
        <v>-1150</v>
      </c>
      <c r="R2514" s="14" t="e">
        <f t="shared" si="274"/>
        <v>#DIV/0!</v>
      </c>
      <c r="S2514" t="str">
        <f t="shared" si="275"/>
        <v>food</v>
      </c>
      <c r="T2514" t="str">
        <f t="shared" si="272"/>
        <v>/restaurants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6">
        <f t="shared" si="273"/>
        <v>42792.00681712963</v>
      </c>
      <c r="K2515">
        <v>1482883789</v>
      </c>
      <c r="L2515" s="18">
        <f t="shared" si="270"/>
        <v>42732.00681712963</v>
      </c>
      <c r="M2515" t="b">
        <v>0</v>
      </c>
      <c r="N2515">
        <v>0</v>
      </c>
      <c r="O2515" t="b">
        <v>0</v>
      </c>
      <c r="P2515" t="s">
        <v>8298</v>
      </c>
      <c r="Q2515">
        <f t="shared" si="271"/>
        <v>-180000</v>
      </c>
      <c r="R2515" s="14" t="e">
        <f t="shared" si="274"/>
        <v>#DIV/0!</v>
      </c>
      <c r="S2515" t="str">
        <f t="shared" si="275"/>
        <v>food</v>
      </c>
      <c r="T2515" t="str">
        <f t="shared" si="272"/>
        <v>/restaurants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6">
        <f t="shared" si="273"/>
        <v>41871.389780092592</v>
      </c>
      <c r="K2516">
        <v>1407057677</v>
      </c>
      <c r="L2516" s="18">
        <f t="shared" si="270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>
        <f t="shared" si="271"/>
        <v>-11790</v>
      </c>
      <c r="R2516" s="14">
        <f t="shared" si="274"/>
        <v>-2947.5</v>
      </c>
      <c r="S2516" t="str">
        <f t="shared" si="275"/>
        <v>food</v>
      </c>
      <c r="T2516" t="str">
        <f t="shared" si="272"/>
        <v>/restaurants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6">
        <f t="shared" si="273"/>
        <v>42057.839733796296</v>
      </c>
      <c r="K2517">
        <v>1422043753</v>
      </c>
      <c r="L2517" s="18">
        <f t="shared" si="270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>
        <f t="shared" si="271"/>
        <v>-4070</v>
      </c>
      <c r="R2517" s="14">
        <f t="shared" si="274"/>
        <v>-339.16666666666669</v>
      </c>
      <c r="S2517" t="str">
        <f t="shared" si="275"/>
        <v>food</v>
      </c>
      <c r="T2517" t="str">
        <f t="shared" si="272"/>
        <v>/restaurants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6">
        <f t="shared" si="273"/>
        <v>41972.6950462963</v>
      </c>
      <c r="K2518">
        <v>1414683652</v>
      </c>
      <c r="L2518" s="18">
        <f t="shared" si="270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>
        <f t="shared" si="271"/>
        <v>-22000</v>
      </c>
      <c r="R2518" s="14" t="e">
        <f t="shared" si="274"/>
        <v>#DIV/0!</v>
      </c>
      <c r="S2518" t="str">
        <f t="shared" si="275"/>
        <v>food</v>
      </c>
      <c r="T2518" t="str">
        <f t="shared" si="272"/>
        <v>/restaurants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6">
        <f t="shared" si="273"/>
        <v>42082.760763888888</v>
      </c>
      <c r="K2519">
        <v>1424200530</v>
      </c>
      <c r="L2519" s="18">
        <f t="shared" si="270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>
        <f t="shared" si="271"/>
        <v>-16233</v>
      </c>
      <c r="R2519" s="14">
        <f t="shared" si="274"/>
        <v>-491.90909090909093</v>
      </c>
      <c r="S2519" t="str">
        <f t="shared" si="275"/>
        <v>food</v>
      </c>
      <c r="T2519" t="str">
        <f t="shared" si="272"/>
        <v>/restaurants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6">
        <f t="shared" si="273"/>
        <v>41956.722546296296</v>
      </c>
      <c r="K2520">
        <v>1413303628</v>
      </c>
      <c r="L2520" s="18">
        <f t="shared" si="270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>
        <f t="shared" si="271"/>
        <v>-5000</v>
      </c>
      <c r="R2520" s="14" t="e">
        <f t="shared" si="274"/>
        <v>#DIV/0!</v>
      </c>
      <c r="S2520" t="str">
        <f t="shared" si="275"/>
        <v>food</v>
      </c>
      <c r="T2520" t="str">
        <f t="shared" si="272"/>
        <v>/restaurants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6">
        <f t="shared" si="273"/>
        <v>41839.155138888891</v>
      </c>
      <c r="K2521">
        <v>1403149404</v>
      </c>
      <c r="L2521" s="18">
        <f t="shared" si="270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>
        <f t="shared" si="271"/>
        <v>-149935</v>
      </c>
      <c r="R2521" s="14">
        <f t="shared" si="274"/>
        <v>-37483.75</v>
      </c>
      <c r="S2521" t="str">
        <f t="shared" si="275"/>
        <v>food</v>
      </c>
      <c r="T2521" t="str">
        <f t="shared" si="272"/>
        <v>/restaurants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6">
        <f t="shared" si="273"/>
        <v>42658.806249999994</v>
      </c>
      <c r="K2522">
        <v>1472567085</v>
      </c>
      <c r="L2522" s="18">
        <f t="shared" si="270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>
        <f t="shared" si="271"/>
        <v>-100000</v>
      </c>
      <c r="R2522" s="14" t="e">
        <f t="shared" si="274"/>
        <v>#DIV/0!</v>
      </c>
      <c r="S2522" t="str">
        <f t="shared" si="275"/>
        <v>food</v>
      </c>
      <c r="T2522" t="str">
        <f t="shared" si="272"/>
        <v>/restaurants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6">
        <f t="shared" si="273"/>
        <v>42290.967835648145</v>
      </c>
      <c r="K2523">
        <v>1442963621</v>
      </c>
      <c r="L2523" s="18">
        <f t="shared" si="270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>
        <f t="shared" si="271"/>
        <v>1185.9899999999998</v>
      </c>
      <c r="R2523">
        <f t="shared" si="274"/>
        <v>8.9847727272727251</v>
      </c>
      <c r="S2523" t="str">
        <f>LEFT(P2523, LEN(P2523)-16)</f>
        <v>music</v>
      </c>
      <c r="T2523" t="str">
        <f t="shared" si="272"/>
        <v>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6">
        <f t="shared" si="273"/>
        <v>42482.619444444441</v>
      </c>
      <c r="K2524">
        <v>1459431960</v>
      </c>
      <c r="L2524" s="18">
        <f t="shared" si="270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>
        <f t="shared" si="271"/>
        <v>0</v>
      </c>
      <c r="R2524">
        <f t="shared" si="274"/>
        <v>0</v>
      </c>
      <c r="S2524" t="str">
        <f t="shared" ref="S2524:S2562" si="276">LEFT(P2524, LEN(P2524)-16)</f>
        <v>music</v>
      </c>
      <c r="T2524" t="str">
        <f t="shared" si="272"/>
        <v>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6">
        <f t="shared" si="273"/>
        <v>41961.017268518524</v>
      </c>
      <c r="K2525">
        <v>1413674692</v>
      </c>
      <c r="L2525" s="18">
        <f t="shared" si="270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>
        <f t="shared" si="271"/>
        <v>508</v>
      </c>
      <c r="R2525">
        <f t="shared" si="274"/>
        <v>19.53846153846154</v>
      </c>
      <c r="S2525" t="str">
        <f t="shared" si="276"/>
        <v>music</v>
      </c>
      <c r="T2525" t="str">
        <f t="shared" si="272"/>
        <v>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6">
        <f t="shared" si="273"/>
        <v>41994.1875</v>
      </c>
      <c r="K2526">
        <v>1416338557</v>
      </c>
      <c r="L2526" s="18">
        <f t="shared" si="270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>
        <f t="shared" si="271"/>
        <v>120</v>
      </c>
      <c r="R2526">
        <f t="shared" si="274"/>
        <v>2.7906976744186047</v>
      </c>
      <c r="S2526" t="str">
        <f t="shared" si="276"/>
        <v>music</v>
      </c>
      <c r="T2526" t="str">
        <f t="shared" si="272"/>
        <v>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6">
        <f t="shared" si="273"/>
        <v>41088.844571759262</v>
      </c>
      <c r="K2527">
        <v>1338322571</v>
      </c>
      <c r="L2527" s="18">
        <f t="shared" si="270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>
        <f t="shared" si="271"/>
        <v>26</v>
      </c>
      <c r="R2527">
        <f t="shared" si="274"/>
        <v>0.32500000000000001</v>
      </c>
      <c r="S2527" t="str">
        <f t="shared" si="276"/>
        <v>music</v>
      </c>
      <c r="T2527" t="str">
        <f t="shared" si="272"/>
        <v>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6">
        <f t="shared" si="273"/>
        <v>41981.207638888889</v>
      </c>
      <c r="K2528">
        <v>1415585474</v>
      </c>
      <c r="L2528" s="18">
        <f t="shared" si="270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>
        <f t="shared" si="271"/>
        <v>518</v>
      </c>
      <c r="R2528">
        <f t="shared" si="274"/>
        <v>15.696969696969697</v>
      </c>
      <c r="S2528" t="str">
        <f t="shared" si="276"/>
        <v>music</v>
      </c>
      <c r="T2528" t="str">
        <f t="shared" si="272"/>
        <v>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6">
        <f t="shared" si="273"/>
        <v>41565.165972222225</v>
      </c>
      <c r="K2529">
        <v>1380477691</v>
      </c>
      <c r="L2529" s="18">
        <f t="shared" si="270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>
        <f t="shared" si="271"/>
        <v>85</v>
      </c>
      <c r="R2529">
        <f t="shared" si="274"/>
        <v>1.1971830985915493</v>
      </c>
      <c r="S2529" t="str">
        <f t="shared" si="276"/>
        <v>music</v>
      </c>
      <c r="T2529" t="str">
        <f t="shared" si="272"/>
        <v>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6">
        <f t="shared" si="273"/>
        <v>42236.458333333328</v>
      </c>
      <c r="K2530">
        <v>1438459303</v>
      </c>
      <c r="L2530" s="18">
        <f t="shared" si="270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>
        <f t="shared" si="271"/>
        <v>289.98999999999978</v>
      </c>
      <c r="R2530">
        <f t="shared" si="274"/>
        <v>3.5801234567901208</v>
      </c>
      <c r="S2530" t="str">
        <f t="shared" si="276"/>
        <v>music</v>
      </c>
      <c r="T2530" t="str">
        <f t="shared" si="272"/>
        <v>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6">
        <f t="shared" si="273"/>
        <v>40993.0390625</v>
      </c>
      <c r="K2531">
        <v>1328752575</v>
      </c>
      <c r="L2531" s="18">
        <f t="shared" si="270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>
        <f t="shared" si="271"/>
        <v>257</v>
      </c>
      <c r="R2531">
        <f t="shared" si="274"/>
        <v>3.3815789473684212</v>
      </c>
      <c r="S2531" t="str">
        <f t="shared" si="276"/>
        <v>music</v>
      </c>
      <c r="T2531" t="str">
        <f t="shared" si="272"/>
        <v>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6">
        <f t="shared" si="273"/>
        <v>42114.201388888891</v>
      </c>
      <c r="K2532">
        <v>1426711505</v>
      </c>
      <c r="L2532" s="18">
        <f t="shared" si="270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>
        <f t="shared" si="271"/>
        <v>0</v>
      </c>
      <c r="R2532">
        <f t="shared" si="274"/>
        <v>0</v>
      </c>
      <c r="S2532" t="str">
        <f t="shared" si="276"/>
        <v>music</v>
      </c>
      <c r="T2532" t="str">
        <f t="shared" si="272"/>
        <v>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6">
        <f t="shared" si="273"/>
        <v>42231.165972222225</v>
      </c>
      <c r="K2533">
        <v>1437668354</v>
      </c>
      <c r="L2533" s="18">
        <f t="shared" si="270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>
        <f t="shared" si="271"/>
        <v>18</v>
      </c>
      <c r="R2533">
        <f t="shared" si="274"/>
        <v>0.29508196721311475</v>
      </c>
      <c r="S2533" t="str">
        <f t="shared" si="276"/>
        <v>music</v>
      </c>
      <c r="T2533" t="str">
        <f t="shared" si="272"/>
        <v>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6">
        <f t="shared" si="273"/>
        <v>41137.849143518521</v>
      </c>
      <c r="K2534">
        <v>1342556566</v>
      </c>
      <c r="L2534" s="18">
        <f t="shared" si="270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>
        <f t="shared" si="271"/>
        <v>1045</v>
      </c>
      <c r="R2534">
        <f t="shared" si="274"/>
        <v>17.416666666666668</v>
      </c>
      <c r="S2534" t="str">
        <f t="shared" si="276"/>
        <v>music</v>
      </c>
      <c r="T2534" t="str">
        <f t="shared" si="272"/>
        <v>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6">
        <f t="shared" si="273"/>
        <v>41334.750787037039</v>
      </c>
      <c r="K2535">
        <v>1359568911</v>
      </c>
      <c r="L2535" s="18">
        <f t="shared" si="270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>
        <f t="shared" si="271"/>
        <v>800</v>
      </c>
      <c r="R2535">
        <f t="shared" si="274"/>
        <v>5.882352941176471</v>
      </c>
      <c r="S2535" t="str">
        <f t="shared" si="276"/>
        <v>music</v>
      </c>
      <c r="T2535" t="str">
        <f t="shared" si="272"/>
        <v>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6">
        <f t="shared" si="273"/>
        <v>40179.25</v>
      </c>
      <c r="K2536">
        <v>1257871712</v>
      </c>
      <c r="L2536" s="18">
        <f t="shared" si="270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>
        <f t="shared" si="271"/>
        <v>100</v>
      </c>
      <c r="R2536">
        <f t="shared" si="274"/>
        <v>7.1428571428571432</v>
      </c>
      <c r="S2536" t="str">
        <f t="shared" si="276"/>
        <v>music</v>
      </c>
      <c r="T2536" t="str">
        <f t="shared" si="272"/>
        <v>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6">
        <f t="shared" si="273"/>
        <v>41974.832696759258</v>
      </c>
      <c r="K2537">
        <v>1414781945</v>
      </c>
      <c r="L2537" s="18">
        <f t="shared" si="270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>
        <f t="shared" si="271"/>
        <v>755</v>
      </c>
      <c r="R2537">
        <f t="shared" si="274"/>
        <v>9.6794871794871788</v>
      </c>
      <c r="S2537" t="str">
        <f t="shared" si="276"/>
        <v>music</v>
      </c>
      <c r="T2537" t="str">
        <f t="shared" si="272"/>
        <v>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6">
        <f t="shared" si="273"/>
        <v>41485.106087962966</v>
      </c>
      <c r="K2538">
        <v>1373337166</v>
      </c>
      <c r="L2538" s="18">
        <f t="shared" si="270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>
        <f t="shared" si="271"/>
        <v>4</v>
      </c>
      <c r="R2538">
        <f t="shared" si="274"/>
        <v>1</v>
      </c>
      <c r="S2538" t="str">
        <f t="shared" si="276"/>
        <v>music</v>
      </c>
      <c r="T2538" t="str">
        <f t="shared" si="272"/>
        <v>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6">
        <f t="shared" si="273"/>
        <v>40756.648784722223</v>
      </c>
      <c r="K2539">
        <v>1307028855</v>
      </c>
      <c r="L2539" s="18">
        <f t="shared" si="270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>
        <f t="shared" si="271"/>
        <v>100</v>
      </c>
      <c r="R2539">
        <f t="shared" si="274"/>
        <v>9.0909090909090917</v>
      </c>
      <c r="S2539" t="str">
        <f t="shared" si="276"/>
        <v>music</v>
      </c>
      <c r="T2539" t="str">
        <f t="shared" si="272"/>
        <v>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6">
        <f t="shared" si="273"/>
        <v>41329.207638888889</v>
      </c>
      <c r="K2540">
        <v>1359029661</v>
      </c>
      <c r="L2540" s="18">
        <f t="shared" si="270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>
        <f t="shared" si="271"/>
        <v>2343.1699999999983</v>
      </c>
      <c r="R2540">
        <f t="shared" si="274"/>
        <v>12.665783783783775</v>
      </c>
      <c r="S2540" t="str">
        <f t="shared" si="276"/>
        <v>music</v>
      </c>
      <c r="T2540" t="str">
        <f t="shared" si="272"/>
        <v>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6">
        <f t="shared" si="273"/>
        <v>42037.902222222227</v>
      </c>
      <c r="K2541">
        <v>1417729152</v>
      </c>
      <c r="L2541" s="18">
        <f t="shared" si="270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>
        <f t="shared" si="271"/>
        <v>25</v>
      </c>
      <c r="R2541">
        <f t="shared" si="274"/>
        <v>0.42372881355932202</v>
      </c>
      <c r="S2541" t="str">
        <f t="shared" si="276"/>
        <v>music</v>
      </c>
      <c r="T2541" t="str">
        <f t="shared" si="272"/>
        <v>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6">
        <f t="shared" si="273"/>
        <v>40845.675011574072</v>
      </c>
      <c r="K2542">
        <v>1314720721</v>
      </c>
      <c r="L2542" s="18">
        <f t="shared" si="270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>
        <f t="shared" si="271"/>
        <v>85</v>
      </c>
      <c r="R2542">
        <f t="shared" si="274"/>
        <v>3.1481481481481484</v>
      </c>
      <c r="S2542" t="str">
        <f t="shared" si="276"/>
        <v>music</v>
      </c>
      <c r="T2542" t="str">
        <f t="shared" si="272"/>
        <v>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6">
        <f t="shared" si="273"/>
        <v>41543.449282407404</v>
      </c>
      <c r="K2543">
        <v>1375008418</v>
      </c>
      <c r="L2543" s="18">
        <f t="shared" si="270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>
        <f t="shared" si="271"/>
        <v>246</v>
      </c>
      <c r="R2543">
        <f t="shared" si="274"/>
        <v>3.9047619047619047</v>
      </c>
      <c r="S2543" t="str">
        <f t="shared" si="276"/>
        <v>music</v>
      </c>
      <c r="T2543" t="str">
        <f t="shared" si="272"/>
        <v>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6">
        <f t="shared" si="273"/>
        <v>41548.165972222225</v>
      </c>
      <c r="K2544">
        <v>1377252857</v>
      </c>
      <c r="L2544" s="18">
        <f t="shared" si="270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>
        <f t="shared" si="271"/>
        <v>25</v>
      </c>
      <c r="R2544">
        <f t="shared" si="274"/>
        <v>1.9230769230769231</v>
      </c>
      <c r="S2544" t="str">
        <f t="shared" si="276"/>
        <v>music</v>
      </c>
      <c r="T2544" t="str">
        <f t="shared" si="272"/>
        <v>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6">
        <f t="shared" si="273"/>
        <v>40545.125</v>
      </c>
      <c r="K2545">
        <v>1291257298</v>
      </c>
      <c r="L2545" s="18">
        <f t="shared" si="270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>
        <f t="shared" si="271"/>
        <v>141</v>
      </c>
      <c r="R2545">
        <f t="shared" si="274"/>
        <v>10.846153846153847</v>
      </c>
      <c r="S2545" t="str">
        <f t="shared" si="276"/>
        <v>music</v>
      </c>
      <c r="T2545" t="str">
        <f t="shared" si="272"/>
        <v>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6">
        <f t="shared" si="273"/>
        <v>41098.520474537036</v>
      </c>
      <c r="K2546">
        <v>1339158569</v>
      </c>
      <c r="L2546" s="18">
        <f t="shared" si="270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>
        <f t="shared" si="271"/>
        <v>41</v>
      </c>
      <c r="R2546">
        <f t="shared" si="274"/>
        <v>0.7192982456140351</v>
      </c>
      <c r="S2546" t="str">
        <f t="shared" si="276"/>
        <v>music</v>
      </c>
      <c r="T2546" t="str">
        <f t="shared" si="272"/>
        <v>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6">
        <f t="shared" si="273"/>
        <v>42062.020833333328</v>
      </c>
      <c r="K2547">
        <v>1421983138</v>
      </c>
      <c r="L2547" s="18">
        <f t="shared" si="270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>
        <f t="shared" si="271"/>
        <v>1906</v>
      </c>
      <c r="R2547">
        <f t="shared" si="274"/>
        <v>31.245901639344261</v>
      </c>
      <c r="S2547" t="str">
        <f t="shared" si="276"/>
        <v>music</v>
      </c>
      <c r="T2547" t="str">
        <f t="shared" si="272"/>
        <v>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6">
        <f t="shared" si="273"/>
        <v>41552.208333333336</v>
      </c>
      <c r="K2548">
        <v>1378586179</v>
      </c>
      <c r="L2548" s="18">
        <f t="shared" si="270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>
        <f t="shared" si="271"/>
        <v>410</v>
      </c>
      <c r="R2548">
        <f t="shared" si="274"/>
        <v>6.3076923076923075</v>
      </c>
      <c r="S2548" t="str">
        <f t="shared" si="276"/>
        <v>music</v>
      </c>
      <c r="T2548" t="str">
        <f t="shared" si="272"/>
        <v>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6">
        <f t="shared" si="273"/>
        <v>41003.731516203705</v>
      </c>
      <c r="K2549">
        <v>1330972403</v>
      </c>
      <c r="L2549" s="18">
        <f t="shared" si="270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>
        <f t="shared" si="271"/>
        <v>1092</v>
      </c>
      <c r="R2549">
        <f t="shared" si="274"/>
        <v>8.1492537313432845</v>
      </c>
      <c r="S2549" t="str">
        <f t="shared" si="276"/>
        <v>music</v>
      </c>
      <c r="T2549" t="str">
        <f t="shared" si="272"/>
        <v>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6">
        <f t="shared" si="273"/>
        <v>42643.185416666667</v>
      </c>
      <c r="K2550">
        <v>1473087637</v>
      </c>
      <c r="L2550" s="18">
        <f t="shared" si="270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>
        <f t="shared" si="271"/>
        <v>111</v>
      </c>
      <c r="R2550">
        <f t="shared" si="274"/>
        <v>3</v>
      </c>
      <c r="S2550" t="str">
        <f t="shared" si="276"/>
        <v>music</v>
      </c>
      <c r="T2550" t="str">
        <f t="shared" si="272"/>
        <v>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6">
        <f t="shared" si="273"/>
        <v>41425.708333333336</v>
      </c>
      <c r="K2551">
        <v>1366999870</v>
      </c>
      <c r="L2551" s="18">
        <f t="shared" si="270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>
        <f t="shared" si="271"/>
        <v>44</v>
      </c>
      <c r="R2551">
        <f t="shared" si="274"/>
        <v>1.1891891891891893</v>
      </c>
      <c r="S2551" t="str">
        <f t="shared" si="276"/>
        <v>music</v>
      </c>
      <c r="T2551" t="str">
        <f t="shared" si="272"/>
        <v>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6">
        <f t="shared" si="273"/>
        <v>42285.165972222225</v>
      </c>
      <c r="K2552">
        <v>1439392406</v>
      </c>
      <c r="L2552" s="18">
        <f t="shared" si="270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>
        <f t="shared" si="271"/>
        <v>55</v>
      </c>
      <c r="R2552">
        <f t="shared" si="274"/>
        <v>0.36666666666666664</v>
      </c>
      <c r="S2552" t="str">
        <f t="shared" si="276"/>
        <v>music</v>
      </c>
      <c r="T2552" t="str">
        <f t="shared" si="272"/>
        <v>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6">
        <f t="shared" si="273"/>
        <v>40989.866666666669</v>
      </c>
      <c r="K2553">
        <v>1329890585</v>
      </c>
      <c r="L2553" s="18">
        <f t="shared" si="270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>
        <f t="shared" si="271"/>
        <v>100.5</v>
      </c>
      <c r="R2553">
        <f t="shared" si="274"/>
        <v>1.7946428571428572</v>
      </c>
      <c r="S2553" t="str">
        <f t="shared" si="276"/>
        <v>music</v>
      </c>
      <c r="T2553" t="str">
        <f t="shared" si="272"/>
        <v>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6">
        <f t="shared" si="273"/>
        <v>42799.809965277775</v>
      </c>
      <c r="K2554">
        <v>1486149981</v>
      </c>
      <c r="L2554" s="18">
        <f t="shared" si="270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>
        <f t="shared" si="271"/>
        <v>195</v>
      </c>
      <c r="R2554">
        <f t="shared" si="274"/>
        <v>10.833333333333334</v>
      </c>
      <c r="S2554" t="str">
        <f t="shared" si="276"/>
        <v>music</v>
      </c>
      <c r="T2554" t="str">
        <f t="shared" si="272"/>
        <v>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6">
        <f t="shared" si="273"/>
        <v>41173.199155092596</v>
      </c>
      <c r="K2555">
        <v>1343018807</v>
      </c>
      <c r="L2555" s="18">
        <f t="shared" si="270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>
        <f t="shared" si="271"/>
        <v>833</v>
      </c>
      <c r="R2555">
        <f t="shared" si="274"/>
        <v>13.883333333333333</v>
      </c>
      <c r="S2555" t="str">
        <f t="shared" si="276"/>
        <v>music</v>
      </c>
      <c r="T2555" t="str">
        <f t="shared" si="272"/>
        <v>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6">
        <f t="shared" si="273"/>
        <v>42156.165972222225</v>
      </c>
      <c r="K2556">
        <v>1430445163</v>
      </c>
      <c r="L2556" s="18">
        <f t="shared" si="270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>
        <f t="shared" si="271"/>
        <v>684</v>
      </c>
      <c r="R2556">
        <f t="shared" si="274"/>
        <v>10.208955223880597</v>
      </c>
      <c r="S2556" t="str">
        <f t="shared" si="276"/>
        <v>music</v>
      </c>
      <c r="T2556" t="str">
        <f t="shared" si="272"/>
        <v>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6">
        <f t="shared" si="273"/>
        <v>41057.655011574076</v>
      </c>
      <c r="K2557">
        <v>1335541393</v>
      </c>
      <c r="L2557" s="18">
        <f t="shared" si="270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>
        <f t="shared" si="271"/>
        <v>147</v>
      </c>
      <c r="R2557">
        <f t="shared" si="274"/>
        <v>4.2</v>
      </c>
      <c r="S2557" t="str">
        <f t="shared" si="276"/>
        <v>music</v>
      </c>
      <c r="T2557" t="str">
        <f t="shared" si="272"/>
        <v>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6">
        <f t="shared" si="273"/>
        <v>41267.991400462961</v>
      </c>
      <c r="K2558">
        <v>1352504857</v>
      </c>
      <c r="L2558" s="18">
        <f t="shared" si="270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>
        <f t="shared" si="271"/>
        <v>41</v>
      </c>
      <c r="R2558">
        <f t="shared" si="274"/>
        <v>1.2058823529411764</v>
      </c>
      <c r="S2558" t="str">
        <f t="shared" si="276"/>
        <v>music</v>
      </c>
      <c r="T2558" t="str">
        <f t="shared" si="272"/>
        <v>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6">
        <f t="shared" si="273"/>
        <v>41774.745208333334</v>
      </c>
      <c r="K2559">
        <v>1397584386</v>
      </c>
      <c r="L2559" s="18">
        <f t="shared" si="270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>
        <f t="shared" si="271"/>
        <v>166</v>
      </c>
      <c r="R2559">
        <f t="shared" si="274"/>
        <v>4.6111111111111107</v>
      </c>
      <c r="S2559" t="str">
        <f>LEFT(P2559, LEN(P2559)-16)</f>
        <v>music</v>
      </c>
      <c r="T2559" t="str">
        <f t="shared" si="272"/>
        <v>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6">
        <f t="shared" si="273"/>
        <v>42125.582638888889</v>
      </c>
      <c r="K2560">
        <v>1427747906</v>
      </c>
      <c r="L2560" s="18">
        <f t="shared" si="270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>
        <f t="shared" si="271"/>
        <v>111</v>
      </c>
      <c r="R2560">
        <f t="shared" si="274"/>
        <v>6.166666666666667</v>
      </c>
      <c r="S2560" t="str">
        <f t="shared" si="276"/>
        <v>music</v>
      </c>
      <c r="T2560" t="str">
        <f t="shared" si="272"/>
        <v>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6">
        <f t="shared" si="273"/>
        <v>40862.817361111112</v>
      </c>
      <c r="K2561">
        <v>1318539484</v>
      </c>
      <c r="L2561" s="18">
        <f t="shared" si="270"/>
        <v>40829.873657407406</v>
      </c>
      <c r="M2561" t="b">
        <v>0</v>
      </c>
      <c r="N2561">
        <v>25</v>
      </c>
      <c r="O2561" t="b">
        <v>1</v>
      </c>
      <c r="P2561" t="s">
        <v>8299</v>
      </c>
      <c r="Q2561">
        <f t="shared" si="271"/>
        <v>90</v>
      </c>
      <c r="R2561">
        <f t="shared" si="274"/>
        <v>3.6</v>
      </c>
      <c r="S2561" t="str">
        <f t="shared" si="276"/>
        <v>music</v>
      </c>
      <c r="T2561" t="str">
        <f t="shared" si="272"/>
        <v>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6">
        <f t="shared" si="273"/>
        <v>42069.951087962967</v>
      </c>
      <c r="K2562">
        <v>1423090174</v>
      </c>
      <c r="L2562" s="18">
        <f t="shared" ref="L2562:L2625" si="277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8299</v>
      </c>
      <c r="Q2562">
        <f t="shared" ref="Q2562:Q2625" si="278">E2562-D2562</f>
        <v>3</v>
      </c>
      <c r="R2562">
        <f t="shared" si="274"/>
        <v>0.14285714285714285</v>
      </c>
      <c r="S2562" t="str">
        <f t="shared" si="276"/>
        <v>music</v>
      </c>
      <c r="T2562" t="str">
        <f t="shared" ref="T2562:T2625" si="279">RIGHT(P2562,12)</f>
        <v>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6">
        <f t="shared" ref="J2563:J2626" si="280">(((I2563/60)/60)/24)+DATE(1970,1,1)</f>
        <v>42290.528807870374</v>
      </c>
      <c r="K2563">
        <v>1442148089</v>
      </c>
      <c r="L2563" s="18">
        <f t="shared" si="277"/>
        <v>42260.528807870374</v>
      </c>
      <c r="M2563" t="b">
        <v>0</v>
      </c>
      <c r="N2563">
        <v>0</v>
      </c>
      <c r="O2563" t="b">
        <v>0</v>
      </c>
      <c r="P2563" t="s">
        <v>8283</v>
      </c>
      <c r="Q2563">
        <f t="shared" si="278"/>
        <v>-100000</v>
      </c>
      <c r="R2563" t="e">
        <f t="shared" ref="R2563:R2626" si="281">Q2563/N2563</f>
        <v>#DIV/0!</v>
      </c>
      <c r="S2563" s="8" t="str">
        <f t="shared" ref="S2563:S2602" si="282">LEFT(P2563, LEN(P2563)-12)</f>
        <v>food</v>
      </c>
      <c r="T2563" t="str">
        <f t="shared" si="279"/>
        <v>/food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6">
        <f t="shared" si="280"/>
        <v>42654.524756944447</v>
      </c>
      <c r="K2564">
        <v>1471005339</v>
      </c>
      <c r="L2564" s="18">
        <f t="shared" si="277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>
        <f t="shared" si="278"/>
        <v>-9925</v>
      </c>
      <c r="R2564">
        <f t="shared" si="281"/>
        <v>-3308.3333333333335</v>
      </c>
      <c r="S2564" s="8" t="str">
        <f t="shared" si="282"/>
        <v>food</v>
      </c>
      <c r="T2564" t="str">
        <f t="shared" si="279"/>
        <v>/food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6">
        <f t="shared" si="280"/>
        <v>42215.139479166668</v>
      </c>
      <c r="K2565">
        <v>1433042451</v>
      </c>
      <c r="L2565" s="18">
        <f t="shared" si="277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>
        <f t="shared" si="278"/>
        <v>-20000</v>
      </c>
      <c r="R2565" t="e">
        <f t="shared" si="281"/>
        <v>#DIV/0!</v>
      </c>
      <c r="S2565" s="8" t="str">
        <f t="shared" si="282"/>
        <v>food</v>
      </c>
      <c r="T2565" t="str">
        <f t="shared" si="279"/>
        <v>/food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6">
        <f t="shared" si="280"/>
        <v>41852.040497685186</v>
      </c>
      <c r="K2566">
        <v>1404262699</v>
      </c>
      <c r="L2566" s="18">
        <f t="shared" si="277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>
        <f t="shared" si="278"/>
        <v>-40000</v>
      </c>
      <c r="R2566" t="e">
        <f t="shared" si="281"/>
        <v>#DIV/0!</v>
      </c>
      <c r="S2566" s="8" t="str">
        <f t="shared" si="282"/>
        <v>food</v>
      </c>
      <c r="T2566" t="str">
        <f t="shared" si="279"/>
        <v>/food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6">
        <f t="shared" si="280"/>
        <v>42499.868055555555</v>
      </c>
      <c r="K2567">
        <v>1457710589</v>
      </c>
      <c r="L2567" s="18">
        <f t="shared" si="277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>
        <f t="shared" si="278"/>
        <v>-9900</v>
      </c>
      <c r="R2567">
        <f t="shared" si="281"/>
        <v>-9900</v>
      </c>
      <c r="S2567" s="8" t="str">
        <f t="shared" si="282"/>
        <v>food</v>
      </c>
      <c r="T2567" t="str">
        <f t="shared" si="279"/>
        <v>/food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6">
        <f t="shared" si="280"/>
        <v>41872.980879629627</v>
      </c>
      <c r="K2568">
        <v>1406071948</v>
      </c>
      <c r="L2568" s="18">
        <f t="shared" si="277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>
        <f t="shared" si="278"/>
        <v>-35000</v>
      </c>
      <c r="R2568" t="e">
        <f t="shared" si="281"/>
        <v>#DIV/0!</v>
      </c>
      <c r="S2568" s="8" t="str">
        <f t="shared" si="282"/>
        <v>food</v>
      </c>
      <c r="T2568" t="str">
        <f t="shared" si="279"/>
        <v>/food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6">
        <f t="shared" si="280"/>
        <v>42117.878912037035</v>
      </c>
      <c r="K2569">
        <v>1427231138</v>
      </c>
      <c r="L2569" s="18">
        <f t="shared" si="277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>
        <f t="shared" si="278"/>
        <v>-44880</v>
      </c>
      <c r="R2569">
        <f t="shared" si="281"/>
        <v>-22440</v>
      </c>
      <c r="S2569" s="8" t="str">
        <f t="shared" si="282"/>
        <v>food</v>
      </c>
      <c r="T2569" t="str">
        <f t="shared" si="279"/>
        <v>/food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6">
        <f t="shared" si="280"/>
        <v>42614.666597222225</v>
      </c>
      <c r="K2570">
        <v>1470153594</v>
      </c>
      <c r="L2570" s="18">
        <f t="shared" si="277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>
        <f t="shared" si="278"/>
        <v>-9950</v>
      </c>
      <c r="R2570">
        <f t="shared" si="281"/>
        <v>-9950</v>
      </c>
      <c r="S2570" s="8" t="str">
        <f t="shared" si="282"/>
        <v>food</v>
      </c>
      <c r="T2570" t="str">
        <f t="shared" si="279"/>
        <v>/food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6">
        <f t="shared" si="280"/>
        <v>42264.105462962965</v>
      </c>
      <c r="K2571">
        <v>1439865112</v>
      </c>
      <c r="L2571" s="18">
        <f t="shared" si="277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>
        <f t="shared" si="278"/>
        <v>-6355</v>
      </c>
      <c r="R2571">
        <f t="shared" si="281"/>
        <v>-3177.5</v>
      </c>
      <c r="S2571" s="8" t="str">
        <f t="shared" si="282"/>
        <v>food</v>
      </c>
      <c r="T2571" t="str">
        <f t="shared" si="279"/>
        <v>/food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6">
        <f t="shared" si="280"/>
        <v>42774.903182870374</v>
      </c>
      <c r="K2572">
        <v>1483998035</v>
      </c>
      <c r="L2572" s="18">
        <f t="shared" si="277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>
        <f t="shared" si="278"/>
        <v>-6941</v>
      </c>
      <c r="R2572">
        <f t="shared" si="281"/>
        <v>-3470.5</v>
      </c>
      <c r="S2572" s="8" t="str">
        <f t="shared" si="282"/>
        <v>food</v>
      </c>
      <c r="T2572" t="str">
        <f t="shared" si="279"/>
        <v>/food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6">
        <f t="shared" si="280"/>
        <v>42509.341678240744</v>
      </c>
      <c r="K2573">
        <v>1458461521</v>
      </c>
      <c r="L2573" s="18">
        <f t="shared" si="277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>
        <f t="shared" si="278"/>
        <v>-99750</v>
      </c>
      <c r="R2573">
        <f t="shared" si="281"/>
        <v>-24937.5</v>
      </c>
      <c r="S2573" s="8" t="str">
        <f t="shared" si="282"/>
        <v>food</v>
      </c>
      <c r="T2573" t="str">
        <f t="shared" si="279"/>
        <v>/food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6">
        <f t="shared" si="280"/>
        <v>42107.119409722218</v>
      </c>
      <c r="K2574">
        <v>1426301517</v>
      </c>
      <c r="L2574" s="18">
        <f t="shared" si="277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>
        <f t="shared" si="278"/>
        <v>-30000</v>
      </c>
      <c r="R2574" t="e">
        <f t="shared" si="281"/>
        <v>#DIV/0!</v>
      </c>
      <c r="S2574" s="8" t="str">
        <f t="shared" si="282"/>
        <v>food</v>
      </c>
      <c r="T2574" t="str">
        <f t="shared" si="279"/>
        <v>/food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6">
        <f t="shared" si="280"/>
        <v>41874.592002314814</v>
      </c>
      <c r="K2575">
        <v>1404915149</v>
      </c>
      <c r="L2575" s="18">
        <f t="shared" si="277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>
        <f t="shared" si="278"/>
        <v>-8000</v>
      </c>
      <c r="R2575" t="e">
        <f t="shared" si="281"/>
        <v>#DIV/0!</v>
      </c>
      <c r="S2575" s="8" t="str">
        <f t="shared" si="282"/>
        <v>food</v>
      </c>
      <c r="T2575" t="str">
        <f t="shared" si="279"/>
        <v>/food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6">
        <f t="shared" si="280"/>
        <v>42508.825752314813</v>
      </c>
      <c r="K2576">
        <v>1461786545</v>
      </c>
      <c r="L2576" s="18">
        <f t="shared" si="277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>
        <f t="shared" si="278"/>
        <v>-10000</v>
      </c>
      <c r="R2576" t="e">
        <f t="shared" si="281"/>
        <v>#DIV/0!</v>
      </c>
      <c r="S2576" s="8" t="str">
        <f t="shared" si="282"/>
        <v>food</v>
      </c>
      <c r="T2576" t="str">
        <f t="shared" si="279"/>
        <v>/food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6">
        <f t="shared" si="280"/>
        <v>42016.108726851846</v>
      </c>
      <c r="K2577">
        <v>1418438194</v>
      </c>
      <c r="L2577" s="18">
        <f t="shared" si="277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>
        <f t="shared" si="278"/>
        <v>-85000</v>
      </c>
      <c r="R2577" t="e">
        <f t="shared" si="281"/>
        <v>#DIV/0!</v>
      </c>
      <c r="S2577" s="8" t="str">
        <f t="shared" si="282"/>
        <v>food</v>
      </c>
      <c r="T2577" t="str">
        <f t="shared" si="279"/>
        <v>/food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6">
        <f t="shared" si="280"/>
        <v>42104.968136574069</v>
      </c>
      <c r="K2578">
        <v>1424823247</v>
      </c>
      <c r="L2578" s="18">
        <f t="shared" si="277"/>
        <v>42060.00980324074</v>
      </c>
      <c r="M2578" t="b">
        <v>0</v>
      </c>
      <c r="N2578">
        <v>0</v>
      </c>
      <c r="O2578" t="b">
        <v>0</v>
      </c>
      <c r="P2578" t="s">
        <v>8283</v>
      </c>
      <c r="Q2578">
        <f t="shared" si="278"/>
        <v>-10000</v>
      </c>
      <c r="R2578" t="e">
        <f t="shared" si="281"/>
        <v>#DIV/0!</v>
      </c>
      <c r="S2578" s="8" t="str">
        <f t="shared" si="282"/>
        <v>food</v>
      </c>
      <c r="T2578" t="str">
        <f t="shared" si="279"/>
        <v>/food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6">
        <f t="shared" si="280"/>
        <v>41855.820567129631</v>
      </c>
      <c r="K2579">
        <v>1405021297</v>
      </c>
      <c r="L2579" s="18">
        <f t="shared" si="277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>
        <f t="shared" si="278"/>
        <v>-15000</v>
      </c>
      <c r="R2579" t="e">
        <f t="shared" si="281"/>
        <v>#DIV/0!</v>
      </c>
      <c r="S2579" s="8" t="str">
        <f t="shared" si="282"/>
        <v>food</v>
      </c>
      <c r="T2579" t="str">
        <f t="shared" si="279"/>
        <v>/food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6">
        <f t="shared" si="280"/>
        <v>42286.708333333328</v>
      </c>
      <c r="K2580">
        <v>1440203579</v>
      </c>
      <c r="L2580" s="18">
        <f t="shared" si="277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>
        <f t="shared" si="278"/>
        <v>-6000</v>
      </c>
      <c r="R2580" t="e">
        <f t="shared" si="281"/>
        <v>#DIV/0!</v>
      </c>
      <c r="S2580" s="8" t="str">
        <f t="shared" si="282"/>
        <v>food</v>
      </c>
      <c r="T2580" t="str">
        <f t="shared" si="279"/>
        <v>/food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6">
        <f t="shared" si="280"/>
        <v>41897.829895833333</v>
      </c>
      <c r="K2581">
        <v>1405626903</v>
      </c>
      <c r="L2581" s="18">
        <f t="shared" si="277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>
        <f t="shared" si="278"/>
        <v>-199723</v>
      </c>
      <c r="R2581">
        <f t="shared" si="281"/>
        <v>-16643.583333333332</v>
      </c>
      <c r="S2581" s="8" t="str">
        <f t="shared" si="282"/>
        <v>food</v>
      </c>
      <c r="T2581" t="str">
        <f t="shared" si="279"/>
        <v>/food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6">
        <f t="shared" si="280"/>
        <v>42140.125</v>
      </c>
      <c r="K2582">
        <v>1429170603</v>
      </c>
      <c r="L2582" s="18">
        <f t="shared" si="277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>
        <f t="shared" si="278"/>
        <v>-8449</v>
      </c>
      <c r="R2582">
        <f t="shared" si="281"/>
        <v>-4224.5</v>
      </c>
      <c r="S2582" s="8" t="str">
        <f t="shared" si="282"/>
        <v>food</v>
      </c>
      <c r="T2582" t="str">
        <f t="shared" si="279"/>
        <v>/food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6">
        <f t="shared" si="280"/>
        <v>42324.670115740737</v>
      </c>
      <c r="K2583">
        <v>1445094298</v>
      </c>
      <c r="L2583" s="18">
        <f t="shared" si="277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>
        <f t="shared" si="278"/>
        <v>-4470</v>
      </c>
      <c r="R2583">
        <f t="shared" si="281"/>
        <v>-406.36363636363637</v>
      </c>
      <c r="S2583" s="8" t="str">
        <f t="shared" si="282"/>
        <v>food</v>
      </c>
      <c r="T2583" t="str">
        <f t="shared" si="279"/>
        <v>/food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6">
        <f t="shared" si="280"/>
        <v>42672.988819444443</v>
      </c>
      <c r="K2584">
        <v>1475192634</v>
      </c>
      <c r="L2584" s="18">
        <f t="shared" si="277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>
        <f t="shared" si="278"/>
        <v>-89999</v>
      </c>
      <c r="R2584">
        <f t="shared" si="281"/>
        <v>-89999</v>
      </c>
      <c r="S2584" s="8" t="str">
        <f t="shared" si="282"/>
        <v>food</v>
      </c>
      <c r="T2584" t="str">
        <f t="shared" si="279"/>
        <v>/food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6">
        <f t="shared" si="280"/>
        <v>42079.727777777778</v>
      </c>
      <c r="K2585">
        <v>1421346480</v>
      </c>
      <c r="L2585" s="18">
        <f t="shared" si="277"/>
        <v>42019.76944444445</v>
      </c>
      <c r="M2585" t="b">
        <v>0</v>
      </c>
      <c r="N2585">
        <v>5</v>
      </c>
      <c r="O2585" t="b">
        <v>0</v>
      </c>
      <c r="P2585" t="s">
        <v>8283</v>
      </c>
      <c r="Q2585">
        <f t="shared" si="278"/>
        <v>-995</v>
      </c>
      <c r="R2585">
        <f t="shared" si="281"/>
        <v>-199</v>
      </c>
      <c r="S2585" s="8" t="str">
        <f t="shared" si="282"/>
        <v>food</v>
      </c>
      <c r="T2585" t="str">
        <f t="shared" si="279"/>
        <v>/food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6">
        <f t="shared" si="280"/>
        <v>42170.173252314817</v>
      </c>
      <c r="K2586">
        <v>1431749369</v>
      </c>
      <c r="L2586" s="18">
        <f t="shared" si="277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>
        <f t="shared" si="278"/>
        <v>-10000</v>
      </c>
      <c r="R2586" t="e">
        <f t="shared" si="281"/>
        <v>#DIV/0!</v>
      </c>
      <c r="S2586" s="8" t="str">
        <f t="shared" si="282"/>
        <v>food</v>
      </c>
      <c r="T2586" t="str">
        <f t="shared" si="279"/>
        <v>/food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6">
        <f t="shared" si="280"/>
        <v>41825.963333333333</v>
      </c>
      <c r="K2587">
        <v>1402009632</v>
      </c>
      <c r="L2587" s="18">
        <f t="shared" si="277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>
        <f t="shared" si="278"/>
        <v>-29950</v>
      </c>
      <c r="R2587">
        <f t="shared" si="281"/>
        <v>-29950</v>
      </c>
      <c r="S2587" s="8" t="str">
        <f t="shared" si="282"/>
        <v>food</v>
      </c>
      <c r="T2587" t="str">
        <f t="shared" si="279"/>
        <v>/food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6">
        <f t="shared" si="280"/>
        <v>42363.330277777779</v>
      </c>
      <c r="K2588">
        <v>1448438136</v>
      </c>
      <c r="L2588" s="18">
        <f t="shared" si="277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>
        <f t="shared" si="278"/>
        <v>-2995</v>
      </c>
      <c r="R2588">
        <f t="shared" si="281"/>
        <v>-2995</v>
      </c>
      <c r="S2588" s="8" t="str">
        <f t="shared" si="282"/>
        <v>food</v>
      </c>
      <c r="T2588" t="str">
        <f t="shared" si="279"/>
        <v>/food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6">
        <f t="shared" si="280"/>
        <v>42368.675381944442</v>
      </c>
      <c r="K2589">
        <v>1448899953</v>
      </c>
      <c r="L2589" s="18">
        <f t="shared" si="277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>
        <f t="shared" si="278"/>
        <v>-48783</v>
      </c>
      <c r="R2589">
        <f t="shared" si="281"/>
        <v>-8130.5</v>
      </c>
      <c r="S2589" s="8" t="str">
        <f t="shared" si="282"/>
        <v>food</v>
      </c>
      <c r="T2589" t="str">
        <f t="shared" si="279"/>
        <v>/food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6">
        <f t="shared" si="280"/>
        <v>42094.551388888889</v>
      </c>
      <c r="K2590">
        <v>1423325626</v>
      </c>
      <c r="L2590" s="18">
        <f t="shared" si="277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>
        <f t="shared" si="278"/>
        <v>-5767</v>
      </c>
      <c r="R2590">
        <f t="shared" si="281"/>
        <v>-720.875</v>
      </c>
      <c r="S2590" s="8" t="str">
        <f t="shared" si="282"/>
        <v>food</v>
      </c>
      <c r="T2590" t="str">
        <f t="shared" si="279"/>
        <v>/food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6">
        <f t="shared" si="280"/>
        <v>42452.494525462964</v>
      </c>
      <c r="K2591">
        <v>1456145527</v>
      </c>
      <c r="L2591" s="18">
        <f t="shared" si="277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>
        <f t="shared" si="278"/>
        <v>-49995</v>
      </c>
      <c r="R2591">
        <f t="shared" si="281"/>
        <v>-49995</v>
      </c>
      <c r="S2591" s="8" t="str">
        <f t="shared" si="282"/>
        <v>food</v>
      </c>
      <c r="T2591" t="str">
        <f t="shared" si="279"/>
        <v>/food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6">
        <f t="shared" si="280"/>
        <v>42395.589085648149</v>
      </c>
      <c r="K2592">
        <v>1453212497</v>
      </c>
      <c r="L2592" s="18">
        <f t="shared" si="277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>
        <f t="shared" si="278"/>
        <v>-3000</v>
      </c>
      <c r="R2592" t="e">
        <f t="shared" si="281"/>
        <v>#DIV/0!</v>
      </c>
      <c r="S2592" s="8" t="str">
        <f t="shared" si="282"/>
        <v>food</v>
      </c>
      <c r="T2592" t="str">
        <f t="shared" si="279"/>
        <v>/food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6">
        <f t="shared" si="280"/>
        <v>42442.864861111113</v>
      </c>
      <c r="K2593">
        <v>1452721524</v>
      </c>
      <c r="L2593" s="18">
        <f t="shared" si="277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>
        <f t="shared" si="278"/>
        <v>-1474</v>
      </c>
      <c r="R2593">
        <f t="shared" si="281"/>
        <v>-737</v>
      </c>
      <c r="S2593" s="8" t="str">
        <f t="shared" si="282"/>
        <v>food</v>
      </c>
      <c r="T2593" t="str">
        <f t="shared" si="279"/>
        <v>/food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6">
        <f t="shared" si="280"/>
        <v>41917.801168981481</v>
      </c>
      <c r="K2594">
        <v>1409944421</v>
      </c>
      <c r="L2594" s="18">
        <f t="shared" si="277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>
        <f t="shared" si="278"/>
        <v>-29950</v>
      </c>
      <c r="R2594">
        <f t="shared" si="281"/>
        <v>-29950</v>
      </c>
      <c r="S2594" s="8" t="str">
        <f t="shared" si="282"/>
        <v>food</v>
      </c>
      <c r="T2594" t="str">
        <f t="shared" si="279"/>
        <v>/food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6">
        <f t="shared" si="280"/>
        <v>42119.84520833334</v>
      </c>
      <c r="K2595">
        <v>1427401026</v>
      </c>
      <c r="L2595" s="18">
        <f t="shared" si="277"/>
        <v>42089.84520833334</v>
      </c>
      <c r="M2595" t="b">
        <v>0</v>
      </c>
      <c r="N2595">
        <v>0</v>
      </c>
      <c r="O2595" t="b">
        <v>0</v>
      </c>
      <c r="P2595" t="s">
        <v>8283</v>
      </c>
      <c r="Q2595">
        <f t="shared" si="278"/>
        <v>-10000</v>
      </c>
      <c r="R2595" t="e">
        <f t="shared" si="281"/>
        <v>#DIV/0!</v>
      </c>
      <c r="S2595" s="8" t="str">
        <f t="shared" si="282"/>
        <v>food</v>
      </c>
      <c r="T2595" t="str">
        <f t="shared" si="279"/>
        <v>/food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6">
        <f t="shared" si="280"/>
        <v>41858.967916666668</v>
      </c>
      <c r="K2596">
        <v>1404861228</v>
      </c>
      <c r="L2596" s="18">
        <f t="shared" si="277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>
        <f t="shared" si="278"/>
        <v>-79999</v>
      </c>
      <c r="R2596">
        <f t="shared" si="281"/>
        <v>-79999</v>
      </c>
      <c r="S2596" s="8" t="str">
        <f t="shared" si="282"/>
        <v>food</v>
      </c>
      <c r="T2596" t="str">
        <f t="shared" si="279"/>
        <v>/food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6">
        <f t="shared" si="280"/>
        <v>42790.244212962964</v>
      </c>
      <c r="K2597">
        <v>1485323500</v>
      </c>
      <c r="L2597" s="18">
        <f t="shared" si="277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>
        <f t="shared" si="278"/>
        <v>-13175</v>
      </c>
      <c r="R2597">
        <f t="shared" si="281"/>
        <v>-693.42105263157896</v>
      </c>
      <c r="S2597" s="8" t="str">
        <f t="shared" si="282"/>
        <v>food</v>
      </c>
      <c r="T2597" t="str">
        <f t="shared" si="279"/>
        <v>/food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6">
        <f t="shared" si="280"/>
        <v>41858.664456018516</v>
      </c>
      <c r="K2598">
        <v>1404835009</v>
      </c>
      <c r="L2598" s="18">
        <f t="shared" si="277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>
        <f t="shared" si="278"/>
        <v>-26744</v>
      </c>
      <c r="R2598">
        <f t="shared" si="281"/>
        <v>-990.51851851851848</v>
      </c>
      <c r="S2598" s="8" t="str">
        <f t="shared" si="282"/>
        <v>food</v>
      </c>
      <c r="T2598" t="str">
        <f t="shared" si="279"/>
        <v>/food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6">
        <f t="shared" si="280"/>
        <v>42540.341631944444</v>
      </c>
      <c r="K2599">
        <v>1463731917</v>
      </c>
      <c r="L2599" s="18">
        <f t="shared" si="277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>
        <f t="shared" si="278"/>
        <v>-1415</v>
      </c>
      <c r="R2599">
        <f t="shared" si="281"/>
        <v>-202.14285714285714</v>
      </c>
      <c r="S2599" s="8" t="str">
        <f t="shared" si="282"/>
        <v>food</v>
      </c>
      <c r="T2599" t="str">
        <f t="shared" si="279"/>
        <v>/food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6">
        <f t="shared" si="280"/>
        <v>42270.840289351851</v>
      </c>
      <c r="K2600">
        <v>1440447001</v>
      </c>
      <c r="L2600" s="18">
        <f t="shared" si="277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>
        <f t="shared" si="278"/>
        <v>-1830</v>
      </c>
      <c r="R2600">
        <f t="shared" si="281"/>
        <v>-130.71428571428572</v>
      </c>
      <c r="S2600" s="8" t="str">
        <f t="shared" si="282"/>
        <v>food</v>
      </c>
      <c r="T2600" t="str">
        <f t="shared" si="279"/>
        <v>/food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6">
        <f t="shared" si="280"/>
        <v>41854.754016203704</v>
      </c>
      <c r="K2601">
        <v>1403201147</v>
      </c>
      <c r="L2601" s="18">
        <f t="shared" si="277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>
        <f t="shared" si="278"/>
        <v>-8951</v>
      </c>
      <c r="R2601">
        <f t="shared" si="281"/>
        <v>-1790.2</v>
      </c>
      <c r="S2601" s="8" t="str">
        <f t="shared" si="282"/>
        <v>food</v>
      </c>
      <c r="T2601" t="str">
        <f t="shared" si="279"/>
        <v>/food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6">
        <f t="shared" si="280"/>
        <v>42454.858796296292</v>
      </c>
      <c r="K2602">
        <v>1453757800</v>
      </c>
      <c r="L2602" s="18">
        <f t="shared" si="277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>
        <f t="shared" si="278"/>
        <v>-46534</v>
      </c>
      <c r="R2602">
        <f t="shared" si="281"/>
        <v>-1551.1333333333334</v>
      </c>
      <c r="S2602" s="8" t="str">
        <f t="shared" si="282"/>
        <v>food</v>
      </c>
      <c r="T2602" t="str">
        <f t="shared" si="279"/>
        <v>/food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6">
        <f t="shared" si="280"/>
        <v>41165.165972222225</v>
      </c>
      <c r="K2603">
        <v>1346276349</v>
      </c>
      <c r="L2603" s="18">
        <f t="shared" si="277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>
        <f t="shared" si="278"/>
        <v>2807</v>
      </c>
      <c r="R2603">
        <f t="shared" si="281"/>
        <v>18.589403973509935</v>
      </c>
      <c r="S2603" t="str">
        <f>LEFT(P2603, LEN(P2603)-18)</f>
        <v>technology</v>
      </c>
      <c r="T2603" t="str">
        <f t="shared" si="279"/>
        <v xml:space="preserve">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6">
        <f t="shared" si="280"/>
        <v>41955.888888888891</v>
      </c>
      <c r="K2604">
        <v>1412358968</v>
      </c>
      <c r="L2604" s="18">
        <f t="shared" si="277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>
        <f t="shared" si="278"/>
        <v>27131</v>
      </c>
      <c r="R2604">
        <f t="shared" si="281"/>
        <v>55.482617586912063</v>
      </c>
      <c r="S2604" t="str">
        <f t="shared" ref="S2604:S2662" si="283">LEFT(P2604, LEN(P2604)-18)</f>
        <v>technology</v>
      </c>
      <c r="T2604" t="str">
        <f t="shared" si="279"/>
        <v xml:space="preserve">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6">
        <f t="shared" si="280"/>
        <v>41631.912662037037</v>
      </c>
      <c r="K2605">
        <v>1386626054</v>
      </c>
      <c r="L2605" s="18">
        <f t="shared" si="277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>
        <f t="shared" si="278"/>
        <v>26</v>
      </c>
      <c r="R2605">
        <f t="shared" si="281"/>
        <v>0.52</v>
      </c>
      <c r="S2605" t="str">
        <f t="shared" si="283"/>
        <v>technology</v>
      </c>
      <c r="T2605" t="str">
        <f t="shared" si="279"/>
        <v xml:space="preserve">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6">
        <f t="shared" si="280"/>
        <v>41028.051192129627</v>
      </c>
      <c r="K2606">
        <v>1333070023</v>
      </c>
      <c r="L2606" s="18">
        <f t="shared" si="277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>
        <f t="shared" si="278"/>
        <v>843.59999999999854</v>
      </c>
      <c r="R2606">
        <f t="shared" si="281"/>
        <v>2.6280373831775656</v>
      </c>
      <c r="S2606" t="str">
        <f t="shared" si="283"/>
        <v>technology</v>
      </c>
      <c r="T2606" t="str">
        <f t="shared" si="279"/>
        <v xml:space="preserve">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6">
        <f t="shared" si="280"/>
        <v>42538.541550925926</v>
      </c>
      <c r="K2607">
        <v>1463576390</v>
      </c>
      <c r="L2607" s="18">
        <f t="shared" si="277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>
        <f t="shared" si="278"/>
        <v>7421.570000000007</v>
      </c>
      <c r="R2607">
        <f t="shared" si="281"/>
        <v>4.2120147559591414</v>
      </c>
      <c r="S2607" t="str">
        <f t="shared" si="283"/>
        <v>technology</v>
      </c>
      <c r="T2607" t="str">
        <f t="shared" si="279"/>
        <v xml:space="preserve">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6">
        <f t="shared" si="280"/>
        <v>41758.712754629632</v>
      </c>
      <c r="K2608">
        <v>1396026382</v>
      </c>
      <c r="L2608" s="18">
        <f t="shared" si="277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>
        <f t="shared" si="278"/>
        <v>1106</v>
      </c>
      <c r="R2608">
        <f t="shared" si="281"/>
        <v>2.8727272727272726</v>
      </c>
      <c r="S2608" t="str">
        <f t="shared" si="283"/>
        <v>technology</v>
      </c>
      <c r="T2608" t="str">
        <f t="shared" si="279"/>
        <v xml:space="preserve">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6">
        <f t="shared" si="280"/>
        <v>42228.083333333328</v>
      </c>
      <c r="K2609">
        <v>1435611572</v>
      </c>
      <c r="L2609" s="18">
        <f t="shared" si="277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>
        <f t="shared" si="278"/>
        <v>24616</v>
      </c>
      <c r="R2609">
        <f t="shared" si="281"/>
        <v>61.849246231155782</v>
      </c>
      <c r="S2609" t="str">
        <f t="shared" si="283"/>
        <v>technology</v>
      </c>
      <c r="T2609" t="str">
        <f t="shared" si="279"/>
        <v xml:space="preserve">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6">
        <f t="shared" si="280"/>
        <v>42809</v>
      </c>
      <c r="K2610">
        <v>1485976468</v>
      </c>
      <c r="L2610" s="18">
        <f t="shared" si="277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>
        <f t="shared" si="278"/>
        <v>9914</v>
      </c>
      <c r="R2610">
        <f t="shared" si="281"/>
        <v>32.611842105263158</v>
      </c>
      <c r="S2610" t="str">
        <f t="shared" si="283"/>
        <v>technology</v>
      </c>
      <c r="T2610" t="str">
        <f t="shared" si="279"/>
        <v xml:space="preserve">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6">
        <f t="shared" si="280"/>
        <v>41105.237858796296</v>
      </c>
      <c r="K2611">
        <v>1339738951</v>
      </c>
      <c r="L2611" s="18">
        <f t="shared" si="277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>
        <f t="shared" si="278"/>
        <v>71330.39</v>
      </c>
      <c r="R2611">
        <f t="shared" si="281"/>
        <v>105.51832840236686</v>
      </c>
      <c r="S2611" t="str">
        <f t="shared" si="283"/>
        <v>technology</v>
      </c>
      <c r="T2611" t="str">
        <f t="shared" si="279"/>
        <v xml:space="preserve">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6">
        <f t="shared" si="280"/>
        <v>42604.290972222225</v>
      </c>
      <c r="K2612">
        <v>1468444125</v>
      </c>
      <c r="L2612" s="18">
        <f t="shared" si="277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>
        <f t="shared" si="278"/>
        <v>9407.66</v>
      </c>
      <c r="R2612">
        <f t="shared" si="281"/>
        <v>16.304436741767763</v>
      </c>
      <c r="S2612" t="str">
        <f t="shared" si="283"/>
        <v>technology</v>
      </c>
      <c r="T2612" t="str">
        <f t="shared" si="279"/>
        <v xml:space="preserve">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6">
        <f t="shared" si="280"/>
        <v>42737.957638888889</v>
      </c>
      <c r="K2613">
        <v>1480493014</v>
      </c>
      <c r="L2613" s="18">
        <f t="shared" si="277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>
        <f t="shared" si="278"/>
        <v>295970</v>
      </c>
      <c r="R2613">
        <f t="shared" si="281"/>
        <v>80.799890799890804</v>
      </c>
      <c r="S2613" t="str">
        <f t="shared" si="283"/>
        <v>technology</v>
      </c>
      <c r="T2613" t="str">
        <f t="shared" si="279"/>
        <v xml:space="preserve">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6">
        <f t="shared" si="280"/>
        <v>42013.143171296295</v>
      </c>
      <c r="K2614">
        <v>1418095570</v>
      </c>
      <c r="L2614" s="18">
        <f t="shared" si="277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>
        <f t="shared" si="278"/>
        <v>7176.130000000001</v>
      </c>
      <c r="R2614">
        <f t="shared" si="281"/>
        <v>24.408605442176874</v>
      </c>
      <c r="S2614" t="str">
        <f t="shared" si="283"/>
        <v>technology</v>
      </c>
      <c r="T2614" t="str">
        <f t="shared" si="279"/>
        <v xml:space="preserve">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6">
        <f t="shared" si="280"/>
        <v>41173.81821759259</v>
      </c>
      <c r="K2615">
        <v>1345664294</v>
      </c>
      <c r="L2615" s="18">
        <f t="shared" si="277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>
        <f t="shared" si="278"/>
        <v>76</v>
      </c>
      <c r="R2615">
        <f t="shared" si="281"/>
        <v>2.7142857142857144</v>
      </c>
      <c r="S2615" t="str">
        <f t="shared" si="283"/>
        <v>technology</v>
      </c>
      <c r="T2615" t="str">
        <f t="shared" si="279"/>
        <v xml:space="preserve">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6">
        <f t="shared" si="280"/>
        <v>41759.208333333336</v>
      </c>
      <c r="K2616">
        <v>1396371612</v>
      </c>
      <c r="L2616" s="18">
        <f t="shared" si="277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>
        <f t="shared" si="278"/>
        <v>210</v>
      </c>
      <c r="R2616">
        <f t="shared" si="281"/>
        <v>2.1</v>
      </c>
      <c r="S2616" t="str">
        <f t="shared" si="283"/>
        <v>technology</v>
      </c>
      <c r="T2616" t="str">
        <f t="shared" si="279"/>
        <v xml:space="preserve">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6">
        <f t="shared" si="280"/>
        <v>42490.5</v>
      </c>
      <c r="K2617">
        <v>1458820564</v>
      </c>
      <c r="L2617" s="18">
        <f t="shared" si="277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>
        <f t="shared" si="278"/>
        <v>1396</v>
      </c>
      <c r="R2617">
        <f t="shared" si="281"/>
        <v>19.388888888888889</v>
      </c>
      <c r="S2617" t="str">
        <f t="shared" si="283"/>
        <v>technology</v>
      </c>
      <c r="T2617" t="str">
        <f t="shared" si="279"/>
        <v xml:space="preserve">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6">
        <f t="shared" si="280"/>
        <v>42241.99454861111</v>
      </c>
      <c r="K2618">
        <v>1437954729</v>
      </c>
      <c r="L2618" s="18">
        <f t="shared" si="277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>
        <f t="shared" si="278"/>
        <v>3633.5</v>
      </c>
      <c r="R2618">
        <f t="shared" si="281"/>
        <v>15.266806722689076</v>
      </c>
      <c r="S2618" t="str">
        <f t="shared" si="283"/>
        <v>technology</v>
      </c>
      <c r="T2618" t="str">
        <f t="shared" si="279"/>
        <v xml:space="preserve">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6">
        <f t="shared" si="280"/>
        <v>41932.874432870369</v>
      </c>
      <c r="K2619">
        <v>1411246751</v>
      </c>
      <c r="L2619" s="18">
        <f t="shared" si="277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>
        <f t="shared" si="278"/>
        <v>3888</v>
      </c>
      <c r="R2619">
        <f t="shared" si="281"/>
        <v>24.452830188679247</v>
      </c>
      <c r="S2619" t="str">
        <f t="shared" si="283"/>
        <v>technology</v>
      </c>
      <c r="T2619" t="str">
        <f t="shared" si="279"/>
        <v xml:space="preserve">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6">
        <f t="shared" si="280"/>
        <v>42339.834039351852</v>
      </c>
      <c r="K2620">
        <v>1443812461</v>
      </c>
      <c r="L2620" s="18">
        <f t="shared" si="277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>
        <f t="shared" si="278"/>
        <v>808</v>
      </c>
      <c r="R2620">
        <f t="shared" si="281"/>
        <v>10.493506493506494</v>
      </c>
      <c r="S2620" t="str">
        <f t="shared" si="283"/>
        <v>technology</v>
      </c>
      <c r="T2620" t="str">
        <f t="shared" si="279"/>
        <v xml:space="preserve">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6">
        <f t="shared" si="280"/>
        <v>42300.458333333328</v>
      </c>
      <c r="K2621">
        <v>1443302004</v>
      </c>
      <c r="L2621" s="18">
        <f t="shared" si="277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>
        <f t="shared" si="278"/>
        <v>884</v>
      </c>
      <c r="R2621">
        <f t="shared" si="281"/>
        <v>16.679245283018869</v>
      </c>
      <c r="S2621" t="str">
        <f t="shared" si="283"/>
        <v>technology</v>
      </c>
      <c r="T2621" t="str">
        <f t="shared" si="279"/>
        <v xml:space="preserve">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6">
        <f t="shared" si="280"/>
        <v>42288.041666666672</v>
      </c>
      <c r="K2622">
        <v>1441339242</v>
      </c>
      <c r="L2622" s="18">
        <f t="shared" si="277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>
        <f t="shared" si="278"/>
        <v>28374</v>
      </c>
      <c r="R2622">
        <f t="shared" si="281"/>
        <v>22.681055155875299</v>
      </c>
      <c r="S2622" t="str">
        <f t="shared" si="283"/>
        <v>technology</v>
      </c>
      <c r="T2622" t="str">
        <f t="shared" si="279"/>
        <v xml:space="preserve">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6">
        <f t="shared" si="280"/>
        <v>42145.74754629629</v>
      </c>
      <c r="K2623">
        <v>1429638988</v>
      </c>
      <c r="L2623" s="18">
        <f t="shared" si="277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>
        <f t="shared" si="278"/>
        <v>6882</v>
      </c>
      <c r="R2623">
        <f t="shared" si="281"/>
        <v>14.8</v>
      </c>
      <c r="S2623" t="str">
        <f t="shared" si="283"/>
        <v>technology</v>
      </c>
      <c r="T2623" t="str">
        <f t="shared" si="279"/>
        <v xml:space="preserve">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6">
        <f t="shared" si="280"/>
        <v>42734.74324074074</v>
      </c>
      <c r="K2624">
        <v>1479232216</v>
      </c>
      <c r="L2624" s="18">
        <f t="shared" si="277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>
        <f t="shared" si="278"/>
        <v>467.76</v>
      </c>
      <c r="R2624">
        <f t="shared" si="281"/>
        <v>6.3210810810810809</v>
      </c>
      <c r="S2624" t="str">
        <f t="shared" si="283"/>
        <v>technology</v>
      </c>
      <c r="T2624" t="str">
        <f t="shared" si="279"/>
        <v xml:space="preserve">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6">
        <f t="shared" si="280"/>
        <v>42706.256550925929</v>
      </c>
      <c r="K2625">
        <v>1479449366</v>
      </c>
      <c r="L2625" s="18">
        <f t="shared" si="277"/>
        <v>42692.256550925929</v>
      </c>
      <c r="M2625" t="b">
        <v>0</v>
      </c>
      <c r="N2625">
        <v>62</v>
      </c>
      <c r="O2625" t="b">
        <v>1</v>
      </c>
      <c r="P2625" t="s">
        <v>8300</v>
      </c>
      <c r="Q2625">
        <f t="shared" si="278"/>
        <v>280</v>
      </c>
      <c r="R2625">
        <f t="shared" si="281"/>
        <v>4.5161290322580649</v>
      </c>
      <c r="S2625" t="str">
        <f t="shared" si="283"/>
        <v>technology</v>
      </c>
      <c r="T2625" t="str">
        <f t="shared" si="279"/>
        <v xml:space="preserve">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6">
        <f t="shared" si="280"/>
        <v>41165.42155092593</v>
      </c>
      <c r="K2626">
        <v>1345716422</v>
      </c>
      <c r="L2626" s="18">
        <f t="shared" ref="L2626:L2689" si="284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>
        <f t="shared" ref="Q2626:Q2689" si="285">E2626-D2626</f>
        <v>102353.65</v>
      </c>
      <c r="R2626">
        <f t="shared" si="281"/>
        <v>29.513739907727796</v>
      </c>
      <c r="S2626" t="str">
        <f t="shared" si="283"/>
        <v>technology</v>
      </c>
      <c r="T2626" t="str">
        <f t="shared" ref="T2626:T2689" si="286">RIGHT(P2626,12)</f>
        <v xml:space="preserve">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6">
        <f t="shared" ref="J2627:J2690" si="287">(((I2627/60)/60)/24)+DATE(1970,1,1)</f>
        <v>42683.851944444439</v>
      </c>
      <c r="K2627">
        <v>1476559608</v>
      </c>
      <c r="L2627" s="18">
        <f t="shared" si="284"/>
        <v>42658.810277777782</v>
      </c>
      <c r="M2627" t="b">
        <v>0</v>
      </c>
      <c r="N2627">
        <v>52</v>
      </c>
      <c r="O2627" t="b">
        <v>1</v>
      </c>
      <c r="P2627" t="s">
        <v>8300</v>
      </c>
      <c r="Q2627">
        <f t="shared" si="285"/>
        <v>1284</v>
      </c>
      <c r="R2627">
        <f t="shared" ref="R2627:R2690" si="288">Q2627/N2627</f>
        <v>24.692307692307693</v>
      </c>
      <c r="S2627" t="str">
        <f t="shared" si="283"/>
        <v>technology</v>
      </c>
      <c r="T2627" t="str">
        <f t="shared" si="286"/>
        <v xml:space="preserve">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6">
        <f t="shared" si="287"/>
        <v>42158.628113425926</v>
      </c>
      <c r="K2628">
        <v>1430751869</v>
      </c>
      <c r="L2628" s="18">
        <f t="shared" si="284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>
        <f t="shared" si="285"/>
        <v>300</v>
      </c>
      <c r="R2628">
        <f t="shared" si="288"/>
        <v>6</v>
      </c>
      <c r="S2628" t="str">
        <f t="shared" si="283"/>
        <v>technology</v>
      </c>
      <c r="T2628" t="str">
        <f t="shared" si="286"/>
        <v xml:space="preserve">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6">
        <f t="shared" si="287"/>
        <v>42334.871076388896</v>
      </c>
      <c r="K2629">
        <v>1445975661</v>
      </c>
      <c r="L2629" s="18">
        <f t="shared" si="284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>
        <f t="shared" si="285"/>
        <v>820</v>
      </c>
      <c r="R2629">
        <f t="shared" si="288"/>
        <v>18.222222222222221</v>
      </c>
      <c r="S2629" t="str">
        <f t="shared" si="283"/>
        <v>technology</v>
      </c>
      <c r="T2629" t="str">
        <f t="shared" si="286"/>
        <v xml:space="preserve">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6">
        <f t="shared" si="287"/>
        <v>41973.966053240743</v>
      </c>
      <c r="K2630">
        <v>1415661067</v>
      </c>
      <c r="L2630" s="18">
        <f t="shared" si="284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>
        <f t="shared" si="285"/>
        <v>87</v>
      </c>
      <c r="R2630">
        <f t="shared" si="288"/>
        <v>4.1428571428571432</v>
      </c>
      <c r="S2630" t="str">
        <f t="shared" si="283"/>
        <v>technology</v>
      </c>
      <c r="T2630" t="str">
        <f t="shared" si="286"/>
        <v xml:space="preserve">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6">
        <f t="shared" si="287"/>
        <v>42138.538449074069</v>
      </c>
      <c r="K2631">
        <v>1429016122</v>
      </c>
      <c r="L2631" s="18">
        <f t="shared" si="284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>
        <f t="shared" si="285"/>
        <v>1387</v>
      </c>
      <c r="R2631">
        <f t="shared" si="288"/>
        <v>13.87</v>
      </c>
      <c r="S2631" t="str">
        <f t="shared" si="283"/>
        <v>technology</v>
      </c>
      <c r="T2631" t="str">
        <f t="shared" si="286"/>
        <v xml:space="preserve">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6">
        <f t="shared" si="287"/>
        <v>42551.416666666672</v>
      </c>
      <c r="K2632">
        <v>1464921112</v>
      </c>
      <c r="L2632" s="18">
        <f t="shared" si="284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>
        <f t="shared" si="285"/>
        <v>1158</v>
      </c>
      <c r="R2632">
        <f t="shared" si="288"/>
        <v>14.296296296296296</v>
      </c>
      <c r="S2632" t="str">
        <f t="shared" si="283"/>
        <v>technology</v>
      </c>
      <c r="T2632" t="str">
        <f t="shared" si="286"/>
        <v xml:space="preserve">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6">
        <f t="shared" si="287"/>
        <v>42246.169293981482</v>
      </c>
      <c r="K2633">
        <v>1438488227</v>
      </c>
      <c r="L2633" s="18">
        <f t="shared" si="284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>
        <f t="shared" si="285"/>
        <v>2933.0499999999993</v>
      </c>
      <c r="R2633">
        <f t="shared" si="288"/>
        <v>10.255419580419577</v>
      </c>
      <c r="S2633" t="str">
        <f t="shared" si="283"/>
        <v>technology</v>
      </c>
      <c r="T2633" t="str">
        <f t="shared" si="286"/>
        <v xml:space="preserve">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6">
        <f t="shared" si="287"/>
        <v>42519.061793981484</v>
      </c>
      <c r="K2634">
        <v>1462325339</v>
      </c>
      <c r="L2634" s="18">
        <f t="shared" si="284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>
        <f t="shared" si="285"/>
        <v>396</v>
      </c>
      <c r="R2634">
        <f t="shared" si="288"/>
        <v>9.4285714285714288</v>
      </c>
      <c r="S2634" t="str">
        <f t="shared" si="283"/>
        <v>technology</v>
      </c>
      <c r="T2634" t="str">
        <f t="shared" si="286"/>
        <v xml:space="preserve">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6">
        <f t="shared" si="287"/>
        <v>41697.958333333336</v>
      </c>
      <c r="K2635">
        <v>1390938332</v>
      </c>
      <c r="L2635" s="18">
        <f t="shared" si="284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>
        <f t="shared" si="285"/>
        <v>12731</v>
      </c>
      <c r="R2635">
        <f t="shared" si="288"/>
        <v>63.974874371859293</v>
      </c>
      <c r="S2635" t="str">
        <f t="shared" si="283"/>
        <v>technology</v>
      </c>
      <c r="T2635" t="str">
        <f t="shared" si="286"/>
        <v xml:space="preserve">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6">
        <f t="shared" si="287"/>
        <v>42642.656493055561</v>
      </c>
      <c r="K2636">
        <v>1472571921</v>
      </c>
      <c r="L2636" s="18">
        <f t="shared" si="284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>
        <f t="shared" si="285"/>
        <v>56</v>
      </c>
      <c r="R2636">
        <f t="shared" si="288"/>
        <v>2.2400000000000002</v>
      </c>
      <c r="S2636" t="str">
        <f t="shared" si="283"/>
        <v>technology</v>
      </c>
      <c r="T2636" t="str">
        <f t="shared" si="286"/>
        <v xml:space="preserve">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6">
        <f t="shared" si="287"/>
        <v>42072.909270833334</v>
      </c>
      <c r="K2637">
        <v>1422917361</v>
      </c>
      <c r="L2637" s="18">
        <f t="shared" si="284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>
        <f t="shared" si="285"/>
        <v>0</v>
      </c>
      <c r="R2637">
        <f t="shared" si="288"/>
        <v>0</v>
      </c>
      <c r="S2637" t="str">
        <f t="shared" si="283"/>
        <v>technology</v>
      </c>
      <c r="T2637" t="str">
        <f t="shared" si="286"/>
        <v xml:space="preserve">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6">
        <f t="shared" si="287"/>
        <v>42659.041666666672</v>
      </c>
      <c r="K2638">
        <v>1474641914</v>
      </c>
      <c r="L2638" s="18">
        <f t="shared" si="284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>
        <f t="shared" si="285"/>
        <v>873</v>
      </c>
      <c r="R2638">
        <f t="shared" si="288"/>
        <v>17.46</v>
      </c>
      <c r="S2638" t="str">
        <f t="shared" si="283"/>
        <v>technology</v>
      </c>
      <c r="T2638" t="str">
        <f t="shared" si="286"/>
        <v xml:space="preserve">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6">
        <f t="shared" si="287"/>
        <v>42655.549479166672</v>
      </c>
      <c r="K2639">
        <v>1474895475</v>
      </c>
      <c r="L2639" s="18">
        <f t="shared" si="284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>
        <f t="shared" si="285"/>
        <v>331</v>
      </c>
      <c r="R2639">
        <f t="shared" si="288"/>
        <v>12.73076923076923</v>
      </c>
      <c r="S2639" t="str">
        <f t="shared" si="283"/>
        <v>technology</v>
      </c>
      <c r="T2639" t="str">
        <f t="shared" si="286"/>
        <v xml:space="preserve">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6">
        <f t="shared" si="287"/>
        <v>42019.913136574076</v>
      </c>
      <c r="K2640">
        <v>1418766895</v>
      </c>
      <c r="L2640" s="18">
        <f t="shared" si="284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>
        <f t="shared" si="285"/>
        <v>6</v>
      </c>
      <c r="R2640">
        <f t="shared" si="288"/>
        <v>0.42857142857142855</v>
      </c>
      <c r="S2640" t="str">
        <f t="shared" si="283"/>
        <v>technology</v>
      </c>
      <c r="T2640" t="str">
        <f t="shared" si="286"/>
        <v xml:space="preserve">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6">
        <f t="shared" si="287"/>
        <v>42054.86513888889</v>
      </c>
      <c r="K2641">
        <v>1421786748</v>
      </c>
      <c r="L2641" s="18">
        <f t="shared" si="284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>
        <f t="shared" si="285"/>
        <v>192</v>
      </c>
      <c r="R2641">
        <f t="shared" si="288"/>
        <v>3.9183673469387754</v>
      </c>
      <c r="S2641" t="str">
        <f t="shared" si="283"/>
        <v>technology</v>
      </c>
      <c r="T2641" t="str">
        <f t="shared" si="286"/>
        <v xml:space="preserve">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6">
        <f t="shared" si="287"/>
        <v>42163.160578703704</v>
      </c>
      <c r="K2642">
        <v>1428551474</v>
      </c>
      <c r="L2642" s="18">
        <f t="shared" si="284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>
        <f t="shared" si="285"/>
        <v>170</v>
      </c>
      <c r="R2642">
        <f t="shared" si="288"/>
        <v>2.4637681159420288</v>
      </c>
      <c r="S2642" t="str">
        <f t="shared" si="283"/>
        <v>technology</v>
      </c>
      <c r="T2642" t="str">
        <f t="shared" si="286"/>
        <v xml:space="preserve">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6">
        <f t="shared" si="287"/>
        <v>41897.839583333334</v>
      </c>
      <c r="K2643">
        <v>1409341863</v>
      </c>
      <c r="L2643" s="18">
        <f t="shared" si="284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>
        <f t="shared" si="285"/>
        <v>-1485</v>
      </c>
      <c r="R2643">
        <f t="shared" si="288"/>
        <v>-1485</v>
      </c>
      <c r="S2643" t="str">
        <f t="shared" si="283"/>
        <v>technology</v>
      </c>
      <c r="T2643" t="str">
        <f t="shared" si="286"/>
        <v xml:space="preserve">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6">
        <f t="shared" si="287"/>
        <v>42566.289583333331</v>
      </c>
      <c r="K2644">
        <v>1465970108</v>
      </c>
      <c r="L2644" s="18">
        <f t="shared" si="284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>
        <f t="shared" si="285"/>
        <v>-500000</v>
      </c>
      <c r="R2644" t="e">
        <f t="shared" si="288"/>
        <v>#DIV/0!</v>
      </c>
      <c r="S2644" t="str">
        <f t="shared" si="283"/>
        <v>technology</v>
      </c>
      <c r="T2644" t="str">
        <f t="shared" si="286"/>
        <v xml:space="preserve">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6">
        <f t="shared" si="287"/>
        <v>42725.332638888889</v>
      </c>
      <c r="K2645">
        <v>1479218315</v>
      </c>
      <c r="L2645" s="18">
        <f t="shared" si="284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>
        <f t="shared" si="285"/>
        <v>-664402.68999999994</v>
      </c>
      <c r="R2645">
        <f t="shared" si="288"/>
        <v>-442.64003331112588</v>
      </c>
      <c r="S2645" t="str">
        <f t="shared" si="283"/>
        <v>technology</v>
      </c>
      <c r="T2645" t="str">
        <f t="shared" si="286"/>
        <v xml:space="preserve">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6">
        <f t="shared" si="287"/>
        <v>42804.792071759264</v>
      </c>
      <c r="K2646">
        <v>1486580435</v>
      </c>
      <c r="L2646" s="18">
        <f t="shared" si="284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>
        <f t="shared" si="285"/>
        <v>-97947</v>
      </c>
      <c r="R2646">
        <f t="shared" si="288"/>
        <v>-1883.5961538461538</v>
      </c>
      <c r="S2646" t="str">
        <f t="shared" si="283"/>
        <v>technology</v>
      </c>
      <c r="T2646" t="str">
        <f t="shared" si="286"/>
        <v xml:space="preserve">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6">
        <f t="shared" si="287"/>
        <v>41951.884293981479</v>
      </c>
      <c r="K2647">
        <v>1412885603</v>
      </c>
      <c r="L2647" s="18">
        <f t="shared" si="284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>
        <f t="shared" si="285"/>
        <v>-17900</v>
      </c>
      <c r="R2647">
        <f t="shared" si="288"/>
        <v>-778.26086956521738</v>
      </c>
      <c r="S2647" t="str">
        <f t="shared" si="283"/>
        <v>technology</v>
      </c>
      <c r="T2647" t="str">
        <f t="shared" si="286"/>
        <v xml:space="preserve">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6">
        <f t="shared" si="287"/>
        <v>42256.313298611116</v>
      </c>
      <c r="K2648">
        <v>1439191869</v>
      </c>
      <c r="L2648" s="18">
        <f t="shared" si="284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>
        <f t="shared" si="285"/>
        <v>-457913.58</v>
      </c>
      <c r="R2648">
        <f t="shared" si="288"/>
        <v>-855.91323364485982</v>
      </c>
      <c r="S2648" t="str">
        <f t="shared" si="283"/>
        <v>technology</v>
      </c>
      <c r="T2648" t="str">
        <f t="shared" si="286"/>
        <v xml:space="preserve">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6">
        <f t="shared" si="287"/>
        <v>42230.261793981481</v>
      </c>
      <c r="K2649">
        <v>1436941019</v>
      </c>
      <c r="L2649" s="18">
        <f t="shared" si="284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>
        <f t="shared" si="285"/>
        <v>-2464</v>
      </c>
      <c r="R2649">
        <f t="shared" si="288"/>
        <v>-821.33333333333337</v>
      </c>
      <c r="S2649" t="str">
        <f t="shared" si="283"/>
        <v>technology</v>
      </c>
      <c r="T2649" t="str">
        <f t="shared" si="286"/>
        <v xml:space="preserve">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6">
        <f t="shared" si="287"/>
        <v>42438.714814814812</v>
      </c>
      <c r="K2650">
        <v>1454951360</v>
      </c>
      <c r="L2650" s="18">
        <f t="shared" si="284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>
        <f t="shared" si="285"/>
        <v>-11894</v>
      </c>
      <c r="R2650">
        <f t="shared" si="288"/>
        <v>-1982.3333333333333</v>
      </c>
      <c r="S2650" t="str">
        <f t="shared" si="283"/>
        <v>technology</v>
      </c>
      <c r="T2650" t="str">
        <f t="shared" si="286"/>
        <v xml:space="preserve">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6">
        <f t="shared" si="287"/>
        <v>42401.99700231482</v>
      </c>
      <c r="K2651">
        <v>1449186941</v>
      </c>
      <c r="L2651" s="18">
        <f t="shared" si="284"/>
        <v>42341.99700231482</v>
      </c>
      <c r="M2651" t="b">
        <v>0</v>
      </c>
      <c r="N2651">
        <v>3</v>
      </c>
      <c r="O2651" t="b">
        <v>0</v>
      </c>
      <c r="P2651" t="s">
        <v>8300</v>
      </c>
      <c r="Q2651">
        <f t="shared" si="285"/>
        <v>-124876</v>
      </c>
      <c r="R2651">
        <f t="shared" si="288"/>
        <v>-41625.333333333336</v>
      </c>
      <c r="S2651" t="str">
        <f t="shared" si="283"/>
        <v>technology</v>
      </c>
      <c r="T2651" t="str">
        <f t="shared" si="286"/>
        <v xml:space="preserve">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6">
        <f t="shared" si="287"/>
        <v>42725.624340277776</v>
      </c>
      <c r="K2652">
        <v>1479740343</v>
      </c>
      <c r="L2652" s="18">
        <f t="shared" si="284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>
        <f t="shared" si="285"/>
        <v>-59642</v>
      </c>
      <c r="R2652">
        <f t="shared" si="288"/>
        <v>-11928.4</v>
      </c>
      <c r="S2652" t="str">
        <f t="shared" si="283"/>
        <v>technology</v>
      </c>
      <c r="T2652" t="str">
        <f t="shared" si="286"/>
        <v xml:space="preserve">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6">
        <f t="shared" si="287"/>
        <v>42355.805659722217</v>
      </c>
      <c r="K2653">
        <v>1447960809</v>
      </c>
      <c r="L2653" s="18">
        <f t="shared" si="284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>
        <f t="shared" si="285"/>
        <v>-274767</v>
      </c>
      <c r="R2653">
        <f t="shared" si="288"/>
        <v>-16162.764705882353</v>
      </c>
      <c r="S2653" t="str">
        <f t="shared" si="283"/>
        <v>technology</v>
      </c>
      <c r="T2653" t="str">
        <f t="shared" si="286"/>
        <v xml:space="preserve">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6">
        <f t="shared" si="287"/>
        <v>41983.158854166672</v>
      </c>
      <c r="K2654">
        <v>1415591325</v>
      </c>
      <c r="L2654" s="18">
        <f t="shared" si="284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>
        <f t="shared" si="285"/>
        <v>-99115</v>
      </c>
      <c r="R2654">
        <f t="shared" si="288"/>
        <v>-9010.454545454546</v>
      </c>
      <c r="S2654" t="str">
        <f t="shared" si="283"/>
        <v>technology</v>
      </c>
      <c r="T2654" t="str">
        <f t="shared" si="286"/>
        <v xml:space="preserve">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6">
        <f t="shared" si="287"/>
        <v>41803.166666666664</v>
      </c>
      <c r="K2655">
        <v>1399909127</v>
      </c>
      <c r="L2655" s="18">
        <f t="shared" si="284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>
        <f t="shared" si="285"/>
        <v>-45124</v>
      </c>
      <c r="R2655">
        <f t="shared" si="288"/>
        <v>-644.62857142857138</v>
      </c>
      <c r="S2655" t="str">
        <f t="shared" si="283"/>
        <v>technology</v>
      </c>
      <c r="T2655" t="str">
        <f t="shared" si="286"/>
        <v xml:space="preserve">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6">
        <f t="shared" si="287"/>
        <v>42115.559328703705</v>
      </c>
      <c r="K2656">
        <v>1424442326</v>
      </c>
      <c r="L2656" s="18">
        <f t="shared" si="284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>
        <f t="shared" si="285"/>
        <v>-99949</v>
      </c>
      <c r="R2656">
        <f t="shared" si="288"/>
        <v>-16658.166666666668</v>
      </c>
      <c r="S2656" t="str">
        <f t="shared" si="283"/>
        <v>technology</v>
      </c>
      <c r="T2656" t="str">
        <f t="shared" si="286"/>
        <v xml:space="preserve">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6">
        <f t="shared" si="287"/>
        <v>42409.833333333328</v>
      </c>
      <c r="K2657">
        <v>1452631647</v>
      </c>
      <c r="L2657" s="18">
        <f t="shared" si="284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>
        <f t="shared" si="285"/>
        <v>-11845</v>
      </c>
      <c r="R2657">
        <f t="shared" si="288"/>
        <v>-275.46511627906978</v>
      </c>
      <c r="S2657" t="str">
        <f t="shared" si="283"/>
        <v>technology</v>
      </c>
      <c r="T2657" t="str">
        <f t="shared" si="286"/>
        <v xml:space="preserve">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6">
        <f t="shared" si="287"/>
        <v>42806.791666666672</v>
      </c>
      <c r="K2658">
        <v>1485966688</v>
      </c>
      <c r="L2658" s="18">
        <f t="shared" si="284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>
        <f t="shared" si="285"/>
        <v>-132845</v>
      </c>
      <c r="R2658">
        <f t="shared" si="288"/>
        <v>-873.98026315789468</v>
      </c>
      <c r="S2658" t="str">
        <f t="shared" si="283"/>
        <v>technology</v>
      </c>
      <c r="T2658" t="str">
        <f t="shared" si="286"/>
        <v xml:space="preserve">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6">
        <f t="shared" si="287"/>
        <v>42585.0625</v>
      </c>
      <c r="K2659">
        <v>1467325053</v>
      </c>
      <c r="L2659" s="18">
        <f t="shared" si="284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>
        <f t="shared" si="285"/>
        <v>-24378.62</v>
      </c>
      <c r="R2659">
        <f t="shared" si="288"/>
        <v>-413.19694915254235</v>
      </c>
      <c r="S2659" t="str">
        <f t="shared" si="283"/>
        <v>technology</v>
      </c>
      <c r="T2659" t="str">
        <f t="shared" si="286"/>
        <v xml:space="preserve">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6">
        <f t="shared" si="287"/>
        <v>42581.884189814817</v>
      </c>
      <c r="K2660">
        <v>1467321194</v>
      </c>
      <c r="L2660" s="18">
        <f t="shared" si="284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>
        <f t="shared" si="285"/>
        <v>-97909</v>
      </c>
      <c r="R2660">
        <f t="shared" si="288"/>
        <v>-24477.25</v>
      </c>
      <c r="S2660" t="str">
        <f t="shared" si="283"/>
        <v>technology</v>
      </c>
      <c r="T2660" t="str">
        <f t="shared" si="286"/>
        <v xml:space="preserve">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6">
        <f t="shared" si="287"/>
        <v>42112.069560185191</v>
      </c>
      <c r="K2661">
        <v>1426729210</v>
      </c>
      <c r="L2661" s="18">
        <f t="shared" si="284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>
        <f t="shared" si="285"/>
        <v>-47667</v>
      </c>
      <c r="R2661">
        <f t="shared" si="288"/>
        <v>-4766.7</v>
      </c>
      <c r="S2661" t="str">
        <f t="shared" si="283"/>
        <v>technology</v>
      </c>
      <c r="T2661" t="str">
        <f t="shared" si="286"/>
        <v xml:space="preserve">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6">
        <f t="shared" si="287"/>
        <v>42332.754837962959</v>
      </c>
      <c r="K2662">
        <v>1443200818</v>
      </c>
      <c r="L2662" s="18">
        <f t="shared" si="284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>
        <f t="shared" si="285"/>
        <v>-19981</v>
      </c>
      <c r="R2662">
        <f t="shared" si="288"/>
        <v>-3996.2</v>
      </c>
      <c r="S2662" t="str">
        <f t="shared" si="283"/>
        <v>technology</v>
      </c>
      <c r="T2662" t="str">
        <f t="shared" si="286"/>
        <v xml:space="preserve">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6">
        <f t="shared" si="287"/>
        <v>41572.958449074074</v>
      </c>
      <c r="K2663">
        <v>1380150010</v>
      </c>
      <c r="L2663" s="18">
        <f t="shared" si="284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>
        <f t="shared" si="285"/>
        <v>145</v>
      </c>
      <c r="R2663">
        <f t="shared" si="288"/>
        <v>2.4166666666666665</v>
      </c>
      <c r="S2663" t="str">
        <f>LEFT(P2663, LEN(P2663)-12)</f>
        <v>technology</v>
      </c>
      <c r="T2663" t="str">
        <f t="shared" si="286"/>
        <v>/makerspaces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6">
        <f t="shared" si="287"/>
        <v>42237.746678240743</v>
      </c>
      <c r="K2664">
        <v>1437587713</v>
      </c>
      <c r="L2664" s="18">
        <f t="shared" si="284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>
        <f t="shared" si="285"/>
        <v>1360</v>
      </c>
      <c r="R2664">
        <f t="shared" si="288"/>
        <v>17</v>
      </c>
      <c r="S2664" t="str">
        <f t="shared" ref="S2664:S2682" si="289">LEFT(P2664, LEN(P2664)-12)</f>
        <v>technology</v>
      </c>
      <c r="T2664" t="str">
        <f t="shared" si="286"/>
        <v>/makerspaces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6">
        <f t="shared" si="287"/>
        <v>42251.625</v>
      </c>
      <c r="K2665">
        <v>1438873007</v>
      </c>
      <c r="L2665" s="18">
        <f t="shared" si="284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>
        <f t="shared" si="285"/>
        <v>919.25</v>
      </c>
      <c r="R2665">
        <f t="shared" si="288"/>
        <v>16.415178571428573</v>
      </c>
      <c r="S2665" t="str">
        <f t="shared" si="289"/>
        <v>technology</v>
      </c>
      <c r="T2665" t="str">
        <f t="shared" si="286"/>
        <v>/makerspaces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6">
        <f t="shared" si="287"/>
        <v>42347.290972222225</v>
      </c>
      <c r="K2666">
        <v>1446683797</v>
      </c>
      <c r="L2666" s="18">
        <f t="shared" si="284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>
        <f t="shared" si="285"/>
        <v>600</v>
      </c>
      <c r="R2666">
        <f t="shared" si="288"/>
        <v>5.7692307692307692</v>
      </c>
      <c r="S2666" t="str">
        <f t="shared" si="289"/>
        <v>technology</v>
      </c>
      <c r="T2666" t="str">
        <f t="shared" si="286"/>
        <v>/makerspaces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6">
        <f t="shared" si="287"/>
        <v>42128.895532407405</v>
      </c>
      <c r="K2667">
        <v>1426886974</v>
      </c>
      <c r="L2667" s="18">
        <f t="shared" si="284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>
        <f t="shared" si="285"/>
        <v>810</v>
      </c>
      <c r="R2667">
        <f t="shared" si="288"/>
        <v>17.608695652173914</v>
      </c>
      <c r="S2667" t="str">
        <f t="shared" si="289"/>
        <v>technology</v>
      </c>
      <c r="T2667" t="str">
        <f t="shared" si="286"/>
        <v>/makerspaces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6">
        <f t="shared" si="287"/>
        <v>42272.875</v>
      </c>
      <c r="K2668">
        <v>1440008439</v>
      </c>
      <c r="L2668" s="18">
        <f t="shared" si="284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>
        <f t="shared" si="285"/>
        <v>5929.51</v>
      </c>
      <c r="R2668">
        <f t="shared" si="288"/>
        <v>28.784029126213593</v>
      </c>
      <c r="S2668" t="str">
        <f t="shared" si="289"/>
        <v>technology</v>
      </c>
      <c r="T2668" t="str">
        <f t="shared" si="286"/>
        <v>/makerspaces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6">
        <f t="shared" si="287"/>
        <v>42410.926111111112</v>
      </c>
      <c r="K2669">
        <v>1452550416</v>
      </c>
      <c r="L2669" s="18">
        <f t="shared" si="284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>
        <f t="shared" si="285"/>
        <v>160</v>
      </c>
      <c r="R2669">
        <f t="shared" si="288"/>
        <v>8.8888888888888893</v>
      </c>
      <c r="S2669" t="str">
        <f t="shared" si="289"/>
        <v>technology</v>
      </c>
      <c r="T2669" t="str">
        <f t="shared" si="286"/>
        <v>/makerspaces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6">
        <f t="shared" si="287"/>
        <v>42317.60555555555</v>
      </c>
      <c r="K2670">
        <v>1443449265</v>
      </c>
      <c r="L2670" s="18">
        <f t="shared" si="284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>
        <f t="shared" si="285"/>
        <v>707</v>
      </c>
      <c r="R2670">
        <f t="shared" si="288"/>
        <v>25.25</v>
      </c>
      <c r="S2670" t="str">
        <f t="shared" si="289"/>
        <v>technology</v>
      </c>
      <c r="T2670" t="str">
        <f t="shared" si="286"/>
        <v>/makerspaces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6">
        <f t="shared" si="287"/>
        <v>42379.035833333335</v>
      </c>
      <c r="K2671">
        <v>1447203096</v>
      </c>
      <c r="L2671" s="18">
        <f t="shared" si="284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>
        <f t="shared" si="285"/>
        <v>201</v>
      </c>
      <c r="R2671">
        <f t="shared" si="288"/>
        <v>18.272727272727273</v>
      </c>
      <c r="S2671" t="str">
        <f t="shared" si="289"/>
        <v>technology</v>
      </c>
      <c r="T2671" t="str">
        <f t="shared" si="286"/>
        <v>/makerspaces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6">
        <f t="shared" si="287"/>
        <v>41849.020601851851</v>
      </c>
      <c r="K2672">
        <v>1404174580</v>
      </c>
      <c r="L2672" s="18">
        <f t="shared" si="284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>
        <f t="shared" si="285"/>
        <v>-36393</v>
      </c>
      <c r="R2672">
        <f t="shared" si="288"/>
        <v>-606.54999999999995</v>
      </c>
      <c r="S2672" t="str">
        <f t="shared" si="289"/>
        <v>technology</v>
      </c>
      <c r="T2672" t="str">
        <f t="shared" si="286"/>
        <v>/makerspaces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6">
        <f t="shared" si="287"/>
        <v>41992.818055555559</v>
      </c>
      <c r="K2673">
        <v>1416419916</v>
      </c>
      <c r="L2673" s="18">
        <f t="shared" si="284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>
        <f t="shared" si="285"/>
        <v>-22164</v>
      </c>
      <c r="R2673">
        <f t="shared" si="288"/>
        <v>-263.85714285714283</v>
      </c>
      <c r="S2673" t="str">
        <f t="shared" si="289"/>
        <v>technology</v>
      </c>
      <c r="T2673" t="str">
        <f t="shared" si="286"/>
        <v>/makerspaces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6">
        <f t="shared" si="287"/>
        <v>42366.25</v>
      </c>
      <c r="K2674">
        <v>1449436390</v>
      </c>
      <c r="L2674" s="18">
        <f t="shared" si="284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>
        <f t="shared" si="285"/>
        <v>-6681</v>
      </c>
      <c r="R2674">
        <f t="shared" si="288"/>
        <v>-142.14893617021278</v>
      </c>
      <c r="S2674" t="str">
        <f t="shared" si="289"/>
        <v>technology</v>
      </c>
      <c r="T2674" t="str">
        <f t="shared" si="286"/>
        <v>/makerspaces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6">
        <f t="shared" si="287"/>
        <v>41941.947916666664</v>
      </c>
      <c r="K2675">
        <v>1412081999</v>
      </c>
      <c r="L2675" s="18">
        <f t="shared" si="284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>
        <f t="shared" si="285"/>
        <v>-28968</v>
      </c>
      <c r="R2675">
        <f t="shared" si="288"/>
        <v>-438.90909090909093</v>
      </c>
      <c r="S2675" t="str">
        <f t="shared" si="289"/>
        <v>technology</v>
      </c>
      <c r="T2675" t="str">
        <f t="shared" si="286"/>
        <v>/makerspaces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6">
        <f t="shared" si="287"/>
        <v>42556.207638888889</v>
      </c>
      <c r="K2676">
        <v>1465398670</v>
      </c>
      <c r="L2676" s="18">
        <f t="shared" si="284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>
        <f t="shared" si="285"/>
        <v>-13006</v>
      </c>
      <c r="R2676">
        <f t="shared" si="288"/>
        <v>-76.058479532163744</v>
      </c>
      <c r="S2676" t="str">
        <f t="shared" si="289"/>
        <v>technology</v>
      </c>
      <c r="T2676" t="str">
        <f t="shared" si="286"/>
        <v>/makerspaces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6">
        <f t="shared" si="287"/>
        <v>41953.899178240739</v>
      </c>
      <c r="K2677">
        <v>1413059689</v>
      </c>
      <c r="L2677" s="18">
        <f t="shared" si="284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>
        <f t="shared" si="285"/>
        <v>-23103</v>
      </c>
      <c r="R2677">
        <f t="shared" si="288"/>
        <v>-796.65517241379314</v>
      </c>
      <c r="S2677" t="str">
        <f t="shared" si="289"/>
        <v>technology</v>
      </c>
      <c r="T2677" t="str">
        <f t="shared" si="286"/>
        <v>/makerspaces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6">
        <f t="shared" si="287"/>
        <v>42512.624699074076</v>
      </c>
      <c r="K2678">
        <v>1461337174</v>
      </c>
      <c r="L2678" s="18">
        <f t="shared" si="284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>
        <f t="shared" si="285"/>
        <v>-1042</v>
      </c>
      <c r="R2678">
        <f t="shared" si="288"/>
        <v>-115.77777777777777</v>
      </c>
      <c r="S2678" t="str">
        <f t="shared" si="289"/>
        <v>technology</v>
      </c>
      <c r="T2678" t="str">
        <f t="shared" si="286"/>
        <v>/makerspaces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6">
        <f t="shared" si="287"/>
        <v>41823.029432870368</v>
      </c>
      <c r="K2679">
        <v>1401756143</v>
      </c>
      <c r="L2679" s="18">
        <f t="shared" si="284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>
        <f t="shared" si="285"/>
        <v>-16085</v>
      </c>
      <c r="R2679">
        <f t="shared" si="288"/>
        <v>-595.74074074074076</v>
      </c>
      <c r="S2679" t="str">
        <f t="shared" si="289"/>
        <v>technology</v>
      </c>
      <c r="T2679" t="str">
        <f t="shared" si="286"/>
        <v>/makerspaces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6">
        <f t="shared" si="287"/>
        <v>42271.798206018517</v>
      </c>
      <c r="K2680">
        <v>1440529765</v>
      </c>
      <c r="L2680" s="18">
        <f t="shared" si="284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>
        <f t="shared" si="285"/>
        <v>-7998900</v>
      </c>
      <c r="R2680">
        <f t="shared" si="288"/>
        <v>-3999450</v>
      </c>
      <c r="S2680" t="str">
        <f t="shared" si="289"/>
        <v>technology</v>
      </c>
      <c r="T2680" t="str">
        <f t="shared" si="286"/>
        <v>/makerspaces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6">
        <f t="shared" si="287"/>
        <v>42063.001087962963</v>
      </c>
      <c r="K2681">
        <v>1422489694</v>
      </c>
      <c r="L2681" s="18">
        <f t="shared" si="284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>
        <f t="shared" si="285"/>
        <v>-39868</v>
      </c>
      <c r="R2681">
        <f t="shared" si="288"/>
        <v>-13289.333333333334</v>
      </c>
      <c r="S2681" t="str">
        <f t="shared" si="289"/>
        <v>technology</v>
      </c>
      <c r="T2681" t="str">
        <f t="shared" si="286"/>
        <v>/makerspaces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6">
        <f t="shared" si="287"/>
        <v>42466.170034722221</v>
      </c>
      <c r="K2682">
        <v>1457327091</v>
      </c>
      <c r="L2682" s="18">
        <f t="shared" si="284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>
        <f t="shared" si="285"/>
        <v>-31724</v>
      </c>
      <c r="R2682">
        <f t="shared" si="288"/>
        <v>-7931</v>
      </c>
      <c r="S2682" t="str">
        <f t="shared" si="289"/>
        <v>technology</v>
      </c>
      <c r="T2682" t="str">
        <f t="shared" si="286"/>
        <v>/makerspaces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6">
        <f t="shared" si="287"/>
        <v>41830.895254629628</v>
      </c>
      <c r="K2683">
        <v>1402867750</v>
      </c>
      <c r="L2683" s="18">
        <f t="shared" si="284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>
        <f t="shared" si="285"/>
        <v>-7945</v>
      </c>
      <c r="R2683">
        <f t="shared" si="288"/>
        <v>-3972.5</v>
      </c>
      <c r="S2683" s="8" t="str">
        <f t="shared" ref="S2683:S2702" si="290">LEFT(P2683, LEN(P2683)-12)</f>
        <v>food</v>
      </c>
      <c r="T2683" t="str">
        <f t="shared" si="286"/>
        <v>/food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6">
        <f t="shared" si="287"/>
        <v>41965.249305555553</v>
      </c>
      <c r="K2684">
        <v>1413838540</v>
      </c>
      <c r="L2684" s="18">
        <f t="shared" si="284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>
        <f t="shared" si="285"/>
        <v>-4302</v>
      </c>
      <c r="R2684">
        <f t="shared" si="288"/>
        <v>-215.1</v>
      </c>
      <c r="S2684" s="8" t="str">
        <f t="shared" si="290"/>
        <v>food</v>
      </c>
      <c r="T2684" t="str">
        <f t="shared" si="286"/>
        <v>/food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6">
        <f t="shared" si="287"/>
        <v>42064.75509259259</v>
      </c>
      <c r="K2685">
        <v>1422641240</v>
      </c>
      <c r="L2685" s="18">
        <f t="shared" si="284"/>
        <v>42034.75509259259</v>
      </c>
      <c r="M2685" t="b">
        <v>0</v>
      </c>
      <c r="N2685">
        <v>3</v>
      </c>
      <c r="O2685" t="b">
        <v>0</v>
      </c>
      <c r="P2685" t="s">
        <v>8283</v>
      </c>
      <c r="Q2685">
        <f t="shared" si="285"/>
        <v>-14964</v>
      </c>
      <c r="R2685">
        <f t="shared" si="288"/>
        <v>-4988</v>
      </c>
      <c r="S2685" s="8" t="str">
        <f t="shared" si="290"/>
        <v>food</v>
      </c>
      <c r="T2685" t="str">
        <f t="shared" si="286"/>
        <v>/food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6">
        <f t="shared" si="287"/>
        <v>41860.914641203701</v>
      </c>
      <c r="K2686">
        <v>1404165425</v>
      </c>
      <c r="L2686" s="18">
        <f t="shared" si="284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>
        <f t="shared" si="285"/>
        <v>-69200</v>
      </c>
      <c r="R2686">
        <f t="shared" si="288"/>
        <v>-17300</v>
      </c>
      <c r="S2686" s="8" t="str">
        <f t="shared" si="290"/>
        <v>food</v>
      </c>
      <c r="T2686" t="str">
        <f t="shared" si="286"/>
        <v>/food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6">
        <f t="shared" si="287"/>
        <v>42121.654282407413</v>
      </c>
      <c r="K2687">
        <v>1424968930</v>
      </c>
      <c r="L2687" s="18">
        <f t="shared" si="284"/>
        <v>42061.69594907407</v>
      </c>
      <c r="M2687" t="b">
        <v>0</v>
      </c>
      <c r="N2687">
        <v>1</v>
      </c>
      <c r="O2687" t="b">
        <v>0</v>
      </c>
      <c r="P2687" t="s">
        <v>8283</v>
      </c>
      <c r="Q2687">
        <f t="shared" si="285"/>
        <v>-49990</v>
      </c>
      <c r="R2687">
        <f t="shared" si="288"/>
        <v>-49990</v>
      </c>
      <c r="S2687" s="8" t="str">
        <f t="shared" si="290"/>
        <v>food</v>
      </c>
      <c r="T2687" t="str">
        <f t="shared" si="286"/>
        <v>/food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6">
        <f t="shared" si="287"/>
        <v>41912.974803240737</v>
      </c>
      <c r="K2688">
        <v>1410391423</v>
      </c>
      <c r="L2688" s="18">
        <f t="shared" si="284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>
        <f t="shared" si="285"/>
        <v>-30000</v>
      </c>
      <c r="R2688" t="e">
        <f t="shared" si="288"/>
        <v>#DIV/0!</v>
      </c>
      <c r="S2688" s="8" t="str">
        <f t="shared" si="290"/>
        <v>food</v>
      </c>
      <c r="T2688" t="str">
        <f t="shared" si="286"/>
        <v>/food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6">
        <f t="shared" si="287"/>
        <v>42184.64025462963</v>
      </c>
      <c r="K2689">
        <v>1432999318</v>
      </c>
      <c r="L2689" s="18">
        <f t="shared" si="284"/>
        <v>42154.64025462963</v>
      </c>
      <c r="M2689" t="b">
        <v>0</v>
      </c>
      <c r="N2689">
        <v>0</v>
      </c>
      <c r="O2689" t="b">
        <v>0</v>
      </c>
      <c r="P2689" t="s">
        <v>8283</v>
      </c>
      <c r="Q2689">
        <f t="shared" si="285"/>
        <v>-15000</v>
      </c>
      <c r="R2689" t="e">
        <f t="shared" si="288"/>
        <v>#DIV/0!</v>
      </c>
      <c r="S2689" s="8" t="str">
        <f t="shared" si="290"/>
        <v>food</v>
      </c>
      <c r="T2689" t="str">
        <f t="shared" si="286"/>
        <v>/food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6">
        <f t="shared" si="287"/>
        <v>42059.125</v>
      </c>
      <c r="K2690">
        <v>1422067870</v>
      </c>
      <c r="L2690" s="18">
        <f t="shared" ref="L2690:L2753" si="291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8283</v>
      </c>
      <c r="Q2690">
        <f t="shared" ref="Q2690:Q2753" si="292">E2690-D2690</f>
        <v>-49926</v>
      </c>
      <c r="R2690">
        <f t="shared" si="288"/>
        <v>-3566.1428571428573</v>
      </c>
      <c r="S2690" s="8" t="str">
        <f t="shared" si="290"/>
        <v>food</v>
      </c>
      <c r="T2690" t="str">
        <f t="shared" ref="T2690:T2753" si="293">RIGHT(P2690,12)</f>
        <v>/food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6">
        <f t="shared" ref="J2691:J2754" si="294">(((I2691/60)/60)/24)+DATE(1970,1,1)</f>
        <v>42581.961689814809</v>
      </c>
      <c r="K2691">
        <v>1467327890</v>
      </c>
      <c r="L2691" s="18">
        <f t="shared" si="291"/>
        <v>42551.961689814809</v>
      </c>
      <c r="M2691" t="b">
        <v>0</v>
      </c>
      <c r="N2691">
        <v>1</v>
      </c>
      <c r="O2691" t="b">
        <v>0</v>
      </c>
      <c r="P2691" t="s">
        <v>8283</v>
      </c>
      <c r="Q2691">
        <f t="shared" si="292"/>
        <v>-34999</v>
      </c>
      <c r="R2691">
        <f t="shared" ref="R2691:R2754" si="295">Q2691/N2691</f>
        <v>-34999</v>
      </c>
      <c r="S2691" s="8" t="str">
        <f t="shared" si="290"/>
        <v>food</v>
      </c>
      <c r="T2691" t="str">
        <f t="shared" si="293"/>
        <v>/food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6">
        <f t="shared" si="294"/>
        <v>42158.105046296296</v>
      </c>
      <c r="K2692">
        <v>1429410676</v>
      </c>
      <c r="L2692" s="18">
        <f t="shared" si="291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>
        <f t="shared" si="292"/>
        <v>-71414</v>
      </c>
      <c r="R2692">
        <f t="shared" si="295"/>
        <v>-605.20338983050851</v>
      </c>
      <c r="S2692" s="8" t="str">
        <f t="shared" si="290"/>
        <v>food</v>
      </c>
      <c r="T2692" t="str">
        <f t="shared" si="293"/>
        <v>/food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6">
        <f t="shared" si="294"/>
        <v>42134.724039351851</v>
      </c>
      <c r="K2693">
        <v>1427390557</v>
      </c>
      <c r="L2693" s="18">
        <f t="shared" si="291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>
        <f t="shared" si="292"/>
        <v>-64965</v>
      </c>
      <c r="R2693">
        <f t="shared" si="295"/>
        <v>-32482.5</v>
      </c>
      <c r="S2693" s="8" t="str">
        <f t="shared" si="290"/>
        <v>food</v>
      </c>
      <c r="T2693" t="str">
        <f t="shared" si="293"/>
        <v>/food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6">
        <f t="shared" si="294"/>
        <v>42088.292361111111</v>
      </c>
      <c r="K2694">
        <v>1424678460</v>
      </c>
      <c r="L2694" s="18">
        <f t="shared" si="291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>
        <f t="shared" si="292"/>
        <v>-3475</v>
      </c>
      <c r="R2694">
        <f t="shared" si="295"/>
        <v>-3475</v>
      </c>
      <c r="S2694" s="8" t="str">
        <f t="shared" si="290"/>
        <v>food</v>
      </c>
      <c r="T2694" t="str">
        <f t="shared" si="293"/>
        <v>/food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6">
        <f t="shared" si="294"/>
        <v>41864.138495370367</v>
      </c>
      <c r="K2695">
        <v>1405307966</v>
      </c>
      <c r="L2695" s="18">
        <f t="shared" si="291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>
        <f t="shared" si="292"/>
        <v>-4960</v>
      </c>
      <c r="R2695">
        <f t="shared" si="295"/>
        <v>-1653.3333333333333</v>
      </c>
      <c r="S2695" s="8" t="str">
        <f t="shared" si="290"/>
        <v>food</v>
      </c>
      <c r="T2695" t="str">
        <f t="shared" si="293"/>
        <v>/food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6">
        <f t="shared" si="294"/>
        <v>41908.140497685185</v>
      </c>
      <c r="K2696">
        <v>1409109739</v>
      </c>
      <c r="L2696" s="18">
        <f t="shared" si="291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>
        <f t="shared" si="292"/>
        <v>-29999</v>
      </c>
      <c r="R2696">
        <f t="shared" si="295"/>
        <v>-29999</v>
      </c>
      <c r="S2696" s="8" t="str">
        <f t="shared" si="290"/>
        <v>food</v>
      </c>
      <c r="T2696" t="str">
        <f t="shared" si="293"/>
        <v>/food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6">
        <f t="shared" si="294"/>
        <v>42108.14025462963</v>
      </c>
      <c r="K2697">
        <v>1423801318</v>
      </c>
      <c r="L2697" s="18">
        <f t="shared" si="291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>
        <f t="shared" si="292"/>
        <v>-14929</v>
      </c>
      <c r="R2697">
        <f t="shared" si="295"/>
        <v>-4976.333333333333</v>
      </c>
      <c r="S2697" s="8" t="str">
        <f t="shared" si="290"/>
        <v>food</v>
      </c>
      <c r="T2697" t="str">
        <f t="shared" si="293"/>
        <v>/food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6">
        <f t="shared" si="294"/>
        <v>41998.844444444447</v>
      </c>
      <c r="K2698">
        <v>1416600960</v>
      </c>
      <c r="L2698" s="18">
        <f t="shared" si="291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>
        <f t="shared" si="292"/>
        <v>-56610</v>
      </c>
      <c r="R2698">
        <f t="shared" si="295"/>
        <v>-1489.7368421052631</v>
      </c>
      <c r="S2698" s="8" t="str">
        <f t="shared" si="290"/>
        <v>food</v>
      </c>
      <c r="T2698" t="str">
        <f t="shared" si="293"/>
        <v>/food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6">
        <f t="shared" si="294"/>
        <v>42218.916666666672</v>
      </c>
      <c r="K2699">
        <v>1435876423</v>
      </c>
      <c r="L2699" s="18">
        <f t="shared" si="291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>
        <f t="shared" si="292"/>
        <v>-16939</v>
      </c>
      <c r="R2699">
        <f t="shared" si="295"/>
        <v>-325.75</v>
      </c>
      <c r="S2699" s="8" t="str">
        <f t="shared" si="290"/>
        <v>food</v>
      </c>
      <c r="T2699" t="str">
        <f t="shared" si="293"/>
        <v>/food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6">
        <f t="shared" si="294"/>
        <v>41817.898240740738</v>
      </c>
      <c r="K2700">
        <v>1401312808</v>
      </c>
      <c r="L2700" s="18">
        <f t="shared" si="291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>
        <f t="shared" si="292"/>
        <v>-7973.99</v>
      </c>
      <c r="R2700">
        <f t="shared" si="295"/>
        <v>-3986.9949999999999</v>
      </c>
      <c r="S2700" s="8" t="str">
        <f t="shared" si="290"/>
        <v>food</v>
      </c>
      <c r="T2700" t="str">
        <f t="shared" si="293"/>
        <v>/food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6">
        <f t="shared" si="294"/>
        <v>41859.896562499998</v>
      </c>
      <c r="K2701">
        <v>1404941463</v>
      </c>
      <c r="L2701" s="18">
        <f t="shared" si="291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>
        <f t="shared" si="292"/>
        <v>-2</v>
      </c>
      <c r="R2701" t="e">
        <f t="shared" si="295"/>
        <v>#DIV/0!</v>
      </c>
      <c r="S2701" s="8" t="str">
        <f t="shared" si="290"/>
        <v>food</v>
      </c>
      <c r="T2701" t="str">
        <f t="shared" si="293"/>
        <v>/food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6">
        <f t="shared" si="294"/>
        <v>41900.87467592593</v>
      </c>
      <c r="K2702">
        <v>1408481972</v>
      </c>
      <c r="L2702" s="18">
        <f t="shared" si="291"/>
        <v>41870.87467592593</v>
      </c>
      <c r="M2702" t="b">
        <v>0</v>
      </c>
      <c r="N2702">
        <v>4</v>
      </c>
      <c r="O2702" t="b">
        <v>0</v>
      </c>
      <c r="P2702" t="s">
        <v>8283</v>
      </c>
      <c r="Q2702">
        <f t="shared" si="292"/>
        <v>-9929</v>
      </c>
      <c r="R2702">
        <f t="shared" si="295"/>
        <v>-2482.25</v>
      </c>
      <c r="S2702" s="8" t="str">
        <f t="shared" si="290"/>
        <v>food</v>
      </c>
      <c r="T2702" t="str">
        <f t="shared" si="293"/>
        <v>/food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6">
        <f t="shared" si="294"/>
        <v>42832.733032407406</v>
      </c>
      <c r="K2703">
        <v>1488911734</v>
      </c>
      <c r="L2703" s="18">
        <f t="shared" si="291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>
        <f t="shared" si="292"/>
        <v>-1830</v>
      </c>
      <c r="R2703">
        <f t="shared" si="295"/>
        <v>-39.782608695652172</v>
      </c>
      <c r="S2703" t="str">
        <f>LEFT(P2703, LEN(P2703)-7)</f>
        <v>theater</v>
      </c>
      <c r="T2703" t="str">
        <f t="shared" si="293"/>
        <v>eater/spaces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6">
        <f t="shared" si="294"/>
        <v>42830.760150462964</v>
      </c>
      <c r="K2704">
        <v>1488827677</v>
      </c>
      <c r="L2704" s="18">
        <f t="shared" si="291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>
        <f t="shared" si="292"/>
        <v>-6559</v>
      </c>
      <c r="R2704">
        <f t="shared" si="295"/>
        <v>-252.26923076923077</v>
      </c>
      <c r="S2704" t="str">
        <f t="shared" ref="S2704:S2722" si="296">LEFT(P2704, LEN(P2704)-7)</f>
        <v>theater</v>
      </c>
      <c r="T2704" t="str">
        <f t="shared" si="293"/>
        <v>eater/spaces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6">
        <f t="shared" si="294"/>
        <v>42816.648495370369</v>
      </c>
      <c r="K2705">
        <v>1485016430</v>
      </c>
      <c r="L2705" s="18">
        <f t="shared" si="291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>
        <f t="shared" si="292"/>
        <v>1500</v>
      </c>
      <c r="R2705">
        <f t="shared" si="295"/>
        <v>33.333333333333336</v>
      </c>
      <c r="S2705" t="str">
        <f t="shared" si="296"/>
        <v>theater</v>
      </c>
      <c r="T2705" t="str">
        <f t="shared" si="293"/>
        <v>eater/spaces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6">
        <f t="shared" si="294"/>
        <v>42830.820763888885</v>
      </c>
      <c r="K2706">
        <v>1487709714</v>
      </c>
      <c r="L2706" s="18">
        <f t="shared" si="291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>
        <f t="shared" si="292"/>
        <v>-17855</v>
      </c>
      <c r="R2706">
        <f t="shared" si="295"/>
        <v>-2550.7142857142858</v>
      </c>
      <c r="S2706" t="str">
        <f t="shared" si="296"/>
        <v>theater</v>
      </c>
      <c r="T2706" t="str">
        <f t="shared" si="293"/>
        <v>eater/spaces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6">
        <f t="shared" si="294"/>
        <v>42818.874513888892</v>
      </c>
      <c r="K2707">
        <v>1486504758</v>
      </c>
      <c r="L2707" s="18">
        <f t="shared" si="291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>
        <f t="shared" si="292"/>
        <v>-14761</v>
      </c>
      <c r="R2707">
        <f t="shared" si="295"/>
        <v>-1845.125</v>
      </c>
      <c r="S2707" t="str">
        <f t="shared" si="296"/>
        <v>theater</v>
      </c>
      <c r="T2707" t="str">
        <f t="shared" si="293"/>
        <v>eater/spaces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6">
        <f t="shared" si="294"/>
        <v>41928.290972222225</v>
      </c>
      <c r="K2708">
        <v>1410937483</v>
      </c>
      <c r="L2708" s="18">
        <f t="shared" si="291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>
        <f t="shared" si="292"/>
        <v>4304</v>
      </c>
      <c r="R2708">
        <f t="shared" si="295"/>
        <v>16.365019011406844</v>
      </c>
      <c r="S2708" t="str">
        <f t="shared" si="296"/>
        <v>theater</v>
      </c>
      <c r="T2708" t="str">
        <f t="shared" si="293"/>
        <v>eater/spaces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6">
        <f t="shared" si="294"/>
        <v>41421.290972222225</v>
      </c>
      <c r="K2709">
        <v>1367088443</v>
      </c>
      <c r="L2709" s="18">
        <f t="shared" si="291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>
        <f t="shared" si="292"/>
        <v>20067.57</v>
      </c>
      <c r="R2709">
        <f t="shared" si="295"/>
        <v>50.932918781725888</v>
      </c>
      <c r="S2709" t="str">
        <f t="shared" si="296"/>
        <v>theater</v>
      </c>
      <c r="T2709" t="str">
        <f t="shared" si="293"/>
        <v>eater/spaces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6">
        <f t="shared" si="294"/>
        <v>42572.698217592595</v>
      </c>
      <c r="K2710">
        <v>1463935526</v>
      </c>
      <c r="L2710" s="18">
        <f t="shared" si="291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>
        <f t="shared" si="292"/>
        <v>26643.07</v>
      </c>
      <c r="R2710">
        <f t="shared" si="295"/>
        <v>25.398541468064824</v>
      </c>
      <c r="S2710" t="str">
        <f t="shared" si="296"/>
        <v>theater</v>
      </c>
      <c r="T2710" t="str">
        <f t="shared" si="293"/>
        <v>eater/spaces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6">
        <f t="shared" si="294"/>
        <v>42647.165972222225</v>
      </c>
      <c r="K2711">
        <v>1472528141</v>
      </c>
      <c r="L2711" s="18">
        <f t="shared" si="291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>
        <f t="shared" si="292"/>
        <v>803</v>
      </c>
      <c r="R2711">
        <f t="shared" si="295"/>
        <v>2.6071428571428572</v>
      </c>
      <c r="S2711" t="str">
        <f t="shared" si="296"/>
        <v>theater</v>
      </c>
      <c r="T2711" t="str">
        <f t="shared" si="293"/>
        <v>eater/spaces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6">
        <f t="shared" si="294"/>
        <v>41860.083333333336</v>
      </c>
      <c r="K2712">
        <v>1404797428</v>
      </c>
      <c r="L2712" s="18">
        <f t="shared" si="291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>
        <f t="shared" si="292"/>
        <v>32340.210000000006</v>
      </c>
      <c r="R2712">
        <f t="shared" si="295"/>
        <v>29.724457720588241</v>
      </c>
      <c r="S2712" t="str">
        <f t="shared" si="296"/>
        <v>theater</v>
      </c>
      <c r="T2712" t="str">
        <f t="shared" si="293"/>
        <v>eater/spaces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6">
        <f t="shared" si="294"/>
        <v>41810.917361111111</v>
      </c>
      <c r="K2713">
        <v>1400694790</v>
      </c>
      <c r="L2713" s="18">
        <f t="shared" si="291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>
        <f t="shared" si="292"/>
        <v>28</v>
      </c>
      <c r="R2713">
        <f t="shared" si="295"/>
        <v>0.38356164383561642</v>
      </c>
      <c r="S2713" t="str">
        <f t="shared" si="296"/>
        <v>theater</v>
      </c>
      <c r="T2713" t="str">
        <f t="shared" si="293"/>
        <v>eater/spaces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6">
        <f t="shared" si="294"/>
        <v>41468.75</v>
      </c>
      <c r="K2714">
        <v>1370568560</v>
      </c>
      <c r="L2714" s="18">
        <f t="shared" si="291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>
        <f t="shared" si="292"/>
        <v>1726</v>
      </c>
      <c r="R2714">
        <f t="shared" si="295"/>
        <v>12.06993006993007</v>
      </c>
      <c r="S2714" t="str">
        <f t="shared" si="296"/>
        <v>theater</v>
      </c>
      <c r="T2714" t="str">
        <f t="shared" si="293"/>
        <v>eater/spaces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6">
        <f t="shared" si="294"/>
        <v>42362.653749999998</v>
      </c>
      <c r="K2715">
        <v>1447515684</v>
      </c>
      <c r="L2715" s="18">
        <f t="shared" si="291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>
        <f t="shared" si="292"/>
        <v>3362</v>
      </c>
      <c r="R2715">
        <f t="shared" si="295"/>
        <v>2.3676056338028171</v>
      </c>
      <c r="S2715" t="str">
        <f t="shared" si="296"/>
        <v>theater</v>
      </c>
      <c r="T2715" t="str">
        <f t="shared" si="293"/>
        <v>eater/spaces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6">
        <f t="shared" si="294"/>
        <v>42657.958333333328</v>
      </c>
      <c r="K2716">
        <v>1474040596</v>
      </c>
      <c r="L2716" s="18">
        <f t="shared" si="291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>
        <f t="shared" si="292"/>
        <v>4089</v>
      </c>
      <c r="R2716">
        <f t="shared" si="295"/>
        <v>13.406557377049181</v>
      </c>
      <c r="S2716" t="str">
        <f t="shared" si="296"/>
        <v>theater</v>
      </c>
      <c r="T2716" t="str">
        <f t="shared" si="293"/>
        <v>eater/spaces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6">
        <f t="shared" si="294"/>
        <v>42421.398472222223</v>
      </c>
      <c r="K2717">
        <v>1453109628</v>
      </c>
      <c r="L2717" s="18">
        <f t="shared" si="291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>
        <f t="shared" si="292"/>
        <v>19754.689999999999</v>
      </c>
      <c r="R2717">
        <f t="shared" si="295"/>
        <v>35.852431941923776</v>
      </c>
      <c r="S2717" t="str">
        <f t="shared" si="296"/>
        <v>theater</v>
      </c>
      <c r="T2717" t="str">
        <f t="shared" si="293"/>
        <v>eater/spaces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6">
        <f t="shared" si="294"/>
        <v>42285.333252314813</v>
      </c>
      <c r="K2718">
        <v>1441699193</v>
      </c>
      <c r="L2718" s="18">
        <f t="shared" si="291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>
        <f t="shared" si="292"/>
        <v>1998.0100000000002</v>
      </c>
      <c r="R2718">
        <f t="shared" si="295"/>
        <v>10.684545454545455</v>
      </c>
      <c r="S2718" t="str">
        <f t="shared" si="296"/>
        <v>theater</v>
      </c>
      <c r="T2718" t="str">
        <f t="shared" si="293"/>
        <v>eater/spaces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6">
        <f t="shared" si="294"/>
        <v>41979.956585648149</v>
      </c>
      <c r="K2719">
        <v>1414015049</v>
      </c>
      <c r="L2719" s="18">
        <f t="shared" si="291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>
        <f t="shared" si="292"/>
        <v>5026</v>
      </c>
      <c r="R2719">
        <f t="shared" si="295"/>
        <v>15.464615384615385</v>
      </c>
      <c r="S2719" t="str">
        <f t="shared" si="296"/>
        <v>theater</v>
      </c>
      <c r="T2719" t="str">
        <f t="shared" si="293"/>
        <v>eater/spaces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6">
        <f t="shared" si="294"/>
        <v>42493.958333333328</v>
      </c>
      <c r="K2720">
        <v>1459865945</v>
      </c>
      <c r="L2720" s="18">
        <f t="shared" si="291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>
        <f t="shared" si="292"/>
        <v>645</v>
      </c>
      <c r="R2720">
        <f t="shared" si="295"/>
        <v>4.3581081081081079</v>
      </c>
      <c r="S2720" t="str">
        <f t="shared" si="296"/>
        <v>theater</v>
      </c>
      <c r="T2720" t="str">
        <f t="shared" si="293"/>
        <v>eater/spaces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6">
        <f t="shared" si="294"/>
        <v>42477.989513888882</v>
      </c>
      <c r="K2721">
        <v>1455756294</v>
      </c>
      <c r="L2721" s="18">
        <f t="shared" si="291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>
        <f t="shared" si="292"/>
        <v>530</v>
      </c>
      <c r="R2721">
        <f t="shared" si="295"/>
        <v>7.6811594202898554</v>
      </c>
      <c r="S2721" t="str">
        <f t="shared" si="296"/>
        <v>theater</v>
      </c>
      <c r="T2721" t="str">
        <f t="shared" si="293"/>
        <v>eater/spaces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6">
        <f t="shared" si="294"/>
        <v>42685.507557870369</v>
      </c>
      <c r="K2722">
        <v>1476270653</v>
      </c>
      <c r="L2722" s="18">
        <f t="shared" si="291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>
        <f t="shared" si="292"/>
        <v>4531</v>
      </c>
      <c r="R2722">
        <f t="shared" si="295"/>
        <v>26.190751445086704</v>
      </c>
      <c r="S2722" t="str">
        <f t="shared" si="296"/>
        <v>theater</v>
      </c>
      <c r="T2722" t="str">
        <f t="shared" si="293"/>
        <v>eater/spaces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6">
        <f t="shared" si="294"/>
        <v>41523.791666666664</v>
      </c>
      <c r="K2723">
        <v>1375880598</v>
      </c>
      <c r="L2723" s="18">
        <f t="shared" si="291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>
        <f t="shared" si="292"/>
        <v>10215</v>
      </c>
      <c r="R2723">
        <f t="shared" si="295"/>
        <v>37.973977695167285</v>
      </c>
      <c r="S2723" s="8" t="str">
        <f t="shared" ref="S2723:S2742" si="297">LEFT(P2723, LEN(P2723)-9)</f>
        <v>technology</v>
      </c>
      <c r="T2723" t="str">
        <f t="shared" si="293"/>
        <v>ogy/hardware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6">
        <f t="shared" si="294"/>
        <v>42764.857094907406</v>
      </c>
      <c r="K2724">
        <v>1480538053</v>
      </c>
      <c r="L2724" s="18">
        <f t="shared" si="291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>
        <f t="shared" si="292"/>
        <v>7627</v>
      </c>
      <c r="R2724">
        <f t="shared" si="295"/>
        <v>41.227027027027027</v>
      </c>
      <c r="S2724" s="8" t="str">
        <f t="shared" si="297"/>
        <v>technology</v>
      </c>
      <c r="T2724" t="str">
        <f t="shared" si="293"/>
        <v>ogy/hardware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6">
        <f t="shared" si="294"/>
        <v>42004.880648148144</v>
      </c>
      <c r="K2725">
        <v>1414872488</v>
      </c>
      <c r="L2725" s="18">
        <f t="shared" si="291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>
        <f t="shared" si="292"/>
        <v>4806</v>
      </c>
      <c r="R2725">
        <f t="shared" si="295"/>
        <v>27.306818181818183</v>
      </c>
      <c r="S2725" s="8" t="str">
        <f t="shared" si="297"/>
        <v>technology</v>
      </c>
      <c r="T2725" t="str">
        <f t="shared" si="293"/>
        <v>ogy/hardware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6">
        <f t="shared" si="294"/>
        <v>42231.32707175926</v>
      </c>
      <c r="K2726">
        <v>1436860259</v>
      </c>
      <c r="L2726" s="18">
        <f t="shared" si="291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>
        <f t="shared" si="292"/>
        <v>4858.88</v>
      </c>
      <c r="R2726">
        <f t="shared" si="295"/>
        <v>4.7682826300294403</v>
      </c>
      <c r="S2726" s="8" t="str">
        <f t="shared" si="297"/>
        <v>technology</v>
      </c>
      <c r="T2726" t="str">
        <f t="shared" si="293"/>
        <v>ogy/hardware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6">
        <f t="shared" si="294"/>
        <v>42795.744618055556</v>
      </c>
      <c r="K2727">
        <v>1484070735</v>
      </c>
      <c r="L2727" s="18">
        <f t="shared" si="291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>
        <f t="shared" si="292"/>
        <v>17817</v>
      </c>
      <c r="R2727">
        <f t="shared" si="295"/>
        <v>157.67256637168143</v>
      </c>
      <c r="S2727" s="8" t="str">
        <f t="shared" si="297"/>
        <v>technology</v>
      </c>
      <c r="T2727" t="str">
        <f t="shared" si="293"/>
        <v>ogy/hardware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6">
        <f t="shared" si="294"/>
        <v>42482.579988425925</v>
      </c>
      <c r="K2728">
        <v>1458741311</v>
      </c>
      <c r="L2728" s="18">
        <f t="shared" si="291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>
        <f t="shared" si="292"/>
        <v>5745</v>
      </c>
      <c r="R2728">
        <f t="shared" si="295"/>
        <v>14.220297029702971</v>
      </c>
      <c r="S2728" s="8" t="str">
        <f t="shared" si="297"/>
        <v>technology</v>
      </c>
      <c r="T2728" t="str">
        <f t="shared" si="293"/>
        <v>ogy/hardware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6">
        <f t="shared" si="294"/>
        <v>42223.676655092597</v>
      </c>
      <c r="K2729">
        <v>1436804063</v>
      </c>
      <c r="L2729" s="18">
        <f t="shared" si="291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>
        <f t="shared" si="292"/>
        <v>39321</v>
      </c>
      <c r="R2729">
        <f t="shared" si="295"/>
        <v>55.61669024045262</v>
      </c>
      <c r="S2729" s="8" t="str">
        <f t="shared" si="297"/>
        <v>technology</v>
      </c>
      <c r="T2729" t="str">
        <f t="shared" si="293"/>
        <v>ogy/hardware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6">
        <f t="shared" si="294"/>
        <v>42368.59993055556</v>
      </c>
      <c r="K2730">
        <v>1448461434</v>
      </c>
      <c r="L2730" s="18">
        <f t="shared" si="291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>
        <f t="shared" si="292"/>
        <v>15274</v>
      </c>
      <c r="R2730">
        <f t="shared" si="295"/>
        <v>38.964285714285715</v>
      </c>
      <c r="S2730" s="8" t="str">
        <f t="shared" si="297"/>
        <v>technology</v>
      </c>
      <c r="T2730" t="str">
        <f t="shared" si="293"/>
        <v>ogy/hardware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6">
        <f t="shared" si="294"/>
        <v>42125.240706018521</v>
      </c>
      <c r="K2731">
        <v>1427867197</v>
      </c>
      <c r="L2731" s="18">
        <f t="shared" si="291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>
        <f t="shared" si="292"/>
        <v>333</v>
      </c>
      <c r="R2731">
        <f t="shared" si="295"/>
        <v>14.478260869565217</v>
      </c>
      <c r="S2731" s="8" t="str">
        <f t="shared" si="297"/>
        <v>technology</v>
      </c>
      <c r="T2731" t="str">
        <f t="shared" si="293"/>
        <v>ogy/hardware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6">
        <f t="shared" si="294"/>
        <v>41386.541377314818</v>
      </c>
      <c r="K2732">
        <v>1363611575</v>
      </c>
      <c r="L2732" s="18">
        <f t="shared" si="291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>
        <f t="shared" si="292"/>
        <v>18979.010000000002</v>
      </c>
      <c r="R2732">
        <f t="shared" si="295"/>
        <v>27.828460410557188</v>
      </c>
      <c r="S2732" s="8" t="str">
        <f t="shared" si="297"/>
        <v>technology</v>
      </c>
      <c r="T2732" t="str">
        <f t="shared" si="293"/>
        <v>ogy/hardware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6">
        <f t="shared" si="294"/>
        <v>41930.166666666664</v>
      </c>
      <c r="K2733">
        <v>1408624622</v>
      </c>
      <c r="L2733" s="18">
        <f t="shared" si="291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>
        <f t="shared" si="292"/>
        <v>1291</v>
      </c>
      <c r="R2733">
        <f t="shared" si="295"/>
        <v>34.891891891891895</v>
      </c>
      <c r="S2733" s="8" t="str">
        <f t="shared" si="297"/>
        <v>technology</v>
      </c>
      <c r="T2733" t="str">
        <f t="shared" si="293"/>
        <v>ogy/hardware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6">
        <f t="shared" si="294"/>
        <v>41422</v>
      </c>
      <c r="K2734">
        <v>1366917828</v>
      </c>
      <c r="L2734" s="18">
        <f t="shared" si="291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>
        <f t="shared" si="292"/>
        <v>2190</v>
      </c>
      <c r="R2734">
        <f t="shared" si="295"/>
        <v>15</v>
      </c>
      <c r="S2734" s="8" t="str">
        <f t="shared" si="297"/>
        <v>technology</v>
      </c>
      <c r="T2734" t="str">
        <f t="shared" si="293"/>
        <v>ogy/hardware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6">
        <f t="shared" si="294"/>
        <v>42104.231180555551</v>
      </c>
      <c r="K2735">
        <v>1423463574</v>
      </c>
      <c r="L2735" s="18">
        <f t="shared" si="291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>
        <f t="shared" si="292"/>
        <v>3769</v>
      </c>
      <c r="R2735">
        <f t="shared" si="295"/>
        <v>31.672268907563026</v>
      </c>
      <c r="S2735" s="8" t="str">
        <f t="shared" si="297"/>
        <v>technology</v>
      </c>
      <c r="T2735" t="str">
        <f t="shared" si="293"/>
        <v>ogy/hardware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6">
        <f t="shared" si="294"/>
        <v>42656.915972222225</v>
      </c>
      <c r="K2736">
        <v>1473782592</v>
      </c>
      <c r="L2736" s="18">
        <f t="shared" si="291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>
        <f t="shared" si="292"/>
        <v>22602</v>
      </c>
      <c r="R2736">
        <f t="shared" si="295"/>
        <v>138.66257668711657</v>
      </c>
      <c r="S2736" s="8" t="str">
        <f t="shared" si="297"/>
        <v>technology</v>
      </c>
      <c r="T2736" t="str">
        <f t="shared" si="293"/>
        <v>ogy/hardware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6">
        <f t="shared" si="294"/>
        <v>41346.833333333336</v>
      </c>
      <c r="K2737">
        <v>1360551250</v>
      </c>
      <c r="L2737" s="18">
        <f t="shared" si="291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>
        <f t="shared" si="292"/>
        <v>6586.01</v>
      </c>
      <c r="R2737">
        <f t="shared" si="295"/>
        <v>19.427758112094395</v>
      </c>
      <c r="S2737" s="8" t="str">
        <f t="shared" si="297"/>
        <v>technology</v>
      </c>
      <c r="T2737" t="str">
        <f t="shared" si="293"/>
        <v>ogy/hardware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6">
        <f t="shared" si="294"/>
        <v>41752.666354166664</v>
      </c>
      <c r="K2738">
        <v>1395676773</v>
      </c>
      <c r="L2738" s="18">
        <f t="shared" si="291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>
        <f t="shared" si="292"/>
        <v>1832</v>
      </c>
      <c r="R2738">
        <f t="shared" si="295"/>
        <v>31.586206896551722</v>
      </c>
      <c r="S2738" s="8" t="str">
        <f t="shared" si="297"/>
        <v>technology</v>
      </c>
      <c r="T2738" t="str">
        <f t="shared" si="293"/>
        <v>ogy/hardware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6">
        <f t="shared" si="294"/>
        <v>41654.791666666664</v>
      </c>
      <c r="K2739">
        <v>1386108087</v>
      </c>
      <c r="L2739" s="18">
        <f t="shared" si="291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>
        <f t="shared" si="292"/>
        <v>43818.240000000005</v>
      </c>
      <c r="R2739">
        <f t="shared" si="295"/>
        <v>96.092631578947376</v>
      </c>
      <c r="S2739" s="8" t="str">
        <f t="shared" si="297"/>
        <v>technology</v>
      </c>
      <c r="T2739" t="str">
        <f t="shared" si="293"/>
        <v>ogy/hardware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6">
        <f t="shared" si="294"/>
        <v>42680.143564814818</v>
      </c>
      <c r="K2740">
        <v>1473218804</v>
      </c>
      <c r="L2740" s="18">
        <f t="shared" si="291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>
        <f t="shared" si="292"/>
        <v>2397</v>
      </c>
      <c r="R2740">
        <f t="shared" si="295"/>
        <v>159.80000000000001</v>
      </c>
      <c r="S2740" s="8" t="str">
        <f t="shared" si="297"/>
        <v>technology</v>
      </c>
      <c r="T2740" t="str">
        <f t="shared" si="293"/>
        <v>ogy/hardware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6">
        <f t="shared" si="294"/>
        <v>41764.887928240743</v>
      </c>
      <c r="K2741">
        <v>1395436717</v>
      </c>
      <c r="L2741" s="18">
        <f t="shared" si="291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>
        <f t="shared" si="292"/>
        <v>3125</v>
      </c>
      <c r="R2741">
        <f t="shared" si="295"/>
        <v>16.361256544502616</v>
      </c>
      <c r="S2741" s="8" t="str">
        <f t="shared" si="297"/>
        <v>technology</v>
      </c>
      <c r="T2741" t="str">
        <f t="shared" si="293"/>
        <v>ogy/hardware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6">
        <f t="shared" si="294"/>
        <v>42074.99018518519</v>
      </c>
      <c r="K2742">
        <v>1423529152</v>
      </c>
      <c r="L2742" s="18">
        <f t="shared" si="291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>
        <f t="shared" si="292"/>
        <v>10</v>
      </c>
      <c r="R2742">
        <f t="shared" si="295"/>
        <v>0.58823529411764708</v>
      </c>
      <c r="S2742" s="8" t="str">
        <f t="shared" si="297"/>
        <v>technology</v>
      </c>
      <c r="T2742" t="str">
        <f t="shared" si="293"/>
        <v>ogy/hardware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6">
        <f t="shared" si="294"/>
        <v>41932.088194444441</v>
      </c>
      <c r="K2743">
        <v>1412005602</v>
      </c>
      <c r="L2743" s="18">
        <f t="shared" si="291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>
        <f t="shared" si="292"/>
        <v>-7965</v>
      </c>
      <c r="R2743">
        <f t="shared" si="295"/>
        <v>-1991.25</v>
      </c>
      <c r="S2743" t="str">
        <f>LEFT(P2743, LEN(P2743)-17)</f>
        <v>publishing</v>
      </c>
      <c r="T2743" t="str">
        <f t="shared" si="293"/>
        <v>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6">
        <f t="shared" si="294"/>
        <v>41044.719756944447</v>
      </c>
      <c r="K2744">
        <v>1335892587</v>
      </c>
      <c r="L2744" s="18">
        <f t="shared" si="291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>
        <f t="shared" si="292"/>
        <v>-1769</v>
      </c>
      <c r="R2744">
        <f t="shared" si="295"/>
        <v>-98.277777777777771</v>
      </c>
      <c r="S2744" t="str">
        <f t="shared" ref="S2744:S2782" si="298">LEFT(P2744, LEN(P2744)-17)</f>
        <v>publishing</v>
      </c>
      <c r="T2744" t="str">
        <f t="shared" si="293"/>
        <v>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6">
        <f t="shared" si="294"/>
        <v>42662.328784722224</v>
      </c>
      <c r="K2745">
        <v>1474271607</v>
      </c>
      <c r="L2745" s="18">
        <f t="shared" si="291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>
        <f t="shared" si="292"/>
        <v>-5999</v>
      </c>
      <c r="R2745" t="e">
        <f t="shared" si="295"/>
        <v>#DIV/0!</v>
      </c>
      <c r="S2745" t="str">
        <f t="shared" si="298"/>
        <v>publishing</v>
      </c>
      <c r="T2745" t="str">
        <f t="shared" si="293"/>
        <v>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6">
        <f t="shared" si="294"/>
        <v>40968.062476851854</v>
      </c>
      <c r="K2746">
        <v>1327886998</v>
      </c>
      <c r="L2746" s="18">
        <f t="shared" si="291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>
        <f t="shared" si="292"/>
        <v>-15165</v>
      </c>
      <c r="R2746">
        <f t="shared" si="295"/>
        <v>-689.31818181818187</v>
      </c>
      <c r="S2746" t="str">
        <f t="shared" si="298"/>
        <v>publishing</v>
      </c>
      <c r="T2746" t="str">
        <f t="shared" si="293"/>
        <v>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6">
        <f t="shared" si="294"/>
        <v>41104.988055555557</v>
      </c>
      <c r="K2747">
        <v>1337125368</v>
      </c>
      <c r="L2747" s="18">
        <f t="shared" si="291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>
        <f t="shared" si="292"/>
        <v>-6249</v>
      </c>
      <c r="R2747">
        <f t="shared" si="295"/>
        <v>-127.53061224489795</v>
      </c>
      <c r="S2747" t="str">
        <f t="shared" si="298"/>
        <v>publishing</v>
      </c>
      <c r="T2747" t="str">
        <f t="shared" si="293"/>
        <v>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6">
        <f t="shared" si="294"/>
        <v>41880.781377314815</v>
      </c>
      <c r="K2748">
        <v>1406745911</v>
      </c>
      <c r="L2748" s="18">
        <f t="shared" si="291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>
        <f t="shared" si="292"/>
        <v>-2199</v>
      </c>
      <c r="R2748">
        <f t="shared" si="295"/>
        <v>-115.73684210526316</v>
      </c>
      <c r="S2748" t="str">
        <f t="shared" si="298"/>
        <v>publishing</v>
      </c>
      <c r="T2748" t="str">
        <f t="shared" si="293"/>
        <v>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6">
        <f t="shared" si="294"/>
        <v>41076.131944444445</v>
      </c>
      <c r="K2749">
        <v>1337095997</v>
      </c>
      <c r="L2749" s="18">
        <f t="shared" si="291"/>
        <v>41044.64811342593</v>
      </c>
      <c r="M2749" t="b">
        <v>0</v>
      </c>
      <c r="N2749">
        <v>4</v>
      </c>
      <c r="O2749" t="b">
        <v>0</v>
      </c>
      <c r="P2749" t="s">
        <v>8303</v>
      </c>
      <c r="Q2749">
        <f t="shared" si="292"/>
        <v>-360</v>
      </c>
      <c r="R2749">
        <f t="shared" si="295"/>
        <v>-90</v>
      </c>
      <c r="S2749" t="str">
        <f t="shared" si="298"/>
        <v>publishing</v>
      </c>
      <c r="T2749" t="str">
        <f t="shared" si="293"/>
        <v>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6">
        <f t="shared" si="294"/>
        <v>42615.7106712963</v>
      </c>
      <c r="K2750">
        <v>1470243802</v>
      </c>
      <c r="L2750" s="18">
        <f t="shared" si="291"/>
        <v>42585.7106712963</v>
      </c>
      <c r="M2750" t="b">
        <v>0</v>
      </c>
      <c r="N2750">
        <v>4</v>
      </c>
      <c r="O2750" t="b">
        <v>0</v>
      </c>
      <c r="P2750" t="s">
        <v>8303</v>
      </c>
      <c r="Q2750">
        <f t="shared" si="292"/>
        <v>-4947</v>
      </c>
      <c r="R2750">
        <f t="shared" si="295"/>
        <v>-1236.75</v>
      </c>
      <c r="S2750" t="str">
        <f t="shared" si="298"/>
        <v>publishing</v>
      </c>
      <c r="T2750" t="str">
        <f t="shared" si="293"/>
        <v>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6">
        <f t="shared" si="294"/>
        <v>42098.757372685184</v>
      </c>
      <c r="K2751">
        <v>1425582637</v>
      </c>
      <c r="L2751" s="18">
        <f t="shared" si="291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>
        <f t="shared" si="292"/>
        <v>-9890</v>
      </c>
      <c r="R2751">
        <f t="shared" si="295"/>
        <v>-4945</v>
      </c>
      <c r="S2751" t="str">
        <f t="shared" si="298"/>
        <v>publishing</v>
      </c>
      <c r="T2751" t="str">
        <f t="shared" si="293"/>
        <v>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6">
        <f t="shared" si="294"/>
        <v>41090.833333333336</v>
      </c>
      <c r="K2752">
        <v>1340055345</v>
      </c>
      <c r="L2752" s="18">
        <f t="shared" si="291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>
        <f t="shared" si="292"/>
        <v>-1999</v>
      </c>
      <c r="R2752" t="e">
        <f t="shared" si="295"/>
        <v>#DIV/0!</v>
      </c>
      <c r="S2752" t="str">
        <f t="shared" si="298"/>
        <v>publishing</v>
      </c>
      <c r="T2752" t="str">
        <f t="shared" si="293"/>
        <v>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6">
        <f t="shared" si="294"/>
        <v>41807.887060185189</v>
      </c>
      <c r="K2753">
        <v>1397855842</v>
      </c>
      <c r="L2753" s="18">
        <f t="shared" si="291"/>
        <v>41747.887060185189</v>
      </c>
      <c r="M2753" t="b">
        <v>0</v>
      </c>
      <c r="N2753">
        <v>0</v>
      </c>
      <c r="O2753" t="b">
        <v>0</v>
      </c>
      <c r="P2753" t="s">
        <v>8303</v>
      </c>
      <c r="Q2753">
        <f t="shared" si="292"/>
        <v>-3274</v>
      </c>
      <c r="R2753" t="e">
        <f t="shared" si="295"/>
        <v>#DIV/0!</v>
      </c>
      <c r="S2753" t="str">
        <f t="shared" si="298"/>
        <v>publishing</v>
      </c>
      <c r="T2753" t="str">
        <f t="shared" si="293"/>
        <v>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6">
        <f t="shared" si="294"/>
        <v>40895.765092592592</v>
      </c>
      <c r="K2754">
        <v>1320776504</v>
      </c>
      <c r="L2754" s="18">
        <f t="shared" ref="L2754:L2817" si="299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8303</v>
      </c>
      <c r="Q2754">
        <f t="shared" ref="Q2754:Q2817" si="300">E2754-D2754</f>
        <v>-4250</v>
      </c>
      <c r="R2754">
        <f t="shared" si="295"/>
        <v>-303.57142857142856</v>
      </c>
      <c r="S2754" t="str">
        <f t="shared" si="298"/>
        <v>publishing</v>
      </c>
      <c r="T2754" t="str">
        <f t="shared" ref="T2754:T2817" si="301">RIGHT(P2754,12)</f>
        <v>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6">
        <f t="shared" ref="J2755:J2818" si="302">(((I2755/60)/60)/24)+DATE(1970,1,1)</f>
        <v>41147.900729166664</v>
      </c>
      <c r="K2755">
        <v>1343425023</v>
      </c>
      <c r="L2755" s="18">
        <f t="shared" si="299"/>
        <v>41117.900729166664</v>
      </c>
      <c r="M2755" t="b">
        <v>0</v>
      </c>
      <c r="N2755">
        <v>8</v>
      </c>
      <c r="O2755" t="b">
        <v>0</v>
      </c>
      <c r="P2755" t="s">
        <v>8303</v>
      </c>
      <c r="Q2755">
        <f t="shared" si="300"/>
        <v>-1620</v>
      </c>
      <c r="R2755">
        <f t="shared" ref="R2755:R2818" si="303">Q2755/N2755</f>
        <v>-202.5</v>
      </c>
      <c r="S2755" t="str">
        <f t="shared" si="298"/>
        <v>publishing</v>
      </c>
      <c r="T2755" t="str">
        <f t="shared" si="301"/>
        <v>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6">
        <f t="shared" si="302"/>
        <v>41893.636006944449</v>
      </c>
      <c r="K2756">
        <v>1407856551</v>
      </c>
      <c r="L2756" s="18">
        <f t="shared" si="299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>
        <f t="shared" si="300"/>
        <v>-10000</v>
      </c>
      <c r="R2756" t="e">
        <f t="shared" si="303"/>
        <v>#DIV/0!</v>
      </c>
      <c r="S2756" t="str">
        <f t="shared" si="298"/>
        <v>publishing</v>
      </c>
      <c r="T2756" t="str">
        <f t="shared" si="301"/>
        <v>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6">
        <f t="shared" si="302"/>
        <v>42102.790821759263</v>
      </c>
      <c r="K2757">
        <v>1425927527</v>
      </c>
      <c r="L2757" s="18">
        <f t="shared" si="299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>
        <f t="shared" si="300"/>
        <v>-240</v>
      </c>
      <c r="R2757">
        <f t="shared" si="303"/>
        <v>-16</v>
      </c>
      <c r="S2757" t="str">
        <f t="shared" si="298"/>
        <v>publishing</v>
      </c>
      <c r="T2757" t="str">
        <f t="shared" si="301"/>
        <v>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6">
        <f t="shared" si="302"/>
        <v>41650.90047453704</v>
      </c>
      <c r="K2758">
        <v>1386884201</v>
      </c>
      <c r="L2758" s="18">
        <f t="shared" si="299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>
        <f t="shared" si="300"/>
        <v>-8952</v>
      </c>
      <c r="R2758">
        <f t="shared" si="303"/>
        <v>-271.27272727272725</v>
      </c>
      <c r="S2758" t="str">
        <f t="shared" si="298"/>
        <v>publishing</v>
      </c>
      <c r="T2758" t="str">
        <f t="shared" si="301"/>
        <v>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6">
        <f t="shared" si="302"/>
        <v>42588.65662037037</v>
      </c>
      <c r="K2759">
        <v>1469202332</v>
      </c>
      <c r="L2759" s="18">
        <f t="shared" si="299"/>
        <v>42573.65662037037</v>
      </c>
      <c r="M2759" t="b">
        <v>0</v>
      </c>
      <c r="N2759">
        <v>2</v>
      </c>
      <c r="O2759" t="b">
        <v>0</v>
      </c>
      <c r="P2759" t="s">
        <v>8303</v>
      </c>
      <c r="Q2759">
        <f t="shared" si="300"/>
        <v>-1490</v>
      </c>
      <c r="R2759">
        <f t="shared" si="303"/>
        <v>-745</v>
      </c>
      <c r="S2759" t="str">
        <f t="shared" si="298"/>
        <v>publishing</v>
      </c>
      <c r="T2759" t="str">
        <f t="shared" si="301"/>
        <v>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6">
        <f t="shared" si="302"/>
        <v>42653.441932870366</v>
      </c>
      <c r="K2760">
        <v>1474886183</v>
      </c>
      <c r="L2760" s="18">
        <f t="shared" si="299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>
        <f t="shared" si="300"/>
        <v>-1766</v>
      </c>
      <c r="R2760">
        <f t="shared" si="303"/>
        <v>-294.33333333333331</v>
      </c>
      <c r="S2760" t="str">
        <f t="shared" si="298"/>
        <v>publishing</v>
      </c>
      <c r="T2760" t="str">
        <f t="shared" si="301"/>
        <v>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6">
        <f t="shared" si="302"/>
        <v>42567.36650462963</v>
      </c>
      <c r="K2761">
        <v>1464943666</v>
      </c>
      <c r="L2761" s="18">
        <f t="shared" si="299"/>
        <v>42524.36650462963</v>
      </c>
      <c r="M2761" t="b">
        <v>0</v>
      </c>
      <c r="N2761">
        <v>2</v>
      </c>
      <c r="O2761" t="b">
        <v>0</v>
      </c>
      <c r="P2761" t="s">
        <v>8303</v>
      </c>
      <c r="Q2761">
        <f t="shared" si="300"/>
        <v>-895</v>
      </c>
      <c r="R2761">
        <f t="shared" si="303"/>
        <v>-447.5</v>
      </c>
      <c r="S2761" t="str">
        <f t="shared" si="298"/>
        <v>publishing</v>
      </c>
      <c r="T2761" t="str">
        <f t="shared" si="301"/>
        <v>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6">
        <f t="shared" si="302"/>
        <v>41445.461319444446</v>
      </c>
      <c r="K2762">
        <v>1369134258</v>
      </c>
      <c r="L2762" s="18">
        <f t="shared" si="299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>
        <f t="shared" si="300"/>
        <v>-5000</v>
      </c>
      <c r="R2762" t="e">
        <f t="shared" si="303"/>
        <v>#DIV/0!</v>
      </c>
      <c r="S2762" t="str">
        <f t="shared" si="298"/>
        <v>publishing</v>
      </c>
      <c r="T2762" t="str">
        <f t="shared" si="301"/>
        <v>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6">
        <f t="shared" si="302"/>
        <v>41277.063576388886</v>
      </c>
      <c r="K2763">
        <v>1354584693</v>
      </c>
      <c r="L2763" s="18">
        <f t="shared" si="299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>
        <f t="shared" si="300"/>
        <v>-4964</v>
      </c>
      <c r="R2763">
        <f t="shared" si="303"/>
        <v>-1241</v>
      </c>
      <c r="S2763" t="str">
        <f t="shared" si="298"/>
        <v>publishing</v>
      </c>
      <c r="T2763" t="str">
        <f t="shared" si="301"/>
        <v>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6">
        <f t="shared" si="302"/>
        <v>40986.995312500003</v>
      </c>
      <c r="K2764">
        <v>1326934395</v>
      </c>
      <c r="L2764" s="18">
        <f t="shared" si="299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>
        <f t="shared" si="300"/>
        <v>-3225</v>
      </c>
      <c r="R2764">
        <f t="shared" si="303"/>
        <v>-3225</v>
      </c>
      <c r="S2764" t="str">
        <f t="shared" si="298"/>
        <v>publishing</v>
      </c>
      <c r="T2764" t="str">
        <f t="shared" si="301"/>
        <v>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6">
        <f t="shared" si="302"/>
        <v>41418.579675925925</v>
      </c>
      <c r="K2765">
        <v>1365515684</v>
      </c>
      <c r="L2765" s="18">
        <f t="shared" si="299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>
        <f t="shared" si="300"/>
        <v>-39310</v>
      </c>
      <c r="R2765">
        <f t="shared" si="303"/>
        <v>-13103.333333333334</v>
      </c>
      <c r="S2765" t="str">
        <f t="shared" si="298"/>
        <v>publishing</v>
      </c>
      <c r="T2765" t="str">
        <f t="shared" si="301"/>
        <v>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6">
        <f t="shared" si="302"/>
        <v>41059.791666666664</v>
      </c>
      <c r="K2766">
        <v>1335855631</v>
      </c>
      <c r="L2766" s="18">
        <f t="shared" si="299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>
        <f t="shared" si="300"/>
        <v>-3955</v>
      </c>
      <c r="R2766">
        <f t="shared" si="303"/>
        <v>-988.75</v>
      </c>
      <c r="S2766" t="str">
        <f t="shared" si="298"/>
        <v>publishing</v>
      </c>
      <c r="T2766" t="str">
        <f t="shared" si="301"/>
        <v>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6">
        <f t="shared" si="302"/>
        <v>41210.579027777778</v>
      </c>
      <c r="K2767">
        <v>1350050028</v>
      </c>
      <c r="L2767" s="18">
        <f t="shared" si="299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>
        <f t="shared" si="300"/>
        <v>-4000</v>
      </c>
      <c r="R2767" t="e">
        <f t="shared" si="303"/>
        <v>#DIV/0!</v>
      </c>
      <c r="S2767" t="str">
        <f t="shared" si="298"/>
        <v>publishing</v>
      </c>
      <c r="T2767" t="str">
        <f t="shared" si="301"/>
        <v>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6">
        <f t="shared" si="302"/>
        <v>40766.668032407404</v>
      </c>
      <c r="K2768">
        <v>1310486518</v>
      </c>
      <c r="L2768" s="18">
        <f t="shared" si="299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>
        <f t="shared" si="300"/>
        <v>-4900</v>
      </c>
      <c r="R2768">
        <f t="shared" si="303"/>
        <v>-1225</v>
      </c>
      <c r="S2768" t="str">
        <f t="shared" si="298"/>
        <v>publishing</v>
      </c>
      <c r="T2768" t="str">
        <f t="shared" si="301"/>
        <v>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6">
        <f t="shared" si="302"/>
        <v>42232.958912037036</v>
      </c>
      <c r="K2769">
        <v>1434582050</v>
      </c>
      <c r="L2769" s="18">
        <f t="shared" si="299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>
        <f t="shared" si="300"/>
        <v>-3966</v>
      </c>
      <c r="R2769">
        <f t="shared" si="303"/>
        <v>-1322</v>
      </c>
      <c r="S2769" t="str">
        <f t="shared" si="298"/>
        <v>publishing</v>
      </c>
      <c r="T2769" t="str">
        <f t="shared" si="301"/>
        <v>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6">
        <f t="shared" si="302"/>
        <v>40997.573182870372</v>
      </c>
      <c r="K2770">
        <v>1330440323</v>
      </c>
      <c r="L2770" s="18">
        <f t="shared" si="299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>
        <f t="shared" si="300"/>
        <v>-5998</v>
      </c>
      <c r="R2770">
        <f t="shared" si="303"/>
        <v>-176.41176470588235</v>
      </c>
      <c r="S2770" t="str">
        <f t="shared" si="298"/>
        <v>publishing</v>
      </c>
      <c r="T2770" t="str">
        <f t="shared" si="301"/>
        <v>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6">
        <f t="shared" si="302"/>
        <v>41795.826273148145</v>
      </c>
      <c r="K2771">
        <v>1397677790</v>
      </c>
      <c r="L2771" s="18">
        <f t="shared" si="299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>
        <f t="shared" si="300"/>
        <v>-798</v>
      </c>
      <c r="R2771">
        <f t="shared" si="303"/>
        <v>-399</v>
      </c>
      <c r="S2771" t="str">
        <f t="shared" si="298"/>
        <v>publishing</v>
      </c>
      <c r="T2771" t="str">
        <f t="shared" si="301"/>
        <v>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6">
        <f t="shared" si="302"/>
        <v>41716.663541666669</v>
      </c>
      <c r="K2772">
        <v>1392569730</v>
      </c>
      <c r="L2772" s="18">
        <f t="shared" si="299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>
        <f t="shared" si="300"/>
        <v>-17917.75</v>
      </c>
      <c r="R2772">
        <f t="shared" si="303"/>
        <v>-542.96212121212125</v>
      </c>
      <c r="S2772" t="str">
        <f t="shared" si="298"/>
        <v>publishing</v>
      </c>
      <c r="T2772" t="str">
        <f t="shared" si="301"/>
        <v>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6">
        <f t="shared" si="302"/>
        <v>41306.708333333336</v>
      </c>
      <c r="K2773">
        <v>1355489140</v>
      </c>
      <c r="L2773" s="18">
        <f t="shared" si="299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>
        <f t="shared" si="300"/>
        <v>-19980</v>
      </c>
      <c r="R2773" t="e">
        <f t="shared" si="303"/>
        <v>#DIV/0!</v>
      </c>
      <c r="S2773" t="str">
        <f t="shared" si="298"/>
        <v>publishing</v>
      </c>
      <c r="T2773" t="str">
        <f t="shared" si="301"/>
        <v>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6">
        <f t="shared" si="302"/>
        <v>41552.869143518517</v>
      </c>
      <c r="K2774">
        <v>1379710294</v>
      </c>
      <c r="L2774" s="18">
        <f t="shared" si="299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>
        <f t="shared" si="300"/>
        <v>-8000</v>
      </c>
      <c r="R2774" t="e">
        <f t="shared" si="303"/>
        <v>#DIV/0!</v>
      </c>
      <c r="S2774" t="str">
        <f t="shared" si="298"/>
        <v>publishing</v>
      </c>
      <c r="T2774" t="str">
        <f t="shared" si="301"/>
        <v>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6">
        <f t="shared" si="302"/>
        <v>42484.86482638889</v>
      </c>
      <c r="K2775">
        <v>1460666721</v>
      </c>
      <c r="L2775" s="18">
        <f t="shared" si="299"/>
        <v>42474.86482638889</v>
      </c>
      <c r="M2775" t="b">
        <v>0</v>
      </c>
      <c r="N2775">
        <v>1</v>
      </c>
      <c r="O2775" t="b">
        <v>0</v>
      </c>
      <c r="P2775" t="s">
        <v>8303</v>
      </c>
      <c r="Q2775">
        <f t="shared" si="300"/>
        <v>-529</v>
      </c>
      <c r="R2775">
        <f t="shared" si="303"/>
        <v>-529</v>
      </c>
      <c r="S2775" t="str">
        <f t="shared" si="298"/>
        <v>publishing</v>
      </c>
      <c r="T2775" t="str">
        <f t="shared" si="301"/>
        <v>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6">
        <f t="shared" si="302"/>
        <v>41341.126481481479</v>
      </c>
      <c r="K2776">
        <v>1360119728</v>
      </c>
      <c r="L2776" s="18">
        <f t="shared" si="299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>
        <f t="shared" si="300"/>
        <v>-3430</v>
      </c>
      <c r="R2776">
        <f t="shared" si="303"/>
        <v>-263.84615384615387</v>
      </c>
      <c r="S2776" t="str">
        <f t="shared" si="298"/>
        <v>publishing</v>
      </c>
      <c r="T2776" t="str">
        <f t="shared" si="301"/>
        <v>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6">
        <f t="shared" si="302"/>
        <v>40893.013356481482</v>
      </c>
      <c r="K2777">
        <v>1321402754</v>
      </c>
      <c r="L2777" s="18">
        <f t="shared" si="299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>
        <f t="shared" si="300"/>
        <v>-4850</v>
      </c>
      <c r="R2777">
        <f t="shared" si="303"/>
        <v>-2425</v>
      </c>
      <c r="S2777" t="str">
        <f t="shared" si="298"/>
        <v>publishing</v>
      </c>
      <c r="T2777" t="str">
        <f t="shared" si="301"/>
        <v>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6">
        <f t="shared" si="302"/>
        <v>42167.297175925924</v>
      </c>
      <c r="K2778">
        <v>1431414476</v>
      </c>
      <c r="L2778" s="18">
        <f t="shared" si="299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>
        <f t="shared" si="300"/>
        <v>-19345</v>
      </c>
      <c r="R2778">
        <f t="shared" si="303"/>
        <v>-537.36111111111109</v>
      </c>
      <c r="S2778" t="str">
        <f t="shared" si="298"/>
        <v>publishing</v>
      </c>
      <c r="T2778" t="str">
        <f t="shared" si="301"/>
        <v>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6">
        <f t="shared" si="302"/>
        <v>42202.669027777782</v>
      </c>
      <c r="K2779">
        <v>1434557004</v>
      </c>
      <c r="L2779" s="18">
        <f t="shared" si="299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>
        <f t="shared" si="300"/>
        <v>-2990</v>
      </c>
      <c r="R2779">
        <f t="shared" si="303"/>
        <v>-2990</v>
      </c>
      <c r="S2779" t="str">
        <f t="shared" si="298"/>
        <v>publishing</v>
      </c>
      <c r="T2779" t="str">
        <f t="shared" si="301"/>
        <v>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6">
        <f t="shared" si="302"/>
        <v>41876.978078703702</v>
      </c>
      <c r="K2780">
        <v>1406417306</v>
      </c>
      <c r="L2780" s="18">
        <f t="shared" si="299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>
        <f t="shared" si="300"/>
        <v>-4095</v>
      </c>
      <c r="R2780">
        <f t="shared" si="303"/>
        <v>-273</v>
      </c>
      <c r="S2780" t="str">
        <f t="shared" si="298"/>
        <v>publishing</v>
      </c>
      <c r="T2780" t="str">
        <f t="shared" si="301"/>
        <v>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6">
        <f t="shared" si="302"/>
        <v>42330.627557870372</v>
      </c>
      <c r="K2781">
        <v>1445609021</v>
      </c>
      <c r="L2781" s="18">
        <f t="shared" si="299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>
        <f t="shared" si="300"/>
        <v>-2447</v>
      </c>
      <c r="R2781">
        <f t="shared" si="303"/>
        <v>-2447</v>
      </c>
      <c r="S2781" t="str">
        <f t="shared" si="298"/>
        <v>publishing</v>
      </c>
      <c r="T2781" t="str">
        <f t="shared" si="301"/>
        <v>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6">
        <f t="shared" si="302"/>
        <v>42804.447777777779</v>
      </c>
      <c r="K2782">
        <v>1486550688</v>
      </c>
      <c r="L2782" s="18">
        <f t="shared" si="299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>
        <f t="shared" si="300"/>
        <v>-100000</v>
      </c>
      <c r="R2782" t="e">
        <f t="shared" si="303"/>
        <v>#DIV/0!</v>
      </c>
      <c r="S2782" t="str">
        <f t="shared" si="298"/>
        <v>publishing</v>
      </c>
      <c r="T2782" t="str">
        <f t="shared" si="301"/>
        <v>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6">
        <f t="shared" si="302"/>
        <v>42047.291666666672</v>
      </c>
      <c r="K2783">
        <v>1421274954</v>
      </c>
      <c r="L2783" s="18">
        <f t="shared" si="299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>
        <f t="shared" si="300"/>
        <v>66</v>
      </c>
      <c r="R2783">
        <f t="shared" si="303"/>
        <v>2.3571428571428572</v>
      </c>
      <c r="S2783" s="8" t="str">
        <f t="shared" ref="S2783:S2846" si="304">LEFT(P2783, LEN(P2783)-6)</f>
        <v>theater</v>
      </c>
      <c r="T2783" t="str">
        <f t="shared" si="301"/>
        <v>heater/plays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6">
        <f t="shared" si="302"/>
        <v>42052.207638888889</v>
      </c>
      <c r="K2784">
        <v>1421964718</v>
      </c>
      <c r="L2784" s="18">
        <f t="shared" si="299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>
        <f t="shared" si="300"/>
        <v>200</v>
      </c>
      <c r="R2784">
        <f t="shared" si="303"/>
        <v>11.111111111111111</v>
      </c>
      <c r="S2784" s="8" t="str">
        <f t="shared" si="304"/>
        <v>theater</v>
      </c>
      <c r="T2784" t="str">
        <f t="shared" si="301"/>
        <v>heater/plays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6">
        <f t="shared" si="302"/>
        <v>42117.535254629634</v>
      </c>
      <c r="K2785">
        <v>1428583846</v>
      </c>
      <c r="L2785" s="18">
        <f t="shared" si="299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>
        <f t="shared" si="300"/>
        <v>145</v>
      </c>
      <c r="R2785">
        <f t="shared" si="303"/>
        <v>2.377049180327869</v>
      </c>
      <c r="S2785" s="8" t="str">
        <f t="shared" si="304"/>
        <v>theater</v>
      </c>
      <c r="T2785" t="str">
        <f t="shared" si="301"/>
        <v>heater/plays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6">
        <f t="shared" si="302"/>
        <v>41941.787534722222</v>
      </c>
      <c r="K2786">
        <v>1412794443</v>
      </c>
      <c r="L2786" s="18">
        <f t="shared" si="299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>
        <f t="shared" si="300"/>
        <v>1140</v>
      </c>
      <c r="R2786">
        <f t="shared" si="303"/>
        <v>10.555555555555555</v>
      </c>
      <c r="S2786" s="8" t="str">
        <f t="shared" si="304"/>
        <v>theater</v>
      </c>
      <c r="T2786" t="str">
        <f t="shared" si="301"/>
        <v>heater/plays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6">
        <f t="shared" si="302"/>
        <v>42587.875</v>
      </c>
      <c r="K2787">
        <v>1467865967</v>
      </c>
      <c r="L2787" s="18">
        <f t="shared" si="299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>
        <f t="shared" si="300"/>
        <v>234</v>
      </c>
      <c r="R2787">
        <f t="shared" si="303"/>
        <v>1.647887323943662</v>
      </c>
      <c r="S2787" s="8" t="str">
        <f t="shared" si="304"/>
        <v>theater</v>
      </c>
      <c r="T2787" t="str">
        <f t="shared" si="301"/>
        <v>heater/plays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6">
        <f t="shared" si="302"/>
        <v>41829.569212962961</v>
      </c>
      <c r="K2788">
        <v>1403703580</v>
      </c>
      <c r="L2788" s="18">
        <f t="shared" si="299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>
        <f t="shared" si="300"/>
        <v>446</v>
      </c>
      <c r="R2788">
        <f t="shared" si="303"/>
        <v>6.0270270270270272</v>
      </c>
      <c r="S2788" s="8" t="str">
        <f t="shared" si="304"/>
        <v>theater</v>
      </c>
      <c r="T2788" t="str">
        <f t="shared" si="301"/>
        <v>heater/plays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6">
        <f t="shared" si="302"/>
        <v>41838.198518518519</v>
      </c>
      <c r="K2789">
        <v>1403066752</v>
      </c>
      <c r="L2789" s="18">
        <f t="shared" si="299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>
        <f t="shared" si="300"/>
        <v>197</v>
      </c>
      <c r="R2789">
        <f t="shared" si="303"/>
        <v>5.1842105263157894</v>
      </c>
      <c r="S2789" s="8" t="str">
        <f t="shared" si="304"/>
        <v>theater</v>
      </c>
      <c r="T2789" t="str">
        <f t="shared" si="301"/>
        <v>heater/plays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6">
        <f t="shared" si="302"/>
        <v>42580.701886574068</v>
      </c>
      <c r="K2790">
        <v>1467219043</v>
      </c>
      <c r="L2790" s="18">
        <f t="shared" si="299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>
        <f t="shared" si="300"/>
        <v>50</v>
      </c>
      <c r="R2790">
        <f t="shared" si="303"/>
        <v>2.5</v>
      </c>
      <c r="S2790" s="8" t="str">
        <f t="shared" si="304"/>
        <v>theater</v>
      </c>
      <c r="T2790" t="str">
        <f t="shared" si="301"/>
        <v>heater/plays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6">
        <f t="shared" si="302"/>
        <v>42075.166666666672</v>
      </c>
      <c r="K2791">
        <v>1424477934</v>
      </c>
      <c r="L2791" s="18">
        <f t="shared" si="299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>
        <f t="shared" si="300"/>
        <v>35</v>
      </c>
      <c r="R2791">
        <f t="shared" si="303"/>
        <v>1.4583333333333333</v>
      </c>
      <c r="S2791" s="8" t="str">
        <f t="shared" si="304"/>
        <v>theater</v>
      </c>
      <c r="T2791" t="str">
        <f t="shared" si="301"/>
        <v>heater/plays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6">
        <f t="shared" si="302"/>
        <v>42046.938692129625</v>
      </c>
      <c r="K2792">
        <v>1421101903</v>
      </c>
      <c r="L2792" s="18">
        <f t="shared" si="299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>
        <f t="shared" si="300"/>
        <v>160</v>
      </c>
      <c r="R2792">
        <f t="shared" si="303"/>
        <v>2.4242424242424243</v>
      </c>
      <c r="S2792" s="8" t="str">
        <f t="shared" si="304"/>
        <v>theater</v>
      </c>
      <c r="T2792" t="str">
        <f t="shared" si="301"/>
        <v>heater/plays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6">
        <f t="shared" si="302"/>
        <v>42622.166666666672</v>
      </c>
      <c r="K2793">
        <v>1470778559</v>
      </c>
      <c r="L2793" s="18">
        <f t="shared" si="299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>
        <f t="shared" si="300"/>
        <v>50</v>
      </c>
      <c r="R2793">
        <f t="shared" si="303"/>
        <v>1.7857142857142858</v>
      </c>
      <c r="S2793" s="8" t="str">
        <f t="shared" si="304"/>
        <v>theater</v>
      </c>
      <c r="T2793" t="str">
        <f t="shared" si="301"/>
        <v>heater/plays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6">
        <f t="shared" si="302"/>
        <v>42228.231006944443</v>
      </c>
      <c r="K2794">
        <v>1435469559</v>
      </c>
      <c r="L2794" s="18">
        <f t="shared" si="299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>
        <f t="shared" si="300"/>
        <v>152</v>
      </c>
      <c r="R2794">
        <f t="shared" si="303"/>
        <v>6.333333333333333</v>
      </c>
      <c r="S2794" s="8" t="str">
        <f t="shared" si="304"/>
        <v>theater</v>
      </c>
      <c r="T2794" t="str">
        <f t="shared" si="301"/>
        <v>heater/plays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6">
        <f t="shared" si="302"/>
        <v>42206.419039351851</v>
      </c>
      <c r="K2795">
        <v>1434881005</v>
      </c>
      <c r="L2795" s="18">
        <f t="shared" si="299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>
        <f t="shared" si="300"/>
        <v>1056.75</v>
      </c>
      <c r="R2795">
        <f t="shared" si="303"/>
        <v>14.476027397260275</v>
      </c>
      <c r="S2795" s="8" t="str">
        <f t="shared" si="304"/>
        <v>theater</v>
      </c>
      <c r="T2795" t="str">
        <f t="shared" si="301"/>
        <v>heater/plays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6">
        <f t="shared" si="302"/>
        <v>42432.791666666672</v>
      </c>
      <c r="K2796">
        <v>1455640559</v>
      </c>
      <c r="L2796" s="18">
        <f t="shared" si="299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>
        <f t="shared" si="300"/>
        <v>25</v>
      </c>
      <c r="R2796">
        <f t="shared" si="303"/>
        <v>8.3333333333333339</v>
      </c>
      <c r="S2796" s="8" t="str">
        <f t="shared" si="304"/>
        <v>theater</v>
      </c>
      <c r="T2796" t="str">
        <f t="shared" si="301"/>
        <v>heater/plays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6">
        <f t="shared" si="302"/>
        <v>41796.958333333336</v>
      </c>
      <c r="K2797">
        <v>1400675841</v>
      </c>
      <c r="L2797" s="18">
        <f t="shared" si="299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>
        <f t="shared" si="300"/>
        <v>30</v>
      </c>
      <c r="R2797">
        <f t="shared" si="303"/>
        <v>1.5</v>
      </c>
      <c r="S2797" s="8" t="str">
        <f t="shared" si="304"/>
        <v>theater</v>
      </c>
      <c r="T2797" t="str">
        <f t="shared" si="301"/>
        <v>heater/plays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6">
        <f t="shared" si="302"/>
        <v>41825.528101851851</v>
      </c>
      <c r="K2798">
        <v>1401972028</v>
      </c>
      <c r="L2798" s="18">
        <f t="shared" si="299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>
        <f t="shared" si="300"/>
        <v>124</v>
      </c>
      <c r="R2798">
        <f t="shared" si="303"/>
        <v>5.9047619047619051</v>
      </c>
      <c r="S2798" s="8" t="str">
        <f t="shared" si="304"/>
        <v>theater</v>
      </c>
      <c r="T2798" t="str">
        <f t="shared" si="301"/>
        <v>heater/plays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6">
        <f t="shared" si="302"/>
        <v>41828.94027777778</v>
      </c>
      <c r="K2799">
        <v>1402266840</v>
      </c>
      <c r="L2799" s="18">
        <f t="shared" si="299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>
        <f t="shared" si="300"/>
        <v>211.61000000000058</v>
      </c>
      <c r="R2799">
        <f t="shared" si="303"/>
        <v>2.2511702127659636</v>
      </c>
      <c r="S2799" s="8" t="str">
        <f t="shared" si="304"/>
        <v>theater</v>
      </c>
      <c r="T2799" t="str">
        <f t="shared" si="301"/>
        <v>heater/plays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6">
        <f t="shared" si="302"/>
        <v>42216.666666666672</v>
      </c>
      <c r="K2800">
        <v>1437063121</v>
      </c>
      <c r="L2800" s="18">
        <f t="shared" si="299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>
        <f t="shared" si="300"/>
        <v>70</v>
      </c>
      <c r="R2800">
        <f t="shared" si="303"/>
        <v>0.50359712230215825</v>
      </c>
      <c r="S2800" s="8" t="str">
        <f t="shared" si="304"/>
        <v>theater</v>
      </c>
      <c r="T2800" t="str">
        <f t="shared" si="301"/>
        <v>heater/plays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6">
        <f t="shared" si="302"/>
        <v>42538.666666666672</v>
      </c>
      <c r="K2801">
        <v>1463466070</v>
      </c>
      <c r="L2801" s="18">
        <f t="shared" si="299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>
        <f t="shared" si="300"/>
        <v>831.73999999999978</v>
      </c>
      <c r="R2801">
        <f t="shared" si="303"/>
        <v>6.3979999999999979</v>
      </c>
      <c r="S2801" s="8" t="str">
        <f t="shared" si="304"/>
        <v>theater</v>
      </c>
      <c r="T2801" t="str">
        <f t="shared" si="301"/>
        <v>heater/plays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6">
        <f t="shared" si="302"/>
        <v>42008.552847222221</v>
      </c>
      <c r="K2802">
        <v>1415193366</v>
      </c>
      <c r="L2802" s="18">
        <f t="shared" si="299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>
        <f t="shared" si="300"/>
        <v>330</v>
      </c>
      <c r="R2802">
        <f t="shared" si="303"/>
        <v>10.64516129032258</v>
      </c>
      <c r="S2802" s="8" t="str">
        <f t="shared" si="304"/>
        <v>theater</v>
      </c>
      <c r="T2802" t="str">
        <f t="shared" si="301"/>
        <v>heater/plays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6">
        <f t="shared" si="302"/>
        <v>41922.458333333336</v>
      </c>
      <c r="K2803">
        <v>1411019409</v>
      </c>
      <c r="L2803" s="18">
        <f t="shared" si="299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>
        <f t="shared" si="300"/>
        <v>166</v>
      </c>
      <c r="R2803">
        <f t="shared" si="303"/>
        <v>12.76923076923077</v>
      </c>
      <c r="S2803" s="8" t="str">
        <f t="shared" si="304"/>
        <v>theater</v>
      </c>
      <c r="T2803" t="str">
        <f t="shared" si="301"/>
        <v>heater/plays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6">
        <f t="shared" si="302"/>
        <v>42222.64707175926</v>
      </c>
      <c r="K2804">
        <v>1436283107</v>
      </c>
      <c r="L2804" s="18">
        <f t="shared" si="299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>
        <f t="shared" si="300"/>
        <v>55</v>
      </c>
      <c r="R2804">
        <f t="shared" si="303"/>
        <v>0.61111111111111116</v>
      </c>
      <c r="S2804" s="8" t="str">
        <f t="shared" si="304"/>
        <v>theater</v>
      </c>
      <c r="T2804" t="str">
        <f t="shared" si="301"/>
        <v>heater/plays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6">
        <f t="shared" si="302"/>
        <v>42201</v>
      </c>
      <c r="K2805">
        <v>1433295276</v>
      </c>
      <c r="L2805" s="18">
        <f t="shared" si="299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>
        <f t="shared" si="300"/>
        <v>2795</v>
      </c>
      <c r="R2805">
        <f t="shared" si="303"/>
        <v>19.822695035460992</v>
      </c>
      <c r="S2805" s="8" t="str">
        <f t="shared" si="304"/>
        <v>theater</v>
      </c>
      <c r="T2805" t="str">
        <f t="shared" si="301"/>
        <v>heater/plays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6">
        <f t="shared" si="302"/>
        <v>41911.453587962962</v>
      </c>
      <c r="K2806">
        <v>1409395990</v>
      </c>
      <c r="L2806" s="18">
        <f t="shared" si="299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>
        <f t="shared" si="300"/>
        <v>150</v>
      </c>
      <c r="R2806">
        <f t="shared" si="303"/>
        <v>6.5217391304347823</v>
      </c>
      <c r="S2806" s="8" t="str">
        <f t="shared" si="304"/>
        <v>theater</v>
      </c>
      <c r="T2806" t="str">
        <f t="shared" si="301"/>
        <v>heater/plays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6">
        <f t="shared" si="302"/>
        <v>42238.505474537036</v>
      </c>
      <c r="K2807">
        <v>1438085273</v>
      </c>
      <c r="L2807" s="18">
        <f t="shared" si="299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>
        <f t="shared" si="300"/>
        <v>40</v>
      </c>
      <c r="R2807">
        <f t="shared" si="303"/>
        <v>2.2222222222222223</v>
      </c>
      <c r="S2807" s="8" t="str">
        <f t="shared" si="304"/>
        <v>theater</v>
      </c>
      <c r="T2807" t="str">
        <f t="shared" si="301"/>
        <v>heater/plays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6">
        <f t="shared" si="302"/>
        <v>42221.458333333328</v>
      </c>
      <c r="K2808">
        <v>1435645490</v>
      </c>
      <c r="L2808" s="18">
        <f t="shared" si="299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>
        <f t="shared" si="300"/>
        <v>363</v>
      </c>
      <c r="R2808">
        <f t="shared" si="303"/>
        <v>4.7763157894736841</v>
      </c>
      <c r="S2808" s="8" t="str">
        <f t="shared" si="304"/>
        <v>theater</v>
      </c>
      <c r="T2808" t="str">
        <f t="shared" si="301"/>
        <v>heater/plays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6">
        <f t="shared" si="302"/>
        <v>42184.873124999998</v>
      </c>
      <c r="K2809">
        <v>1433019438</v>
      </c>
      <c r="L2809" s="18">
        <f t="shared" si="299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>
        <f t="shared" si="300"/>
        <v>1300</v>
      </c>
      <c r="R2809">
        <f t="shared" si="303"/>
        <v>13.978494623655914</v>
      </c>
      <c r="S2809" s="8" t="str">
        <f t="shared" si="304"/>
        <v>theater</v>
      </c>
      <c r="T2809" t="str">
        <f t="shared" si="301"/>
        <v>heater/plays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6">
        <f t="shared" si="302"/>
        <v>42238.84646990741</v>
      </c>
      <c r="K2810">
        <v>1437682735</v>
      </c>
      <c r="L2810" s="18">
        <f t="shared" si="299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>
        <f t="shared" si="300"/>
        <v>11</v>
      </c>
      <c r="R2810">
        <f t="shared" si="303"/>
        <v>0.15942028985507245</v>
      </c>
      <c r="S2810" s="8" t="str">
        <f t="shared" si="304"/>
        <v>theater</v>
      </c>
      <c r="T2810" t="str">
        <f t="shared" si="301"/>
        <v>heater/plays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6">
        <f t="shared" si="302"/>
        <v>42459.610416666663</v>
      </c>
      <c r="K2811">
        <v>1458647725</v>
      </c>
      <c r="L2811" s="18">
        <f t="shared" si="299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>
        <f t="shared" si="300"/>
        <v>60</v>
      </c>
      <c r="R2811">
        <f t="shared" si="303"/>
        <v>2.8571428571428572</v>
      </c>
      <c r="S2811" s="8" t="str">
        <f t="shared" si="304"/>
        <v>theater</v>
      </c>
      <c r="T2811" t="str">
        <f t="shared" si="301"/>
        <v>heater/plays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6">
        <f t="shared" si="302"/>
        <v>41791.165972222225</v>
      </c>
      <c r="K2812">
        <v>1398828064</v>
      </c>
      <c r="L2812" s="18">
        <f t="shared" si="299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>
        <f t="shared" si="300"/>
        <v>205</v>
      </c>
      <c r="R2812">
        <f t="shared" si="303"/>
        <v>3.5964912280701755</v>
      </c>
      <c r="S2812" s="8" t="str">
        <f t="shared" si="304"/>
        <v>theater</v>
      </c>
      <c r="T2812" t="str">
        <f t="shared" si="301"/>
        <v>heater/plays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6">
        <f t="shared" si="302"/>
        <v>42058.496562500004</v>
      </c>
      <c r="K2813">
        <v>1422100503</v>
      </c>
      <c r="L2813" s="18">
        <f t="shared" si="299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>
        <f t="shared" si="300"/>
        <v>27</v>
      </c>
      <c r="R2813">
        <f t="shared" si="303"/>
        <v>0.25</v>
      </c>
      <c r="S2813" s="8" t="str">
        <f t="shared" si="304"/>
        <v>theater</v>
      </c>
      <c r="T2813" t="str">
        <f t="shared" si="301"/>
        <v>heater/plays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6">
        <f t="shared" si="302"/>
        <v>42100.166666666672</v>
      </c>
      <c r="K2814">
        <v>1424368298</v>
      </c>
      <c r="L2814" s="18">
        <f t="shared" si="299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>
        <f t="shared" si="300"/>
        <v>665</v>
      </c>
      <c r="R2814">
        <f t="shared" si="303"/>
        <v>8.0120481927710845</v>
      </c>
      <c r="S2814" s="8" t="str">
        <f t="shared" si="304"/>
        <v>theater</v>
      </c>
      <c r="T2814" t="str">
        <f t="shared" si="301"/>
        <v>heater/plays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6">
        <f t="shared" si="302"/>
        <v>42718.742604166662</v>
      </c>
      <c r="K2815">
        <v>1479577761</v>
      </c>
      <c r="L2815" s="18">
        <f t="shared" si="299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>
        <f t="shared" si="300"/>
        <v>772.11999999999989</v>
      </c>
      <c r="R2815">
        <f t="shared" si="303"/>
        <v>8.0429166666666649</v>
      </c>
      <c r="S2815" s="8" t="str">
        <f t="shared" si="304"/>
        <v>theater</v>
      </c>
      <c r="T2815" t="str">
        <f t="shared" si="301"/>
        <v>heater/plays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6">
        <f t="shared" si="302"/>
        <v>42133.399479166663</v>
      </c>
      <c r="K2816">
        <v>1428572115</v>
      </c>
      <c r="L2816" s="18">
        <f t="shared" si="299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>
        <f t="shared" si="300"/>
        <v>116</v>
      </c>
      <c r="R2816">
        <f t="shared" si="303"/>
        <v>1.8125</v>
      </c>
      <c r="S2816" s="8" t="str">
        <f t="shared" si="304"/>
        <v>theater</v>
      </c>
      <c r="T2816" t="str">
        <f t="shared" si="301"/>
        <v>heater/plays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6">
        <f t="shared" si="302"/>
        <v>42589.776724537034</v>
      </c>
      <c r="K2817">
        <v>1468003109</v>
      </c>
      <c r="L2817" s="18">
        <f t="shared" si="299"/>
        <v>42559.776724537034</v>
      </c>
      <c r="M2817" t="b">
        <v>0</v>
      </c>
      <c r="N2817">
        <v>14</v>
      </c>
      <c r="O2817" t="b">
        <v>1</v>
      </c>
      <c r="P2817" t="s">
        <v>8270</v>
      </c>
      <c r="Q2817">
        <f t="shared" si="300"/>
        <v>355</v>
      </c>
      <c r="R2817">
        <f t="shared" si="303"/>
        <v>25.357142857142858</v>
      </c>
      <c r="S2817" s="8" t="str">
        <f t="shared" si="304"/>
        <v>theater</v>
      </c>
      <c r="T2817" t="str">
        <f t="shared" si="301"/>
        <v>heater/plays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6">
        <f t="shared" si="302"/>
        <v>42218.666666666672</v>
      </c>
      <c r="K2818">
        <v>1435921992</v>
      </c>
      <c r="L2818" s="18">
        <f t="shared" ref="L2818:L2881" si="305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>
        <f t="shared" ref="Q2818:Q2881" si="306">E2818-D2818</f>
        <v>1247</v>
      </c>
      <c r="R2818">
        <f t="shared" si="303"/>
        <v>7.3786982248520712</v>
      </c>
      <c r="S2818" s="8" t="str">
        <f t="shared" si="304"/>
        <v>theater</v>
      </c>
      <c r="T2818" t="str">
        <f t="shared" ref="T2818:T2881" si="307">RIGHT(P2818,12)</f>
        <v>heater/plays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6">
        <f t="shared" ref="J2819:J2882" si="308">(((I2819/60)/60)/24)+DATE(1970,1,1)</f>
        <v>42063.634976851856</v>
      </c>
      <c r="K2819">
        <v>1421680462</v>
      </c>
      <c r="L2819" s="18">
        <f t="shared" si="305"/>
        <v>42023.634976851856</v>
      </c>
      <c r="M2819" t="b">
        <v>0</v>
      </c>
      <c r="N2819">
        <v>33</v>
      </c>
      <c r="O2819" t="b">
        <v>1</v>
      </c>
      <c r="P2819" t="s">
        <v>8270</v>
      </c>
      <c r="Q2819">
        <f t="shared" si="306"/>
        <v>180</v>
      </c>
      <c r="R2819">
        <f t="shared" ref="R2819:R2882" si="309">Q2819/N2819</f>
        <v>5.4545454545454541</v>
      </c>
      <c r="S2819" s="8" t="str">
        <f t="shared" si="304"/>
        <v>theater</v>
      </c>
      <c r="T2819" t="str">
        <f t="shared" si="307"/>
        <v>heater/plays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6">
        <f t="shared" si="308"/>
        <v>42270.598217592589</v>
      </c>
      <c r="K2820">
        <v>1441290086</v>
      </c>
      <c r="L2820" s="18">
        <f t="shared" si="305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>
        <f t="shared" si="306"/>
        <v>603</v>
      </c>
      <c r="R2820">
        <f t="shared" si="309"/>
        <v>5.9117647058823533</v>
      </c>
      <c r="S2820" s="8" t="str">
        <f t="shared" si="304"/>
        <v>theater</v>
      </c>
      <c r="T2820" t="str">
        <f t="shared" si="307"/>
        <v>heater/plays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6">
        <f t="shared" si="308"/>
        <v>42169.525567129633</v>
      </c>
      <c r="K2821">
        <v>1431693409</v>
      </c>
      <c r="L2821" s="18">
        <f t="shared" si="305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>
        <f t="shared" si="306"/>
        <v>240</v>
      </c>
      <c r="R2821">
        <f t="shared" si="309"/>
        <v>2.3076923076923075</v>
      </c>
      <c r="S2821" s="8" t="str">
        <f t="shared" si="304"/>
        <v>theater</v>
      </c>
      <c r="T2821" t="str">
        <f t="shared" si="307"/>
        <v>heater/plays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6">
        <f t="shared" si="308"/>
        <v>42426</v>
      </c>
      <c r="K2822">
        <v>1454337589</v>
      </c>
      <c r="L2822" s="18">
        <f t="shared" si="305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>
        <f t="shared" si="306"/>
        <v>72</v>
      </c>
      <c r="R2822">
        <f t="shared" si="309"/>
        <v>3.6</v>
      </c>
      <c r="S2822" s="8" t="str">
        <f t="shared" si="304"/>
        <v>theater</v>
      </c>
      <c r="T2822" t="str">
        <f t="shared" si="307"/>
        <v>heater/plays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6">
        <f t="shared" si="308"/>
        <v>41905.922858796301</v>
      </c>
      <c r="K2823">
        <v>1408918135</v>
      </c>
      <c r="L2823" s="18">
        <f t="shared" si="305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>
        <f t="shared" si="306"/>
        <v>0</v>
      </c>
      <c r="R2823">
        <f t="shared" si="309"/>
        <v>0</v>
      </c>
      <c r="S2823" s="8" t="str">
        <f t="shared" si="304"/>
        <v>theater</v>
      </c>
      <c r="T2823" t="str">
        <f t="shared" si="307"/>
        <v>heater/plays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6">
        <f t="shared" si="308"/>
        <v>42090.642268518524</v>
      </c>
      <c r="K2824">
        <v>1424881492</v>
      </c>
      <c r="L2824" s="18">
        <f t="shared" si="305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>
        <f t="shared" si="306"/>
        <v>0</v>
      </c>
      <c r="R2824">
        <f t="shared" si="309"/>
        <v>0</v>
      </c>
      <c r="S2824" s="8" t="str">
        <f t="shared" si="304"/>
        <v>theater</v>
      </c>
      <c r="T2824" t="str">
        <f t="shared" si="307"/>
        <v>heater/plays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6">
        <f t="shared" si="308"/>
        <v>42094.957638888889</v>
      </c>
      <c r="K2825">
        <v>1425428206</v>
      </c>
      <c r="L2825" s="18">
        <f t="shared" si="305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>
        <f t="shared" si="306"/>
        <v>24</v>
      </c>
      <c r="R2825">
        <f t="shared" si="309"/>
        <v>1.7142857142857142</v>
      </c>
      <c r="S2825" s="8" t="str">
        <f t="shared" si="304"/>
        <v>theater</v>
      </c>
      <c r="T2825" t="str">
        <f t="shared" si="307"/>
        <v>heater/plays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6">
        <f t="shared" si="308"/>
        <v>42168.071527777778</v>
      </c>
      <c r="K2826">
        <v>1431412196</v>
      </c>
      <c r="L2826" s="18">
        <f t="shared" si="305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>
        <f t="shared" si="306"/>
        <v>110</v>
      </c>
      <c r="R2826">
        <f t="shared" si="309"/>
        <v>7.333333333333333</v>
      </c>
      <c r="S2826" s="8" t="str">
        <f t="shared" si="304"/>
        <v>theater</v>
      </c>
      <c r="T2826" t="str">
        <f t="shared" si="307"/>
        <v>heater/plays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6">
        <f t="shared" si="308"/>
        <v>42342.792662037042</v>
      </c>
      <c r="K2827">
        <v>1446663686</v>
      </c>
      <c r="L2827" s="18">
        <f t="shared" si="305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>
        <f t="shared" si="306"/>
        <v>100</v>
      </c>
      <c r="R2827">
        <f t="shared" si="309"/>
        <v>1.9607843137254901</v>
      </c>
      <c r="S2827" s="8" t="str">
        <f t="shared" si="304"/>
        <v>theater</v>
      </c>
      <c r="T2827" t="str">
        <f t="shared" si="307"/>
        <v>heater/plays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6">
        <f t="shared" si="308"/>
        <v>42195.291666666672</v>
      </c>
      <c r="K2828">
        <v>1434415812</v>
      </c>
      <c r="L2828" s="18">
        <f t="shared" si="305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>
        <f t="shared" si="306"/>
        <v>155</v>
      </c>
      <c r="R2828">
        <f t="shared" si="309"/>
        <v>8.1578947368421044</v>
      </c>
      <c r="S2828" s="8" t="str">
        <f t="shared" si="304"/>
        <v>theater</v>
      </c>
      <c r="T2828" t="str">
        <f t="shared" si="307"/>
        <v>heater/plays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6">
        <f t="shared" si="308"/>
        <v>42524.6875</v>
      </c>
      <c r="K2829">
        <v>1462379066</v>
      </c>
      <c r="L2829" s="18">
        <f t="shared" si="305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>
        <f t="shared" si="306"/>
        <v>405</v>
      </c>
      <c r="R2829">
        <f t="shared" si="309"/>
        <v>17.608695652173914</v>
      </c>
      <c r="S2829" s="8" t="str">
        <f t="shared" si="304"/>
        <v>theater</v>
      </c>
      <c r="T2829" t="str">
        <f t="shared" si="307"/>
        <v>heater/plays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6">
        <f t="shared" si="308"/>
        <v>42279.958333333328</v>
      </c>
      <c r="K2830">
        <v>1441606869</v>
      </c>
      <c r="L2830" s="18">
        <f t="shared" si="305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>
        <f t="shared" si="306"/>
        <v>36</v>
      </c>
      <c r="R2830">
        <f t="shared" si="309"/>
        <v>0.37113402061855671</v>
      </c>
      <c r="S2830" s="8" t="str">
        <f t="shared" si="304"/>
        <v>theater</v>
      </c>
      <c r="T2830" t="str">
        <f t="shared" si="307"/>
        <v>heater/plays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6">
        <f t="shared" si="308"/>
        <v>42523.434236111112</v>
      </c>
      <c r="K2831">
        <v>1462443918</v>
      </c>
      <c r="L2831" s="18">
        <f t="shared" si="305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>
        <f t="shared" si="306"/>
        <v>163</v>
      </c>
      <c r="R2831">
        <f t="shared" si="309"/>
        <v>2.1447368421052633</v>
      </c>
      <c r="S2831" s="8" t="str">
        <f t="shared" si="304"/>
        <v>theater</v>
      </c>
      <c r="T2831" t="str">
        <f t="shared" si="307"/>
        <v>heater/plays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6">
        <f t="shared" si="308"/>
        <v>41771.165972222225</v>
      </c>
      <c r="K2832">
        <v>1398802148</v>
      </c>
      <c r="L2832" s="18">
        <f t="shared" si="305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>
        <f t="shared" si="306"/>
        <v>0</v>
      </c>
      <c r="R2832">
        <f t="shared" si="309"/>
        <v>0</v>
      </c>
      <c r="S2832" s="8" t="str">
        <f t="shared" si="304"/>
        <v>theater</v>
      </c>
      <c r="T2832" t="str">
        <f t="shared" si="307"/>
        <v>heater/plays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6">
        <f t="shared" si="308"/>
        <v>42201.824884259258</v>
      </c>
      <c r="K2833">
        <v>1434484070</v>
      </c>
      <c r="L2833" s="18">
        <f t="shared" si="305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>
        <f t="shared" si="306"/>
        <v>320</v>
      </c>
      <c r="R2833">
        <f t="shared" si="309"/>
        <v>6.1538461538461542</v>
      </c>
      <c r="S2833" s="8" t="str">
        <f t="shared" si="304"/>
        <v>theater</v>
      </c>
      <c r="T2833" t="str">
        <f t="shared" si="307"/>
        <v>heater/plays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6">
        <f t="shared" si="308"/>
        <v>41966.916666666672</v>
      </c>
      <c r="K2834">
        <v>1414342894</v>
      </c>
      <c r="L2834" s="18">
        <f t="shared" si="305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>
        <f t="shared" si="306"/>
        <v>367.98999999999978</v>
      </c>
      <c r="R2834">
        <f t="shared" si="309"/>
        <v>3.8735789473684186</v>
      </c>
      <c r="S2834" s="8" t="str">
        <f t="shared" si="304"/>
        <v>theater</v>
      </c>
      <c r="T2834" t="str">
        <f t="shared" si="307"/>
        <v>heater/plays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6">
        <f t="shared" si="308"/>
        <v>42288.083333333328</v>
      </c>
      <c r="K2835">
        <v>1442804633</v>
      </c>
      <c r="L2835" s="18">
        <f t="shared" si="305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>
        <f t="shared" si="306"/>
        <v>223</v>
      </c>
      <c r="R2835">
        <f t="shared" si="309"/>
        <v>6.371428571428571</v>
      </c>
      <c r="S2835" s="8" t="str">
        <f t="shared" si="304"/>
        <v>theater</v>
      </c>
      <c r="T2835" t="str">
        <f t="shared" si="307"/>
        <v>heater/plays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6">
        <f t="shared" si="308"/>
        <v>42034.959837962961</v>
      </c>
      <c r="K2836">
        <v>1421362930</v>
      </c>
      <c r="L2836" s="18">
        <f t="shared" si="305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>
        <f t="shared" si="306"/>
        <v>560</v>
      </c>
      <c r="R2836">
        <f t="shared" si="309"/>
        <v>26.666666666666668</v>
      </c>
      <c r="S2836" s="8" t="str">
        <f t="shared" si="304"/>
        <v>theater</v>
      </c>
      <c r="T2836" t="str">
        <f t="shared" si="307"/>
        <v>heater/plays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6">
        <f t="shared" si="308"/>
        <v>42343</v>
      </c>
      <c r="K2837">
        <v>1446742417</v>
      </c>
      <c r="L2837" s="18">
        <f t="shared" si="305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>
        <f t="shared" si="306"/>
        <v>870.99</v>
      </c>
      <c r="R2837">
        <f t="shared" si="309"/>
        <v>9.3654838709677417</v>
      </c>
      <c r="S2837" s="8" t="str">
        <f t="shared" si="304"/>
        <v>theater</v>
      </c>
      <c r="T2837" t="str">
        <f t="shared" si="307"/>
        <v>heater/plays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6">
        <f t="shared" si="308"/>
        <v>42784.207638888889</v>
      </c>
      <c r="K2838">
        <v>1484115418</v>
      </c>
      <c r="L2838" s="18">
        <f t="shared" si="305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>
        <f t="shared" si="306"/>
        <v>35</v>
      </c>
      <c r="R2838">
        <f t="shared" si="309"/>
        <v>3.1818181818181817</v>
      </c>
      <c r="S2838" s="8" t="str">
        <f t="shared" si="304"/>
        <v>theater</v>
      </c>
      <c r="T2838" t="str">
        <f t="shared" si="307"/>
        <v>heater/plays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6">
        <f t="shared" si="308"/>
        <v>42347.950046296297</v>
      </c>
      <c r="K2839">
        <v>1446241684</v>
      </c>
      <c r="L2839" s="18">
        <f t="shared" si="305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>
        <f t="shared" si="306"/>
        <v>0</v>
      </c>
      <c r="R2839">
        <f t="shared" si="309"/>
        <v>0</v>
      </c>
      <c r="S2839" s="8" t="str">
        <f t="shared" si="304"/>
        <v>theater</v>
      </c>
      <c r="T2839" t="str">
        <f t="shared" si="307"/>
        <v>heater/plays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6">
        <f t="shared" si="308"/>
        <v>41864.916666666664</v>
      </c>
      <c r="K2840">
        <v>1406039696</v>
      </c>
      <c r="L2840" s="18">
        <f t="shared" si="305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>
        <f t="shared" si="306"/>
        <v>405</v>
      </c>
      <c r="R2840">
        <f t="shared" si="309"/>
        <v>7.5</v>
      </c>
      <c r="S2840" s="8" t="str">
        <f t="shared" si="304"/>
        <v>theater</v>
      </c>
      <c r="T2840" t="str">
        <f t="shared" si="307"/>
        <v>heater/plays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6">
        <f t="shared" si="308"/>
        <v>41876.207638888889</v>
      </c>
      <c r="K2841">
        <v>1406958354</v>
      </c>
      <c r="L2841" s="18">
        <f t="shared" si="305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>
        <f t="shared" si="306"/>
        <v>400</v>
      </c>
      <c r="R2841">
        <f t="shared" si="309"/>
        <v>12.903225806451612</v>
      </c>
      <c r="S2841" s="8" t="str">
        <f t="shared" si="304"/>
        <v>theater</v>
      </c>
      <c r="T2841" t="str">
        <f t="shared" si="307"/>
        <v>heater/plays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6">
        <f t="shared" si="308"/>
        <v>42081.708333333328</v>
      </c>
      <c r="K2842">
        <v>1424825479</v>
      </c>
      <c r="L2842" s="18">
        <f t="shared" si="305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>
        <f t="shared" si="306"/>
        <v>100</v>
      </c>
      <c r="R2842">
        <f t="shared" si="309"/>
        <v>0.75757575757575757</v>
      </c>
      <c r="S2842" s="8" t="str">
        <f t="shared" si="304"/>
        <v>theater</v>
      </c>
      <c r="T2842" t="str">
        <f t="shared" si="307"/>
        <v>heater/plays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6">
        <f t="shared" si="308"/>
        <v>42351.781215277777</v>
      </c>
      <c r="K2843">
        <v>1444844697</v>
      </c>
      <c r="L2843" s="18">
        <f t="shared" si="305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>
        <f t="shared" si="306"/>
        <v>-990</v>
      </c>
      <c r="R2843">
        <f t="shared" si="309"/>
        <v>-990</v>
      </c>
      <c r="S2843" s="8" t="str">
        <f t="shared" si="304"/>
        <v>theater</v>
      </c>
      <c r="T2843" t="str">
        <f t="shared" si="307"/>
        <v>heater/plays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6">
        <f t="shared" si="308"/>
        <v>41811.458333333336</v>
      </c>
      <c r="K2844">
        <v>1401058295</v>
      </c>
      <c r="L2844" s="18">
        <f t="shared" si="305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>
        <f t="shared" si="306"/>
        <v>-1500</v>
      </c>
      <c r="R2844" t="e">
        <f t="shared" si="309"/>
        <v>#DIV/0!</v>
      </c>
      <c r="S2844" s="8" t="str">
        <f t="shared" si="304"/>
        <v>theater</v>
      </c>
      <c r="T2844" t="str">
        <f t="shared" si="307"/>
        <v>heater/plays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6">
        <f t="shared" si="308"/>
        <v>42534.166666666672</v>
      </c>
      <c r="K2845">
        <v>1462210950</v>
      </c>
      <c r="L2845" s="18">
        <f t="shared" si="305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>
        <f t="shared" si="306"/>
        <v>-1200</v>
      </c>
      <c r="R2845" t="e">
        <f t="shared" si="309"/>
        <v>#DIV/0!</v>
      </c>
      <c r="S2845" s="8" t="str">
        <f t="shared" si="304"/>
        <v>theater</v>
      </c>
      <c r="T2845" t="str">
        <f t="shared" si="307"/>
        <v>heater/plays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6">
        <f t="shared" si="308"/>
        <v>42739.546064814815</v>
      </c>
      <c r="K2846">
        <v>1480943180</v>
      </c>
      <c r="L2846" s="18">
        <f t="shared" si="305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>
        <f t="shared" si="306"/>
        <v>-520</v>
      </c>
      <c r="R2846">
        <f t="shared" si="309"/>
        <v>-520</v>
      </c>
      <c r="S2846" s="8" t="str">
        <f t="shared" si="304"/>
        <v>theater</v>
      </c>
      <c r="T2846" t="str">
        <f t="shared" si="307"/>
        <v>heater/plays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6">
        <f t="shared" si="308"/>
        <v>42163.016585648147</v>
      </c>
      <c r="K2847">
        <v>1428539033</v>
      </c>
      <c r="L2847" s="18">
        <f t="shared" si="305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>
        <f t="shared" si="306"/>
        <v>-5134</v>
      </c>
      <c r="R2847">
        <f t="shared" si="309"/>
        <v>-131.64102564102564</v>
      </c>
      <c r="S2847" s="8" t="str">
        <f t="shared" ref="S2847:S2910" si="310">LEFT(P2847, LEN(P2847)-6)</f>
        <v>theater</v>
      </c>
      <c r="T2847" t="str">
        <f t="shared" si="307"/>
        <v>heater/plays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6">
        <f t="shared" si="308"/>
        <v>42153.692060185189</v>
      </c>
      <c r="K2848">
        <v>1429029394</v>
      </c>
      <c r="L2848" s="18">
        <f t="shared" si="305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>
        <f t="shared" si="306"/>
        <v>-8000</v>
      </c>
      <c r="R2848" t="e">
        <f t="shared" si="309"/>
        <v>#DIV/0!</v>
      </c>
      <c r="S2848" s="8" t="str">
        <f t="shared" si="310"/>
        <v>theater</v>
      </c>
      <c r="T2848" t="str">
        <f t="shared" si="307"/>
        <v>heater/plays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6">
        <f t="shared" si="308"/>
        <v>42513.806307870371</v>
      </c>
      <c r="K2849">
        <v>1458847265</v>
      </c>
      <c r="L2849" s="18">
        <f t="shared" si="305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>
        <f t="shared" si="306"/>
        <v>-2000</v>
      </c>
      <c r="R2849" t="e">
        <f t="shared" si="309"/>
        <v>#DIV/0!</v>
      </c>
      <c r="S2849" s="8" t="str">
        <f t="shared" si="310"/>
        <v>theater</v>
      </c>
      <c r="T2849" t="str">
        <f t="shared" si="307"/>
        <v>heater/plays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6">
        <f t="shared" si="308"/>
        <v>42153.648831018523</v>
      </c>
      <c r="K2850">
        <v>1430321659</v>
      </c>
      <c r="L2850" s="18">
        <f t="shared" si="305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>
        <f t="shared" si="306"/>
        <v>-34930</v>
      </c>
      <c r="R2850">
        <f t="shared" si="309"/>
        <v>-11643.333333333334</v>
      </c>
      <c r="S2850" s="8" t="str">
        <f t="shared" si="310"/>
        <v>theater</v>
      </c>
      <c r="T2850" t="str">
        <f t="shared" si="307"/>
        <v>heater/plays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6">
        <f t="shared" si="308"/>
        <v>42483.428240740745</v>
      </c>
      <c r="K2851">
        <v>1458814600</v>
      </c>
      <c r="L2851" s="18">
        <f t="shared" si="305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>
        <f t="shared" si="306"/>
        <v>-495</v>
      </c>
      <c r="R2851">
        <f t="shared" si="309"/>
        <v>-495</v>
      </c>
      <c r="S2851" s="8" t="str">
        <f t="shared" si="310"/>
        <v>theater</v>
      </c>
      <c r="T2851" t="str">
        <f t="shared" si="307"/>
        <v>heater/plays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6">
        <f t="shared" si="308"/>
        <v>41888.007071759261</v>
      </c>
      <c r="K2852">
        <v>1407370211</v>
      </c>
      <c r="L2852" s="18">
        <f t="shared" si="305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>
        <f t="shared" si="306"/>
        <v>-7689</v>
      </c>
      <c r="R2852">
        <f t="shared" si="309"/>
        <v>-591.46153846153845</v>
      </c>
      <c r="S2852" s="8" t="str">
        <f t="shared" si="310"/>
        <v>theater</v>
      </c>
      <c r="T2852" t="str">
        <f t="shared" si="307"/>
        <v>heater/plays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6">
        <f t="shared" si="308"/>
        <v>42398.970138888893</v>
      </c>
      <c r="K2853">
        <v>1453334629</v>
      </c>
      <c r="L2853" s="18">
        <f t="shared" si="305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>
        <f t="shared" si="306"/>
        <v>-4500</v>
      </c>
      <c r="R2853" t="e">
        <f t="shared" si="309"/>
        <v>#DIV/0!</v>
      </c>
      <c r="S2853" s="8" t="str">
        <f t="shared" si="310"/>
        <v>theater</v>
      </c>
      <c r="T2853" t="str">
        <f t="shared" si="307"/>
        <v>heater/plays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6">
        <f t="shared" si="308"/>
        <v>41811.045173611114</v>
      </c>
      <c r="K2854">
        <v>1400720703</v>
      </c>
      <c r="L2854" s="18">
        <f t="shared" si="305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>
        <f t="shared" si="306"/>
        <v>-4905</v>
      </c>
      <c r="R2854">
        <f t="shared" si="309"/>
        <v>-817.5</v>
      </c>
      <c r="S2854" s="8" t="str">
        <f t="shared" si="310"/>
        <v>theater</v>
      </c>
      <c r="T2854" t="str">
        <f t="shared" si="307"/>
        <v>heater/plays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6">
        <f t="shared" si="308"/>
        <v>41896.190937499996</v>
      </c>
      <c r="K2855">
        <v>1405485297</v>
      </c>
      <c r="L2855" s="18">
        <f t="shared" si="305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>
        <f t="shared" si="306"/>
        <v>-9500</v>
      </c>
      <c r="R2855" t="e">
        <f t="shared" si="309"/>
        <v>#DIV/0!</v>
      </c>
      <c r="S2855" s="8" t="str">
        <f t="shared" si="310"/>
        <v>theater</v>
      </c>
      <c r="T2855" t="str">
        <f t="shared" si="307"/>
        <v>heater/plays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6">
        <f t="shared" si="308"/>
        <v>42131.71665509259</v>
      </c>
      <c r="K2856">
        <v>1429290719</v>
      </c>
      <c r="L2856" s="18">
        <f t="shared" si="305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>
        <f t="shared" si="306"/>
        <v>-583</v>
      </c>
      <c r="R2856">
        <f t="shared" si="309"/>
        <v>-41.642857142857146</v>
      </c>
      <c r="S2856" s="8" t="str">
        <f t="shared" si="310"/>
        <v>theater</v>
      </c>
      <c r="T2856" t="str">
        <f t="shared" si="307"/>
        <v>heater/plays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6">
        <f t="shared" si="308"/>
        <v>42398.981944444444</v>
      </c>
      <c r="K2857">
        <v>1451607071</v>
      </c>
      <c r="L2857" s="18">
        <f t="shared" si="305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>
        <f t="shared" si="306"/>
        <v>-300</v>
      </c>
      <c r="R2857">
        <f t="shared" si="309"/>
        <v>-60</v>
      </c>
      <c r="S2857" s="8" t="str">
        <f t="shared" si="310"/>
        <v>theater</v>
      </c>
      <c r="T2857" t="str">
        <f t="shared" si="307"/>
        <v>heater/plays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6">
        <f t="shared" si="308"/>
        <v>42224.898611111115</v>
      </c>
      <c r="K2858">
        <v>1433897647</v>
      </c>
      <c r="L2858" s="18">
        <f t="shared" si="305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>
        <f t="shared" si="306"/>
        <v>-2854</v>
      </c>
      <c r="R2858">
        <f t="shared" si="309"/>
        <v>-475.66666666666669</v>
      </c>
      <c r="S2858" s="8" t="str">
        <f t="shared" si="310"/>
        <v>theater</v>
      </c>
      <c r="T2858" t="str">
        <f t="shared" si="307"/>
        <v>heater/plays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6">
        <f t="shared" si="308"/>
        <v>42786.75</v>
      </c>
      <c r="K2859">
        <v>1482444295</v>
      </c>
      <c r="L2859" s="18">
        <f t="shared" si="305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>
        <f t="shared" si="306"/>
        <v>-30500</v>
      </c>
      <c r="R2859">
        <f t="shared" si="309"/>
        <v>-2033.3333333333333</v>
      </c>
      <c r="S2859" s="8" t="str">
        <f t="shared" si="310"/>
        <v>theater</v>
      </c>
      <c r="T2859" t="str">
        <f t="shared" si="307"/>
        <v>heater/plays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6">
        <f t="shared" si="308"/>
        <v>41978.477777777778</v>
      </c>
      <c r="K2860">
        <v>1415711095</v>
      </c>
      <c r="L2860" s="18">
        <f t="shared" si="305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>
        <f t="shared" si="306"/>
        <v>-1000</v>
      </c>
      <c r="R2860" t="e">
        <f t="shared" si="309"/>
        <v>#DIV/0!</v>
      </c>
      <c r="S2860" s="8" t="str">
        <f t="shared" si="310"/>
        <v>theater</v>
      </c>
      <c r="T2860" t="str">
        <f t="shared" si="307"/>
        <v>heater/plays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6">
        <f t="shared" si="308"/>
        <v>42293.362314814818</v>
      </c>
      <c r="K2861">
        <v>1439800904</v>
      </c>
      <c r="L2861" s="18">
        <f t="shared" si="305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>
        <f t="shared" si="306"/>
        <v>-1965</v>
      </c>
      <c r="R2861">
        <f t="shared" si="309"/>
        <v>-1965</v>
      </c>
      <c r="S2861" s="8" t="str">
        <f t="shared" si="310"/>
        <v>theater</v>
      </c>
      <c r="T2861" t="str">
        <f t="shared" si="307"/>
        <v>heater/plays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6">
        <f t="shared" si="308"/>
        <v>42540.800648148142</v>
      </c>
      <c r="K2862">
        <v>1461179576</v>
      </c>
      <c r="L2862" s="18">
        <f t="shared" si="305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>
        <f t="shared" si="306"/>
        <v>-3734</v>
      </c>
      <c r="R2862">
        <f t="shared" si="309"/>
        <v>-414.88888888888891</v>
      </c>
      <c r="S2862" s="8" t="str">
        <f t="shared" si="310"/>
        <v>theater</v>
      </c>
      <c r="T2862" t="str">
        <f t="shared" si="307"/>
        <v>heater/plays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6">
        <f t="shared" si="308"/>
        <v>42271.590833333335</v>
      </c>
      <c r="K2863">
        <v>1441894248</v>
      </c>
      <c r="L2863" s="18">
        <f t="shared" si="305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>
        <f t="shared" si="306"/>
        <v>-170</v>
      </c>
      <c r="R2863">
        <f t="shared" si="309"/>
        <v>-56.666666666666664</v>
      </c>
      <c r="S2863" s="8" t="str">
        <f t="shared" si="310"/>
        <v>theater</v>
      </c>
      <c r="T2863" t="str">
        <f t="shared" si="307"/>
        <v>heater/plays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6">
        <f t="shared" si="308"/>
        <v>41814.789687500001</v>
      </c>
      <c r="K2864">
        <v>1401044229</v>
      </c>
      <c r="L2864" s="18">
        <f t="shared" si="305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>
        <f t="shared" si="306"/>
        <v>-12645</v>
      </c>
      <c r="R2864">
        <f t="shared" si="309"/>
        <v>-4215</v>
      </c>
      <c r="S2864" s="8" t="str">
        <f t="shared" si="310"/>
        <v>theater</v>
      </c>
      <c r="T2864" t="str">
        <f t="shared" si="307"/>
        <v>heater/plays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6">
        <f t="shared" si="308"/>
        <v>41891.675034722226</v>
      </c>
      <c r="K2865">
        <v>1405095123</v>
      </c>
      <c r="L2865" s="18">
        <f t="shared" si="305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>
        <f t="shared" si="306"/>
        <v>-49980</v>
      </c>
      <c r="R2865">
        <f t="shared" si="309"/>
        <v>-49980</v>
      </c>
      <c r="S2865" s="8" t="str">
        <f t="shared" si="310"/>
        <v>theater</v>
      </c>
      <c r="T2865" t="str">
        <f t="shared" si="307"/>
        <v>heater/plays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6">
        <f t="shared" si="308"/>
        <v>42202.554166666669</v>
      </c>
      <c r="K2866">
        <v>1434552207</v>
      </c>
      <c r="L2866" s="18">
        <f t="shared" si="305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>
        <f t="shared" si="306"/>
        <v>-2460</v>
      </c>
      <c r="R2866">
        <f t="shared" si="309"/>
        <v>-820</v>
      </c>
      <c r="S2866" s="8" t="str">
        <f t="shared" si="310"/>
        <v>theater</v>
      </c>
      <c r="T2866" t="str">
        <f t="shared" si="307"/>
        <v>heater/plays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6">
        <f t="shared" si="308"/>
        <v>42010.114108796297</v>
      </c>
      <c r="K2867">
        <v>1415328259</v>
      </c>
      <c r="L2867" s="18">
        <f t="shared" si="305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>
        <f t="shared" si="306"/>
        <v>-2888</v>
      </c>
      <c r="R2867" t="e">
        <f t="shared" si="309"/>
        <v>#DIV/0!</v>
      </c>
      <c r="S2867" s="8" t="str">
        <f t="shared" si="310"/>
        <v>theater</v>
      </c>
      <c r="T2867" t="str">
        <f t="shared" si="307"/>
        <v>heater/plays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6">
        <f t="shared" si="308"/>
        <v>42657.916666666672</v>
      </c>
      <c r="K2868">
        <v>1473893721</v>
      </c>
      <c r="L2868" s="18">
        <f t="shared" si="305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>
        <f t="shared" si="306"/>
        <v>-4955</v>
      </c>
      <c r="R2868">
        <f t="shared" si="309"/>
        <v>-2477.5</v>
      </c>
      <c r="S2868" s="8" t="str">
        <f t="shared" si="310"/>
        <v>theater</v>
      </c>
      <c r="T2868" t="str">
        <f t="shared" si="307"/>
        <v>heater/plays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6">
        <f t="shared" si="308"/>
        <v>42555.166666666672</v>
      </c>
      <c r="K2869">
        <v>1465533672</v>
      </c>
      <c r="L2869" s="18">
        <f t="shared" si="305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>
        <f t="shared" si="306"/>
        <v>-1996</v>
      </c>
      <c r="R2869">
        <f t="shared" si="309"/>
        <v>-199.6</v>
      </c>
      <c r="S2869" s="8" t="str">
        <f t="shared" si="310"/>
        <v>theater</v>
      </c>
      <c r="T2869" t="str">
        <f t="shared" si="307"/>
        <v>heater/plays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6">
        <f t="shared" si="308"/>
        <v>42648.827013888891</v>
      </c>
      <c r="K2870">
        <v>1473105054</v>
      </c>
      <c r="L2870" s="18">
        <f t="shared" si="305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>
        <f t="shared" si="306"/>
        <v>-8698.24</v>
      </c>
      <c r="R2870">
        <f t="shared" si="309"/>
        <v>-144.97066666666666</v>
      </c>
      <c r="S2870" s="8" t="str">
        <f t="shared" si="310"/>
        <v>theater</v>
      </c>
      <c r="T2870" t="str">
        <f t="shared" si="307"/>
        <v>heater/plays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6">
        <f t="shared" si="308"/>
        <v>42570.593530092592</v>
      </c>
      <c r="K2871">
        <v>1466345681</v>
      </c>
      <c r="L2871" s="18">
        <f t="shared" si="305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>
        <f t="shared" si="306"/>
        <v>-19823</v>
      </c>
      <c r="R2871">
        <f t="shared" si="309"/>
        <v>-3964.6</v>
      </c>
      <c r="S2871" s="8" t="str">
        <f t="shared" si="310"/>
        <v>theater</v>
      </c>
      <c r="T2871" t="str">
        <f t="shared" si="307"/>
        <v>heater/plays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6">
        <f t="shared" si="308"/>
        <v>41776.189409722225</v>
      </c>
      <c r="K2872">
        <v>1397709165</v>
      </c>
      <c r="L2872" s="18">
        <f t="shared" si="305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>
        <f t="shared" si="306"/>
        <v>-4250</v>
      </c>
      <c r="R2872">
        <f t="shared" si="309"/>
        <v>-472.22222222222223</v>
      </c>
      <c r="S2872" s="8" t="str">
        <f t="shared" si="310"/>
        <v>theater</v>
      </c>
      <c r="T2872" t="str">
        <f t="shared" si="307"/>
        <v>heater/plays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6">
        <f t="shared" si="308"/>
        <v>41994.738576388889</v>
      </c>
      <c r="K2873">
        <v>1417455813</v>
      </c>
      <c r="L2873" s="18">
        <f t="shared" si="305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>
        <f t="shared" si="306"/>
        <v>-9533</v>
      </c>
      <c r="R2873">
        <f t="shared" si="309"/>
        <v>-733.30769230769226</v>
      </c>
      <c r="S2873" s="8" t="str">
        <f t="shared" si="310"/>
        <v>theater</v>
      </c>
      <c r="T2873" t="str">
        <f t="shared" si="307"/>
        <v>heater/plays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6">
        <f t="shared" si="308"/>
        <v>42175.11618055556</v>
      </c>
      <c r="K2874">
        <v>1429584438</v>
      </c>
      <c r="L2874" s="18">
        <f t="shared" si="305"/>
        <v>42115.11618055556</v>
      </c>
      <c r="M2874" t="b">
        <v>0</v>
      </c>
      <c r="N2874">
        <v>0</v>
      </c>
      <c r="O2874" t="b">
        <v>0</v>
      </c>
      <c r="P2874" t="s">
        <v>8270</v>
      </c>
      <c r="Q2874">
        <f t="shared" si="306"/>
        <v>-3000</v>
      </c>
      <c r="R2874" t="e">
        <f t="shared" si="309"/>
        <v>#DIV/0!</v>
      </c>
      <c r="S2874" s="8" t="str">
        <f t="shared" si="310"/>
        <v>theater</v>
      </c>
      <c r="T2874" t="str">
        <f t="shared" si="307"/>
        <v>heater/plays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6">
        <f t="shared" si="308"/>
        <v>42032.817488425921</v>
      </c>
      <c r="K2875">
        <v>1419881831</v>
      </c>
      <c r="L2875" s="18">
        <f t="shared" si="305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>
        <f t="shared" si="306"/>
        <v>-1547</v>
      </c>
      <c r="R2875">
        <f t="shared" si="309"/>
        <v>-193.375</v>
      </c>
      <c r="S2875" s="8" t="str">
        <f t="shared" si="310"/>
        <v>theater</v>
      </c>
      <c r="T2875" t="str">
        <f t="shared" si="307"/>
        <v>heater/plays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6">
        <f t="shared" si="308"/>
        <v>42752.84474537037</v>
      </c>
      <c r="K2876">
        <v>1482092186</v>
      </c>
      <c r="L2876" s="18">
        <f t="shared" si="305"/>
        <v>42722.84474537037</v>
      </c>
      <c r="M2876" t="b">
        <v>0</v>
      </c>
      <c r="N2876">
        <v>3</v>
      </c>
      <c r="O2876" t="b">
        <v>0</v>
      </c>
      <c r="P2876" t="s">
        <v>8270</v>
      </c>
      <c r="Q2876">
        <f t="shared" si="306"/>
        <v>-4729</v>
      </c>
      <c r="R2876">
        <f t="shared" si="309"/>
        <v>-1576.3333333333333</v>
      </c>
      <c r="S2876" s="8" t="str">
        <f t="shared" si="310"/>
        <v>theater</v>
      </c>
      <c r="T2876" t="str">
        <f t="shared" si="307"/>
        <v>heater/plays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6">
        <f t="shared" si="308"/>
        <v>42495.128391203703</v>
      </c>
      <c r="K2877">
        <v>1459825493</v>
      </c>
      <c r="L2877" s="18">
        <f t="shared" si="305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>
        <f t="shared" si="306"/>
        <v>-19993</v>
      </c>
      <c r="R2877">
        <f t="shared" si="309"/>
        <v>-6664.333333333333</v>
      </c>
      <c r="S2877" s="8" t="str">
        <f t="shared" si="310"/>
        <v>theater</v>
      </c>
      <c r="T2877" t="str">
        <f t="shared" si="307"/>
        <v>heater/plays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6">
        <f t="shared" si="308"/>
        <v>42201.743969907402</v>
      </c>
      <c r="K2878">
        <v>1434477079</v>
      </c>
      <c r="L2878" s="18">
        <f t="shared" si="305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>
        <f t="shared" si="306"/>
        <v>-150000</v>
      </c>
      <c r="R2878" t="e">
        <f t="shared" si="309"/>
        <v>#DIV/0!</v>
      </c>
      <c r="S2878" s="8" t="str">
        <f t="shared" si="310"/>
        <v>theater</v>
      </c>
      <c r="T2878" t="str">
        <f t="shared" si="307"/>
        <v>heater/plays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6">
        <f t="shared" si="308"/>
        <v>42704.708333333328</v>
      </c>
      <c r="K2879">
        <v>1477781724</v>
      </c>
      <c r="L2879" s="18">
        <f t="shared" si="305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>
        <f t="shared" si="306"/>
        <v>-5350</v>
      </c>
      <c r="R2879">
        <f t="shared" si="309"/>
        <v>-891.66666666666663</v>
      </c>
      <c r="S2879" s="8" t="str">
        <f t="shared" si="310"/>
        <v>theater</v>
      </c>
      <c r="T2879" t="str">
        <f t="shared" si="307"/>
        <v>heater/plays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6">
        <f t="shared" si="308"/>
        <v>42188.615682870368</v>
      </c>
      <c r="K2880">
        <v>1430750795</v>
      </c>
      <c r="L2880" s="18">
        <f t="shared" si="305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>
        <f t="shared" si="306"/>
        <v>-2937</v>
      </c>
      <c r="R2880">
        <f t="shared" si="309"/>
        <v>-734.25</v>
      </c>
      <c r="S2880" s="8" t="str">
        <f t="shared" si="310"/>
        <v>theater</v>
      </c>
      <c r="T2880" t="str">
        <f t="shared" si="307"/>
        <v>heater/plays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6">
        <f t="shared" si="308"/>
        <v>42389.725243055553</v>
      </c>
      <c r="K2881">
        <v>1450718661</v>
      </c>
      <c r="L2881" s="18">
        <f t="shared" si="305"/>
        <v>42359.725243055553</v>
      </c>
      <c r="M2881" t="b">
        <v>0</v>
      </c>
      <c r="N2881">
        <v>1</v>
      </c>
      <c r="O2881" t="b">
        <v>0</v>
      </c>
      <c r="P2881" t="s">
        <v>8270</v>
      </c>
      <c r="Q2881">
        <f t="shared" si="306"/>
        <v>-11171</v>
      </c>
      <c r="R2881">
        <f t="shared" si="309"/>
        <v>-11171</v>
      </c>
      <c r="S2881" s="8" t="str">
        <f t="shared" si="310"/>
        <v>theater</v>
      </c>
      <c r="T2881" t="str">
        <f t="shared" si="307"/>
        <v>heater/plays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6">
        <f t="shared" si="308"/>
        <v>42236.711805555555</v>
      </c>
      <c r="K2882">
        <v>1436305452</v>
      </c>
      <c r="L2882" s="18">
        <f t="shared" ref="L2882:L2945" si="31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8270</v>
      </c>
      <c r="Q2882">
        <f t="shared" ref="Q2882:Q2945" si="312">E2882-D2882</f>
        <v>-9200</v>
      </c>
      <c r="R2882">
        <f t="shared" si="309"/>
        <v>-317.24137931034483</v>
      </c>
      <c r="S2882" s="8" t="str">
        <f t="shared" si="310"/>
        <v>theater</v>
      </c>
      <c r="T2882" t="str">
        <f t="shared" ref="T2882:T2945" si="313">RIGHT(P2882,12)</f>
        <v>heater/plays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6">
        <f t="shared" ref="J2883:J2946" si="314">(((I2883/60)/60)/24)+DATE(1970,1,1)</f>
        <v>41976.639305555553</v>
      </c>
      <c r="K2883">
        <v>1412432436</v>
      </c>
      <c r="L2883" s="18">
        <f t="shared" si="311"/>
        <v>41916.597638888888</v>
      </c>
      <c r="M2883" t="b">
        <v>0</v>
      </c>
      <c r="N2883">
        <v>0</v>
      </c>
      <c r="O2883" t="b">
        <v>0</v>
      </c>
      <c r="P2883" t="s">
        <v>8270</v>
      </c>
      <c r="Q2883">
        <f t="shared" si="312"/>
        <v>-5500</v>
      </c>
      <c r="R2883" t="e">
        <f t="shared" ref="R2883:R2946" si="315">Q2883/N2883</f>
        <v>#DIV/0!</v>
      </c>
      <c r="S2883" s="8" t="str">
        <f t="shared" si="310"/>
        <v>theater</v>
      </c>
      <c r="T2883" t="str">
        <f t="shared" si="313"/>
        <v>heater/plays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6">
        <f t="shared" si="314"/>
        <v>42491.596273148149</v>
      </c>
      <c r="K2884">
        <v>1459520318</v>
      </c>
      <c r="L2884" s="18">
        <f t="shared" si="311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>
        <f t="shared" si="312"/>
        <v>-498</v>
      </c>
      <c r="R2884">
        <f t="shared" si="315"/>
        <v>-124.5</v>
      </c>
      <c r="S2884" s="8" t="str">
        <f t="shared" si="310"/>
        <v>theater</v>
      </c>
      <c r="T2884" t="str">
        <f t="shared" si="313"/>
        <v>heater/plays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6">
        <f t="shared" si="314"/>
        <v>42406.207638888889</v>
      </c>
      <c r="K2885">
        <v>1451684437</v>
      </c>
      <c r="L2885" s="18">
        <f t="shared" si="311"/>
        <v>42370.90320601852</v>
      </c>
      <c r="M2885" t="b">
        <v>0</v>
      </c>
      <c r="N2885">
        <v>5</v>
      </c>
      <c r="O2885" t="b">
        <v>0</v>
      </c>
      <c r="P2885" t="s">
        <v>8270</v>
      </c>
      <c r="Q2885">
        <f t="shared" si="312"/>
        <v>-8092</v>
      </c>
      <c r="R2885">
        <f t="shared" si="315"/>
        <v>-1618.4</v>
      </c>
      <c r="S2885" s="8" t="str">
        <f t="shared" si="310"/>
        <v>theater</v>
      </c>
      <c r="T2885" t="str">
        <f t="shared" si="313"/>
        <v>heater/plays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6">
        <f t="shared" si="314"/>
        <v>41978.727256944447</v>
      </c>
      <c r="K2886">
        <v>1415208435</v>
      </c>
      <c r="L2886" s="18">
        <f t="shared" si="311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>
        <f t="shared" si="312"/>
        <v>-44815</v>
      </c>
      <c r="R2886">
        <f t="shared" si="315"/>
        <v>-11203.75</v>
      </c>
      <c r="S2886" s="8" t="str">
        <f t="shared" si="310"/>
        <v>theater</v>
      </c>
      <c r="T2886" t="str">
        <f t="shared" si="313"/>
        <v>heater/plays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6">
        <f t="shared" si="314"/>
        <v>42077.034733796296</v>
      </c>
      <c r="K2887">
        <v>1423705801</v>
      </c>
      <c r="L2887" s="18">
        <f t="shared" si="311"/>
        <v>42047.07640046296</v>
      </c>
      <c r="M2887" t="b">
        <v>0</v>
      </c>
      <c r="N2887">
        <v>5</v>
      </c>
      <c r="O2887" t="b">
        <v>0</v>
      </c>
      <c r="P2887" t="s">
        <v>8270</v>
      </c>
      <c r="Q2887">
        <f t="shared" si="312"/>
        <v>-270</v>
      </c>
      <c r="R2887">
        <f t="shared" si="315"/>
        <v>-54</v>
      </c>
      <c r="S2887" s="8" t="str">
        <f t="shared" si="310"/>
        <v>theater</v>
      </c>
      <c r="T2887" t="str">
        <f t="shared" si="313"/>
        <v>heater/plays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6">
        <f t="shared" si="314"/>
        <v>42266.165972222225</v>
      </c>
      <c r="K2888">
        <v>1442243484</v>
      </c>
      <c r="L2888" s="18">
        <f t="shared" si="311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>
        <f t="shared" si="312"/>
        <v>-190</v>
      </c>
      <c r="R2888">
        <f t="shared" si="315"/>
        <v>-190</v>
      </c>
      <c r="S2888" s="8" t="str">
        <f t="shared" si="310"/>
        <v>theater</v>
      </c>
      <c r="T2888" t="str">
        <f t="shared" si="313"/>
        <v>heater/plays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6">
        <f t="shared" si="314"/>
        <v>42015.427361111113</v>
      </c>
      <c r="K2889">
        <v>1418379324</v>
      </c>
      <c r="L2889" s="18">
        <f t="shared" si="311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>
        <f t="shared" si="312"/>
        <v>-2995</v>
      </c>
      <c r="R2889">
        <f t="shared" si="315"/>
        <v>-2995</v>
      </c>
      <c r="S2889" s="8" t="str">
        <f t="shared" si="310"/>
        <v>theater</v>
      </c>
      <c r="T2889" t="str">
        <f t="shared" si="313"/>
        <v>heater/plays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6">
        <f t="shared" si="314"/>
        <v>41930.207638888889</v>
      </c>
      <c r="K2890">
        <v>1412945440</v>
      </c>
      <c r="L2890" s="18">
        <f t="shared" si="311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>
        <f t="shared" si="312"/>
        <v>-30000</v>
      </c>
      <c r="R2890" t="e">
        <f t="shared" si="315"/>
        <v>#DIV/0!</v>
      </c>
      <c r="S2890" s="8" t="str">
        <f t="shared" si="310"/>
        <v>theater</v>
      </c>
      <c r="T2890" t="str">
        <f t="shared" si="313"/>
        <v>heater/plays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6">
        <f t="shared" si="314"/>
        <v>41880.863252314812</v>
      </c>
      <c r="K2891">
        <v>1406752985</v>
      </c>
      <c r="L2891" s="18">
        <f t="shared" si="311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>
        <f t="shared" si="312"/>
        <v>-1858</v>
      </c>
      <c r="R2891">
        <f t="shared" si="315"/>
        <v>-132.71428571428572</v>
      </c>
      <c r="S2891" s="8" t="str">
        <f t="shared" si="310"/>
        <v>theater</v>
      </c>
      <c r="T2891" t="str">
        <f t="shared" si="313"/>
        <v>heater/plays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6">
        <f t="shared" si="314"/>
        <v>41860.125</v>
      </c>
      <c r="K2892">
        <v>1405100992</v>
      </c>
      <c r="L2892" s="18">
        <f t="shared" si="311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>
        <f t="shared" si="312"/>
        <v>-1979</v>
      </c>
      <c r="R2892">
        <f t="shared" si="315"/>
        <v>-659.66666666666663</v>
      </c>
      <c r="S2892" s="8" t="str">
        <f t="shared" si="310"/>
        <v>theater</v>
      </c>
      <c r="T2892" t="str">
        <f t="shared" si="313"/>
        <v>heater/plays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6">
        <f t="shared" si="314"/>
        <v>42475.84175925926</v>
      </c>
      <c r="K2893">
        <v>1455570728</v>
      </c>
      <c r="L2893" s="18">
        <f t="shared" si="311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>
        <f t="shared" si="312"/>
        <v>-9727</v>
      </c>
      <c r="R2893">
        <f t="shared" si="315"/>
        <v>-972.7</v>
      </c>
      <c r="S2893" s="8" t="str">
        <f t="shared" si="310"/>
        <v>theater</v>
      </c>
      <c r="T2893" t="str">
        <f t="shared" si="313"/>
        <v>heater/plays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6">
        <f t="shared" si="314"/>
        <v>41876.875</v>
      </c>
      <c r="K2894">
        <v>1408381704</v>
      </c>
      <c r="L2894" s="18">
        <f t="shared" si="311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>
        <f t="shared" si="312"/>
        <v>-5000</v>
      </c>
      <c r="R2894">
        <f t="shared" si="315"/>
        <v>-294.11764705882354</v>
      </c>
      <c r="S2894" s="8" t="str">
        <f t="shared" si="310"/>
        <v>theater</v>
      </c>
      <c r="T2894" t="str">
        <f t="shared" si="313"/>
        <v>heater/plays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6">
        <f t="shared" si="314"/>
        <v>42013.083333333328</v>
      </c>
      <c r="K2895">
        <v>1415644395</v>
      </c>
      <c r="L2895" s="18">
        <f t="shared" si="311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>
        <f t="shared" si="312"/>
        <v>-4975</v>
      </c>
      <c r="R2895">
        <f t="shared" si="315"/>
        <v>-2487.5</v>
      </c>
      <c r="S2895" s="8" t="str">
        <f t="shared" si="310"/>
        <v>theater</v>
      </c>
      <c r="T2895" t="str">
        <f t="shared" si="313"/>
        <v>heater/plays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6">
        <f t="shared" si="314"/>
        <v>42097.944618055553</v>
      </c>
      <c r="K2896">
        <v>1422920415</v>
      </c>
      <c r="L2896" s="18">
        <f t="shared" si="311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>
        <f t="shared" si="312"/>
        <v>-50000</v>
      </c>
      <c r="R2896" t="e">
        <f t="shared" si="315"/>
        <v>#DIV/0!</v>
      </c>
      <c r="S2896" s="8" t="str">
        <f t="shared" si="310"/>
        <v>theater</v>
      </c>
      <c r="T2896" t="str">
        <f t="shared" si="313"/>
        <v>heater/plays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6">
        <f t="shared" si="314"/>
        <v>41812.875</v>
      </c>
      <c r="K2897">
        <v>1403356792</v>
      </c>
      <c r="L2897" s="18">
        <f t="shared" si="311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>
        <f t="shared" si="312"/>
        <v>-477</v>
      </c>
      <c r="R2897">
        <f t="shared" si="315"/>
        <v>-119.25</v>
      </c>
      <c r="S2897" s="8" t="str">
        <f t="shared" si="310"/>
        <v>theater</v>
      </c>
      <c r="T2897" t="str">
        <f t="shared" si="313"/>
        <v>heater/plays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6">
        <f t="shared" si="314"/>
        <v>42716.25</v>
      </c>
      <c r="K2898">
        <v>1480283321</v>
      </c>
      <c r="L2898" s="18">
        <f t="shared" si="311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>
        <f t="shared" si="312"/>
        <v>-2375</v>
      </c>
      <c r="R2898">
        <f t="shared" si="315"/>
        <v>-197.91666666666666</v>
      </c>
      <c r="S2898" s="8" t="str">
        <f t="shared" si="310"/>
        <v>theater</v>
      </c>
      <c r="T2898" t="str">
        <f t="shared" si="313"/>
        <v>heater/plays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6">
        <f t="shared" si="314"/>
        <v>42288.645196759258</v>
      </c>
      <c r="K2899">
        <v>1441985458</v>
      </c>
      <c r="L2899" s="18">
        <f t="shared" si="311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>
        <f t="shared" si="312"/>
        <v>-11450</v>
      </c>
      <c r="R2899">
        <f t="shared" si="315"/>
        <v>-3816.6666666666665</v>
      </c>
      <c r="S2899" s="8" t="str">
        <f t="shared" si="310"/>
        <v>theater</v>
      </c>
      <c r="T2899" t="str">
        <f t="shared" si="313"/>
        <v>heater/plays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6">
        <f t="shared" si="314"/>
        <v>42308.664965277778</v>
      </c>
      <c r="K2900">
        <v>1443715053</v>
      </c>
      <c r="L2900" s="18">
        <f t="shared" si="311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>
        <f t="shared" si="312"/>
        <v>-7184</v>
      </c>
      <c r="R2900">
        <f t="shared" si="315"/>
        <v>-598.66666666666663</v>
      </c>
      <c r="S2900" s="8" t="str">
        <f t="shared" si="310"/>
        <v>theater</v>
      </c>
      <c r="T2900" t="str">
        <f t="shared" si="313"/>
        <v>heater/plays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6">
        <f t="shared" si="314"/>
        <v>42575.078217592592</v>
      </c>
      <c r="K2901">
        <v>1464141158</v>
      </c>
      <c r="L2901" s="18">
        <f t="shared" si="311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>
        <f t="shared" si="312"/>
        <v>-10000</v>
      </c>
      <c r="R2901" t="e">
        <f t="shared" si="315"/>
        <v>#DIV/0!</v>
      </c>
      <c r="S2901" s="8" t="str">
        <f t="shared" si="310"/>
        <v>theater</v>
      </c>
      <c r="T2901" t="str">
        <f t="shared" si="313"/>
        <v>heater/plays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6">
        <f t="shared" si="314"/>
        <v>41860.234166666669</v>
      </c>
      <c r="K2902">
        <v>1404970632</v>
      </c>
      <c r="L2902" s="18">
        <f t="shared" si="311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>
        <f t="shared" si="312"/>
        <v>-2095</v>
      </c>
      <c r="R2902">
        <f t="shared" si="315"/>
        <v>-299.28571428571428</v>
      </c>
      <c r="S2902" s="8" t="str">
        <f t="shared" si="310"/>
        <v>theater</v>
      </c>
      <c r="T2902" t="str">
        <f t="shared" si="313"/>
        <v>heater/plays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6">
        <f t="shared" si="314"/>
        <v>42042.904386574075</v>
      </c>
      <c r="K2903">
        <v>1418161339</v>
      </c>
      <c r="L2903" s="18">
        <f t="shared" si="311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>
        <f t="shared" si="312"/>
        <v>-744</v>
      </c>
      <c r="R2903">
        <f t="shared" si="315"/>
        <v>-372</v>
      </c>
      <c r="S2903" s="8" t="str">
        <f t="shared" si="310"/>
        <v>theater</v>
      </c>
      <c r="T2903" t="str">
        <f t="shared" si="313"/>
        <v>heater/plays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6">
        <f t="shared" si="314"/>
        <v>42240.439768518518</v>
      </c>
      <c r="K2904">
        <v>1437820396</v>
      </c>
      <c r="L2904" s="18">
        <f t="shared" si="311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>
        <f t="shared" si="312"/>
        <v>-149975</v>
      </c>
      <c r="R2904">
        <f t="shared" si="315"/>
        <v>-149975</v>
      </c>
      <c r="S2904" s="8" t="str">
        <f t="shared" si="310"/>
        <v>theater</v>
      </c>
      <c r="T2904" t="str">
        <f t="shared" si="313"/>
        <v>heater/plays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6">
        <f t="shared" si="314"/>
        <v>42256.166874999995</v>
      </c>
      <c r="K2905">
        <v>1436587218</v>
      </c>
      <c r="L2905" s="18">
        <f t="shared" si="311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>
        <f t="shared" si="312"/>
        <v>-4961</v>
      </c>
      <c r="R2905">
        <f t="shared" si="315"/>
        <v>-1240.25</v>
      </c>
      <c r="S2905" s="8" t="str">
        <f t="shared" si="310"/>
        <v>theater</v>
      </c>
      <c r="T2905" t="str">
        <f t="shared" si="313"/>
        <v>heater/plays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6">
        <f t="shared" si="314"/>
        <v>41952.5</v>
      </c>
      <c r="K2906">
        <v>1414538031</v>
      </c>
      <c r="L2906" s="18">
        <f t="shared" si="311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>
        <f t="shared" si="312"/>
        <v>-1425</v>
      </c>
      <c r="R2906">
        <f t="shared" si="315"/>
        <v>-356.25</v>
      </c>
      <c r="S2906" s="8" t="str">
        <f t="shared" si="310"/>
        <v>theater</v>
      </c>
      <c r="T2906" t="str">
        <f t="shared" si="313"/>
        <v>heater/plays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6">
        <f t="shared" si="314"/>
        <v>42620.056863425925</v>
      </c>
      <c r="K2907">
        <v>1472001713</v>
      </c>
      <c r="L2907" s="18">
        <f t="shared" si="311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>
        <f t="shared" si="312"/>
        <v>-2878</v>
      </c>
      <c r="R2907">
        <f t="shared" si="315"/>
        <v>-169.29411764705881</v>
      </c>
      <c r="S2907" s="8" t="str">
        <f t="shared" si="310"/>
        <v>theater</v>
      </c>
      <c r="T2907" t="str">
        <f t="shared" si="313"/>
        <v>heater/plays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6">
        <f t="shared" si="314"/>
        <v>42217.041666666672</v>
      </c>
      <c r="K2908">
        <v>1436888066</v>
      </c>
      <c r="L2908" s="18">
        <f t="shared" si="311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>
        <f t="shared" si="312"/>
        <v>-5435</v>
      </c>
      <c r="R2908">
        <f t="shared" si="315"/>
        <v>-776.42857142857144</v>
      </c>
      <c r="S2908" s="8" t="str">
        <f t="shared" si="310"/>
        <v>theater</v>
      </c>
      <c r="T2908" t="str">
        <f t="shared" si="313"/>
        <v>heater/plays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6">
        <f t="shared" si="314"/>
        <v>42504.877743055549</v>
      </c>
      <c r="K2909">
        <v>1458075837</v>
      </c>
      <c r="L2909" s="18">
        <f t="shared" si="311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>
        <f t="shared" si="312"/>
        <v>-2498</v>
      </c>
      <c r="R2909">
        <f t="shared" si="315"/>
        <v>-1249</v>
      </c>
      <c r="S2909" s="8" t="str">
        <f t="shared" si="310"/>
        <v>theater</v>
      </c>
      <c r="T2909" t="str">
        <f t="shared" si="313"/>
        <v>heater/plays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6">
        <f t="shared" si="314"/>
        <v>42529.731701388882</v>
      </c>
      <c r="K2910">
        <v>1462815219</v>
      </c>
      <c r="L2910" s="18">
        <f t="shared" si="311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>
        <f t="shared" si="312"/>
        <v>-9336</v>
      </c>
      <c r="R2910">
        <f t="shared" si="315"/>
        <v>-1867.2</v>
      </c>
      <c r="S2910" s="8" t="str">
        <f t="shared" si="310"/>
        <v>theater</v>
      </c>
      <c r="T2910" t="str">
        <f t="shared" si="313"/>
        <v>heater/plays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6">
        <f t="shared" si="314"/>
        <v>41968.823611111111</v>
      </c>
      <c r="K2911">
        <v>1413527001</v>
      </c>
      <c r="L2911" s="18">
        <f t="shared" si="311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>
        <f t="shared" si="312"/>
        <v>-179980</v>
      </c>
      <c r="R2911">
        <f t="shared" si="315"/>
        <v>-179980</v>
      </c>
      <c r="S2911" s="8" t="str">
        <f t="shared" ref="S2911:S2922" si="316">LEFT(P2911, LEN(P2911)-6)</f>
        <v>theater</v>
      </c>
      <c r="T2911" t="str">
        <f t="shared" si="313"/>
        <v>heater/plays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6">
        <f t="shared" si="314"/>
        <v>42167.841284722221</v>
      </c>
      <c r="K2912">
        <v>1428955887</v>
      </c>
      <c r="L2912" s="18">
        <f t="shared" si="311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>
        <f t="shared" si="312"/>
        <v>-29999</v>
      </c>
      <c r="R2912">
        <f t="shared" si="315"/>
        <v>-29999</v>
      </c>
      <c r="S2912" s="8" t="str">
        <f t="shared" si="316"/>
        <v>theater</v>
      </c>
      <c r="T2912" t="str">
        <f t="shared" si="313"/>
        <v>heater/plays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6">
        <f t="shared" si="314"/>
        <v>42182.768819444449</v>
      </c>
      <c r="K2913">
        <v>1431973626</v>
      </c>
      <c r="L2913" s="18">
        <f t="shared" si="311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>
        <f t="shared" si="312"/>
        <v>-1143</v>
      </c>
      <c r="R2913">
        <f t="shared" si="315"/>
        <v>-81.642857142857139</v>
      </c>
      <c r="S2913" s="8" t="str">
        <f t="shared" si="316"/>
        <v>theater</v>
      </c>
      <c r="T2913" t="str">
        <f t="shared" si="313"/>
        <v>heater/plays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6">
        <f t="shared" si="314"/>
        <v>42384.131643518514</v>
      </c>
      <c r="K2914">
        <v>1450235374</v>
      </c>
      <c r="L2914" s="18">
        <f t="shared" si="311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>
        <f t="shared" si="312"/>
        <v>-12410</v>
      </c>
      <c r="R2914">
        <f t="shared" si="315"/>
        <v>-477.30769230769232</v>
      </c>
      <c r="S2914" s="8" t="str">
        <f t="shared" si="316"/>
        <v>theater</v>
      </c>
      <c r="T2914" t="str">
        <f t="shared" si="313"/>
        <v>heater/plays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6">
        <f t="shared" si="314"/>
        <v>41888.922905092593</v>
      </c>
      <c r="K2915">
        <v>1404857339</v>
      </c>
      <c r="L2915" s="18">
        <f t="shared" si="311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>
        <f t="shared" si="312"/>
        <v>-9998</v>
      </c>
      <c r="R2915">
        <f t="shared" si="315"/>
        <v>-4999</v>
      </c>
      <c r="S2915" s="8" t="str">
        <f t="shared" si="316"/>
        <v>theater</v>
      </c>
      <c r="T2915" t="str">
        <f t="shared" si="313"/>
        <v>heater/plays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6">
        <f t="shared" si="314"/>
        <v>42077.865671296298</v>
      </c>
      <c r="K2916">
        <v>1421185594</v>
      </c>
      <c r="L2916" s="18">
        <f t="shared" si="311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>
        <f t="shared" si="312"/>
        <v>-24999</v>
      </c>
      <c r="R2916">
        <f t="shared" si="315"/>
        <v>-24999</v>
      </c>
      <c r="S2916" s="8" t="str">
        <f t="shared" si="316"/>
        <v>theater</v>
      </c>
      <c r="T2916" t="str">
        <f t="shared" si="313"/>
        <v>heater/plays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6">
        <f t="shared" si="314"/>
        <v>42445.356365740736</v>
      </c>
      <c r="K2917">
        <v>1455528790</v>
      </c>
      <c r="L2917" s="18">
        <f t="shared" si="311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>
        <f t="shared" si="312"/>
        <v>-389</v>
      </c>
      <c r="R2917">
        <f t="shared" si="315"/>
        <v>-129.66666666666666</v>
      </c>
      <c r="S2917" s="8" t="str">
        <f t="shared" si="316"/>
        <v>theater</v>
      </c>
      <c r="T2917" t="str">
        <f t="shared" si="313"/>
        <v>heater/plays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6">
        <f t="shared" si="314"/>
        <v>41778.476724537039</v>
      </c>
      <c r="K2918">
        <v>1398511589</v>
      </c>
      <c r="L2918" s="18">
        <f t="shared" si="311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>
        <f t="shared" si="312"/>
        <v>-1705</v>
      </c>
      <c r="R2918">
        <f t="shared" si="315"/>
        <v>-243.57142857142858</v>
      </c>
      <c r="S2918" s="8" t="str">
        <f t="shared" si="316"/>
        <v>theater</v>
      </c>
      <c r="T2918" t="str">
        <f t="shared" si="313"/>
        <v>heater/plays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6">
        <f t="shared" si="314"/>
        <v>42263.234340277777</v>
      </c>
      <c r="K2919">
        <v>1440826647</v>
      </c>
      <c r="L2919" s="18">
        <f t="shared" si="311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>
        <f t="shared" si="312"/>
        <v>-1563</v>
      </c>
      <c r="R2919">
        <f t="shared" si="315"/>
        <v>-173.66666666666666</v>
      </c>
      <c r="S2919" s="8" t="str">
        <f t="shared" si="316"/>
        <v>theater</v>
      </c>
      <c r="T2919" t="str">
        <f t="shared" si="313"/>
        <v>heater/plays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6">
        <f t="shared" si="314"/>
        <v>42306.629710648151</v>
      </c>
      <c r="K2920">
        <v>1443712007</v>
      </c>
      <c r="L2920" s="18">
        <f t="shared" si="311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>
        <f t="shared" si="312"/>
        <v>-3638</v>
      </c>
      <c r="R2920">
        <f t="shared" si="315"/>
        <v>-181.9</v>
      </c>
      <c r="S2920" s="8" t="str">
        <f t="shared" si="316"/>
        <v>theater</v>
      </c>
      <c r="T2920" t="str">
        <f t="shared" si="313"/>
        <v>heater/plays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6">
        <f t="shared" si="314"/>
        <v>41856.61954861111</v>
      </c>
      <c r="K2921">
        <v>1404658329</v>
      </c>
      <c r="L2921" s="18">
        <f t="shared" si="311"/>
        <v>41826.61954861111</v>
      </c>
      <c r="M2921" t="b">
        <v>0</v>
      </c>
      <c r="N2921">
        <v>6</v>
      </c>
      <c r="O2921" t="b">
        <v>0</v>
      </c>
      <c r="P2921" t="s">
        <v>8270</v>
      </c>
      <c r="Q2921">
        <f t="shared" si="312"/>
        <v>-549</v>
      </c>
      <c r="R2921">
        <f t="shared" si="315"/>
        <v>-91.5</v>
      </c>
      <c r="S2921" s="8" t="str">
        <f t="shared" si="316"/>
        <v>theater</v>
      </c>
      <c r="T2921" t="str">
        <f t="shared" si="313"/>
        <v>heater/plays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6">
        <f t="shared" si="314"/>
        <v>42088.750810185185</v>
      </c>
      <c r="K2922">
        <v>1424718070</v>
      </c>
      <c r="L2922" s="18">
        <f t="shared" si="311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>
        <f t="shared" si="312"/>
        <v>-1829</v>
      </c>
      <c r="R2922">
        <f t="shared" si="315"/>
        <v>-140.69230769230768</v>
      </c>
      <c r="S2922" s="8" t="str">
        <f t="shared" si="316"/>
        <v>theater</v>
      </c>
      <c r="T2922" t="str">
        <f t="shared" si="313"/>
        <v>heater/plays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6">
        <f t="shared" si="314"/>
        <v>41907.886620370373</v>
      </c>
      <c r="K2923">
        <v>1409087804</v>
      </c>
      <c r="L2923" s="18">
        <f t="shared" si="311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>
        <f t="shared" si="312"/>
        <v>29</v>
      </c>
      <c r="R2923">
        <f t="shared" si="315"/>
        <v>9.6666666666666661</v>
      </c>
      <c r="S2923" t="str">
        <f>LEFT(P2923, LEN(P2923)-8)</f>
        <v>theater</v>
      </c>
      <c r="T2923" t="str">
        <f t="shared" si="313"/>
        <v>ater/musical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6">
        <f t="shared" si="314"/>
        <v>42142.874155092592</v>
      </c>
      <c r="K2924">
        <v>1428094727</v>
      </c>
      <c r="L2924" s="18">
        <f t="shared" si="311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>
        <f t="shared" si="312"/>
        <v>0</v>
      </c>
      <c r="R2924">
        <f t="shared" si="315"/>
        <v>0</v>
      </c>
      <c r="S2924" t="str">
        <f t="shared" ref="S2924:S2942" si="317">LEFT(P2924, LEN(P2924)-8)</f>
        <v>theater</v>
      </c>
      <c r="T2924" t="str">
        <f t="shared" si="313"/>
        <v>ater/musical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6">
        <f t="shared" si="314"/>
        <v>42028.125</v>
      </c>
      <c r="K2925">
        <v>1420774779</v>
      </c>
      <c r="L2925" s="18">
        <f t="shared" si="311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>
        <f t="shared" si="312"/>
        <v>0</v>
      </c>
      <c r="R2925">
        <f t="shared" si="315"/>
        <v>0</v>
      </c>
      <c r="S2925" t="str">
        <f t="shared" si="317"/>
        <v>theater</v>
      </c>
      <c r="T2925" t="str">
        <f t="shared" si="313"/>
        <v>ater/musical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6">
        <f t="shared" si="314"/>
        <v>42133.165972222225</v>
      </c>
      <c r="K2926">
        <v>1428585710</v>
      </c>
      <c r="L2926" s="18">
        <f t="shared" si="311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>
        <f t="shared" si="312"/>
        <v>800</v>
      </c>
      <c r="R2926">
        <f t="shared" si="315"/>
        <v>5.4421768707482991</v>
      </c>
      <c r="S2926" t="str">
        <f t="shared" si="317"/>
        <v>theater</v>
      </c>
      <c r="T2926" t="str">
        <f t="shared" si="313"/>
        <v>ater/musical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6">
        <f t="shared" si="314"/>
        <v>41893.584120370368</v>
      </c>
      <c r="K2927">
        <v>1407852068</v>
      </c>
      <c r="L2927" s="18">
        <f t="shared" si="311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>
        <f t="shared" si="312"/>
        <v>1100.6900000000023</v>
      </c>
      <c r="R2927">
        <f t="shared" si="315"/>
        <v>5.5311055276382026</v>
      </c>
      <c r="S2927" t="str">
        <f t="shared" si="317"/>
        <v>theater</v>
      </c>
      <c r="T2927" t="str">
        <f t="shared" si="313"/>
        <v>ater/musical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6">
        <f t="shared" si="314"/>
        <v>42058.765960648147</v>
      </c>
      <c r="K2928">
        <v>1423506179</v>
      </c>
      <c r="L2928" s="18">
        <f t="shared" si="311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>
        <f t="shared" si="312"/>
        <v>750</v>
      </c>
      <c r="R2928">
        <f t="shared" si="315"/>
        <v>15</v>
      </c>
      <c r="S2928" t="str">
        <f t="shared" si="317"/>
        <v>theater</v>
      </c>
      <c r="T2928" t="str">
        <f t="shared" si="313"/>
        <v>ater/musical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6">
        <f t="shared" si="314"/>
        <v>41835.208333333336</v>
      </c>
      <c r="K2929">
        <v>1402934629</v>
      </c>
      <c r="L2929" s="18">
        <f t="shared" si="311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>
        <f t="shared" si="312"/>
        <v>555</v>
      </c>
      <c r="R2929">
        <f t="shared" si="315"/>
        <v>26.428571428571427</v>
      </c>
      <c r="S2929" t="str">
        <f t="shared" si="317"/>
        <v>theater</v>
      </c>
      <c r="T2929" t="str">
        <f t="shared" si="313"/>
        <v>ater/musical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6">
        <f t="shared" si="314"/>
        <v>42433.998217592598</v>
      </c>
      <c r="K2930">
        <v>1454543846</v>
      </c>
      <c r="L2930" s="18">
        <f t="shared" si="311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>
        <f t="shared" si="312"/>
        <v>0</v>
      </c>
      <c r="R2930">
        <f t="shared" si="315"/>
        <v>0</v>
      </c>
      <c r="S2930" t="str">
        <f t="shared" si="317"/>
        <v>theater</v>
      </c>
      <c r="T2930" t="str">
        <f t="shared" si="313"/>
        <v>ater/musical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6">
        <f t="shared" si="314"/>
        <v>41784.564328703702</v>
      </c>
      <c r="K2931">
        <v>1398432758</v>
      </c>
      <c r="L2931" s="18">
        <f t="shared" si="311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>
        <f t="shared" si="312"/>
        <v>165.55000000000018</v>
      </c>
      <c r="R2931">
        <f t="shared" si="315"/>
        <v>5.1734375000000057</v>
      </c>
      <c r="S2931" t="str">
        <f t="shared" si="317"/>
        <v>theater</v>
      </c>
      <c r="T2931" t="str">
        <f t="shared" si="313"/>
        <v>ater/musical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6">
        <f t="shared" si="314"/>
        <v>42131.584074074075</v>
      </c>
      <c r="K2932">
        <v>1428415264</v>
      </c>
      <c r="L2932" s="18">
        <f t="shared" si="311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>
        <f t="shared" si="312"/>
        <v>92</v>
      </c>
      <c r="R2932">
        <f t="shared" si="315"/>
        <v>1.4838709677419355</v>
      </c>
      <c r="S2932" t="str">
        <f t="shared" si="317"/>
        <v>theater</v>
      </c>
      <c r="T2932" t="str">
        <f t="shared" si="313"/>
        <v>ater/musical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6">
        <f t="shared" si="314"/>
        <v>41897.255555555559</v>
      </c>
      <c r="K2933">
        <v>1408604363</v>
      </c>
      <c r="L2933" s="18">
        <f t="shared" si="311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>
        <f t="shared" si="312"/>
        <v>45</v>
      </c>
      <c r="R2933">
        <f t="shared" si="315"/>
        <v>5</v>
      </c>
      <c r="S2933" t="str">
        <f t="shared" si="317"/>
        <v>theater</v>
      </c>
      <c r="T2933" t="str">
        <f t="shared" si="313"/>
        <v>ater/musical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6">
        <f t="shared" si="314"/>
        <v>42056.458333333328</v>
      </c>
      <c r="K2934">
        <v>1421812637</v>
      </c>
      <c r="L2934" s="18">
        <f t="shared" si="311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>
        <f t="shared" si="312"/>
        <v>158</v>
      </c>
      <c r="R2934">
        <f t="shared" si="315"/>
        <v>4.1578947368421053</v>
      </c>
      <c r="S2934" t="str">
        <f t="shared" si="317"/>
        <v>theater</v>
      </c>
      <c r="T2934" t="str">
        <f t="shared" si="313"/>
        <v>ater/musical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6">
        <f t="shared" si="314"/>
        <v>42525.956631944442</v>
      </c>
      <c r="K2935">
        <v>1462489053</v>
      </c>
      <c r="L2935" s="18">
        <f t="shared" si="311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>
        <f t="shared" si="312"/>
        <v>69</v>
      </c>
      <c r="R2935">
        <f t="shared" si="315"/>
        <v>1.2777777777777777</v>
      </c>
      <c r="S2935" t="str">
        <f t="shared" si="317"/>
        <v>theater</v>
      </c>
      <c r="T2935" t="str">
        <f t="shared" si="313"/>
        <v>ater/musical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6">
        <f t="shared" si="314"/>
        <v>41805.636157407411</v>
      </c>
      <c r="K2936">
        <v>1400253364</v>
      </c>
      <c r="L2936" s="18">
        <f t="shared" si="311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>
        <f t="shared" si="312"/>
        <v>200</v>
      </c>
      <c r="R2936">
        <f t="shared" si="315"/>
        <v>5.4054054054054053</v>
      </c>
      <c r="S2936" t="str">
        <f t="shared" si="317"/>
        <v>theater</v>
      </c>
      <c r="T2936" t="str">
        <f t="shared" si="313"/>
        <v>ater/musical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6">
        <f t="shared" si="314"/>
        <v>42611.708333333328</v>
      </c>
      <c r="K2937">
        <v>1467468008</v>
      </c>
      <c r="L2937" s="18">
        <f t="shared" si="311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>
        <f t="shared" si="312"/>
        <v>31</v>
      </c>
      <c r="R2937">
        <f t="shared" si="315"/>
        <v>0.79487179487179482</v>
      </c>
      <c r="S2937" t="str">
        <f t="shared" si="317"/>
        <v>theater</v>
      </c>
      <c r="T2937" t="str">
        <f t="shared" si="313"/>
        <v>ater/musical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6">
        <f t="shared" si="314"/>
        <v>41925.207638888889</v>
      </c>
      <c r="K2938">
        <v>1412091423</v>
      </c>
      <c r="L2938" s="18">
        <f t="shared" si="311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>
        <f t="shared" si="312"/>
        <v>280</v>
      </c>
      <c r="R2938">
        <f t="shared" si="315"/>
        <v>8.235294117647058</v>
      </c>
      <c r="S2938" t="str">
        <f t="shared" si="317"/>
        <v>theater</v>
      </c>
      <c r="T2938" t="str">
        <f t="shared" si="313"/>
        <v>ater/musical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6">
        <f t="shared" si="314"/>
        <v>41833.457326388889</v>
      </c>
      <c r="K2939">
        <v>1402657113</v>
      </c>
      <c r="L2939" s="18">
        <f t="shared" si="311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>
        <f t="shared" si="312"/>
        <v>500</v>
      </c>
      <c r="R2939">
        <f t="shared" si="315"/>
        <v>9.0909090909090917</v>
      </c>
      <c r="S2939" t="str">
        <f t="shared" si="317"/>
        <v>theater</v>
      </c>
      <c r="T2939" t="str">
        <f t="shared" si="313"/>
        <v>ater/musical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6">
        <f t="shared" si="314"/>
        <v>42034.703865740739</v>
      </c>
      <c r="K2940">
        <v>1420044814</v>
      </c>
      <c r="L2940" s="18">
        <f t="shared" si="311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>
        <f t="shared" si="312"/>
        <v>55</v>
      </c>
      <c r="R2940">
        <f t="shared" si="315"/>
        <v>1.71875</v>
      </c>
      <c r="S2940" t="str">
        <f t="shared" si="317"/>
        <v>theater</v>
      </c>
      <c r="T2940" t="str">
        <f t="shared" si="313"/>
        <v>ater/musical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6">
        <f t="shared" si="314"/>
        <v>41879.041666666664</v>
      </c>
      <c r="K2941">
        <v>1406316312</v>
      </c>
      <c r="L2941" s="18">
        <f t="shared" si="311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>
        <f t="shared" si="312"/>
        <v>230</v>
      </c>
      <c r="R2941">
        <f t="shared" si="315"/>
        <v>9.1999999999999993</v>
      </c>
      <c r="S2941" t="str">
        <f t="shared" si="317"/>
        <v>theater</v>
      </c>
      <c r="T2941" t="str">
        <f t="shared" si="313"/>
        <v>ater/musical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6">
        <f t="shared" si="314"/>
        <v>42022.773356481484</v>
      </c>
      <c r="K2942">
        <v>1418150018</v>
      </c>
      <c r="L2942" s="18">
        <f t="shared" si="311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>
        <f t="shared" si="312"/>
        <v>181</v>
      </c>
      <c r="R2942">
        <f t="shared" si="315"/>
        <v>5.4848484848484844</v>
      </c>
      <c r="S2942" t="str">
        <f t="shared" si="317"/>
        <v>theater</v>
      </c>
      <c r="T2942" t="str">
        <f t="shared" si="313"/>
        <v>ater/musical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6">
        <f t="shared" si="314"/>
        <v>42064.960127314815</v>
      </c>
      <c r="K2943">
        <v>1422658955</v>
      </c>
      <c r="L2943" s="18">
        <f t="shared" si="311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>
        <f t="shared" si="312"/>
        <v>-24999</v>
      </c>
      <c r="R2943">
        <f t="shared" si="315"/>
        <v>-24999</v>
      </c>
      <c r="S2943" t="str">
        <f t="shared" ref="S2943:S2962" si="318">LEFT(P2943, LEN(P2943)-7)</f>
        <v>theater</v>
      </c>
      <c r="T2943" t="str">
        <f t="shared" si="313"/>
        <v>eater/spaces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6">
        <f t="shared" si="314"/>
        <v>42354.845833333333</v>
      </c>
      <c r="K2944">
        <v>1448565459</v>
      </c>
      <c r="L2944" s="18">
        <f t="shared" si="311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>
        <f t="shared" si="312"/>
        <v>-159150</v>
      </c>
      <c r="R2944">
        <f t="shared" si="315"/>
        <v>-787.87128712871288</v>
      </c>
      <c r="S2944" t="str">
        <f t="shared" si="318"/>
        <v>theater</v>
      </c>
      <c r="T2944" t="str">
        <f t="shared" si="313"/>
        <v>eater/spaces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6">
        <f t="shared" si="314"/>
        <v>42107.129398148143</v>
      </c>
      <c r="K2945">
        <v>1426302380</v>
      </c>
      <c r="L2945" s="18">
        <f t="shared" si="311"/>
        <v>42077.129398148143</v>
      </c>
      <c r="M2945" t="b">
        <v>0</v>
      </c>
      <c r="N2945">
        <v>0</v>
      </c>
      <c r="O2945" t="b">
        <v>0</v>
      </c>
      <c r="P2945" t="s">
        <v>8302</v>
      </c>
      <c r="Q2945">
        <f t="shared" si="312"/>
        <v>-3000</v>
      </c>
      <c r="R2945" t="e">
        <f t="shared" si="315"/>
        <v>#DIV/0!</v>
      </c>
      <c r="S2945" t="str">
        <f t="shared" si="318"/>
        <v>theater</v>
      </c>
      <c r="T2945" t="str">
        <f t="shared" si="313"/>
        <v>eater/spaces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6">
        <f t="shared" si="314"/>
        <v>42162.9143287037</v>
      </c>
      <c r="K2946">
        <v>1431122198</v>
      </c>
      <c r="L2946" s="18">
        <f t="shared" ref="L2946:L3009" si="319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8302</v>
      </c>
      <c r="Q2946">
        <f t="shared" ref="Q2946:Q3009" si="320">E2946-D2946</f>
        <v>-9900</v>
      </c>
      <c r="R2946">
        <f t="shared" si="315"/>
        <v>-9900</v>
      </c>
      <c r="S2946" t="str">
        <f t="shared" si="318"/>
        <v>theater</v>
      </c>
      <c r="T2946" t="str">
        <f t="shared" ref="T2946:T3009" si="321">RIGHT(P2946,12)</f>
        <v>eater/spaces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6">
        <f t="shared" ref="J2947:J3010" si="322">(((I2947/60)/60)/24)+DATE(1970,1,1)</f>
        <v>42148.139583333337</v>
      </c>
      <c r="K2947">
        <v>1429845660</v>
      </c>
      <c r="L2947" s="18">
        <f t="shared" si="319"/>
        <v>42118.139583333337</v>
      </c>
      <c r="M2947" t="b">
        <v>0</v>
      </c>
      <c r="N2947">
        <v>0</v>
      </c>
      <c r="O2947" t="b">
        <v>0</v>
      </c>
      <c r="P2947" t="s">
        <v>8302</v>
      </c>
      <c r="Q2947">
        <f t="shared" si="320"/>
        <v>-50000</v>
      </c>
      <c r="R2947" t="e">
        <f t="shared" ref="R2947:R3010" si="323">Q2947/N2947</f>
        <v>#DIV/0!</v>
      </c>
      <c r="S2947" t="str">
        <f t="shared" si="318"/>
        <v>theater</v>
      </c>
      <c r="T2947" t="str">
        <f t="shared" si="321"/>
        <v>eater/spaces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6">
        <f t="shared" si="322"/>
        <v>42597.531157407408</v>
      </c>
      <c r="K2948">
        <v>1468673092</v>
      </c>
      <c r="L2948" s="18">
        <f t="shared" si="319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>
        <f t="shared" si="320"/>
        <v>-1998</v>
      </c>
      <c r="R2948">
        <f t="shared" si="323"/>
        <v>-999</v>
      </c>
      <c r="S2948" t="str">
        <f t="shared" si="318"/>
        <v>theater</v>
      </c>
      <c r="T2948" t="str">
        <f t="shared" si="321"/>
        <v>eater/spaces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6">
        <f t="shared" si="322"/>
        <v>42698.715972222228</v>
      </c>
      <c r="K2949">
        <v>1475760567</v>
      </c>
      <c r="L2949" s="18">
        <f t="shared" si="319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>
        <f t="shared" si="320"/>
        <v>-23928</v>
      </c>
      <c r="R2949">
        <f t="shared" si="323"/>
        <v>-1840.6153846153845</v>
      </c>
      <c r="S2949" t="str">
        <f t="shared" si="318"/>
        <v>theater</v>
      </c>
      <c r="T2949" t="str">
        <f t="shared" si="321"/>
        <v>eater/spaces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6">
        <f t="shared" si="322"/>
        <v>42157.649224537032</v>
      </c>
      <c r="K2950">
        <v>1428075293</v>
      </c>
      <c r="L2950" s="18">
        <f t="shared" si="319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>
        <f t="shared" si="320"/>
        <v>-499976</v>
      </c>
      <c r="R2950">
        <f t="shared" si="323"/>
        <v>-55552.888888888891</v>
      </c>
      <c r="S2950" t="str">
        <f t="shared" si="318"/>
        <v>theater</v>
      </c>
      <c r="T2950" t="str">
        <f t="shared" si="321"/>
        <v>eater/spaces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6">
        <f t="shared" si="322"/>
        <v>42327.864780092597</v>
      </c>
      <c r="K2951">
        <v>1445370317</v>
      </c>
      <c r="L2951" s="18">
        <f t="shared" si="319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>
        <f t="shared" si="320"/>
        <v>-975</v>
      </c>
      <c r="R2951">
        <f t="shared" si="323"/>
        <v>-487.5</v>
      </c>
      <c r="S2951" t="str">
        <f t="shared" si="318"/>
        <v>theater</v>
      </c>
      <c r="T2951" t="str">
        <f t="shared" si="321"/>
        <v>eater/spaces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6">
        <f t="shared" si="322"/>
        <v>42392.36518518519</v>
      </c>
      <c r="K2952">
        <v>1450946752</v>
      </c>
      <c r="L2952" s="18">
        <f t="shared" si="319"/>
        <v>42362.36518518519</v>
      </c>
      <c r="M2952" t="b">
        <v>0</v>
      </c>
      <c r="N2952">
        <v>0</v>
      </c>
      <c r="O2952" t="b">
        <v>0</v>
      </c>
      <c r="P2952" t="s">
        <v>8302</v>
      </c>
      <c r="Q2952">
        <f t="shared" si="320"/>
        <v>-5000000</v>
      </c>
      <c r="R2952" t="e">
        <f t="shared" si="323"/>
        <v>#DIV/0!</v>
      </c>
      <c r="S2952" t="str">
        <f t="shared" si="318"/>
        <v>theater</v>
      </c>
      <c r="T2952" t="str">
        <f t="shared" si="321"/>
        <v>eater/spaces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6">
        <f t="shared" si="322"/>
        <v>41917.802928240737</v>
      </c>
      <c r="K2953">
        <v>1408648573</v>
      </c>
      <c r="L2953" s="18">
        <f t="shared" si="319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>
        <f t="shared" si="320"/>
        <v>-48904</v>
      </c>
      <c r="R2953">
        <f t="shared" si="323"/>
        <v>-843.17241379310349</v>
      </c>
      <c r="S2953" t="str">
        <f t="shared" si="318"/>
        <v>theater</v>
      </c>
      <c r="T2953" t="str">
        <f t="shared" si="321"/>
        <v>eater/spaces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6">
        <f t="shared" si="322"/>
        <v>42660.166666666672</v>
      </c>
      <c r="K2954">
        <v>1473957239</v>
      </c>
      <c r="L2954" s="18">
        <f t="shared" si="319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>
        <f t="shared" si="320"/>
        <v>-18395</v>
      </c>
      <c r="R2954">
        <f t="shared" si="323"/>
        <v>-2299.375</v>
      </c>
      <c r="S2954" t="str">
        <f t="shared" si="318"/>
        <v>theater</v>
      </c>
      <c r="T2954" t="str">
        <f t="shared" si="321"/>
        <v>eater/spaces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6">
        <f t="shared" si="322"/>
        <v>42285.791909722218</v>
      </c>
      <c r="K2955">
        <v>1441738821</v>
      </c>
      <c r="L2955" s="18">
        <f t="shared" si="319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>
        <f t="shared" si="320"/>
        <v>-399395</v>
      </c>
      <c r="R2955">
        <f t="shared" si="323"/>
        <v>-133131.66666666666</v>
      </c>
      <c r="S2955" t="str">
        <f t="shared" si="318"/>
        <v>theater</v>
      </c>
      <c r="T2955" t="str">
        <f t="shared" si="321"/>
        <v>eater/spaces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6">
        <f t="shared" si="322"/>
        <v>42810.541701388895</v>
      </c>
      <c r="K2956">
        <v>1487944803</v>
      </c>
      <c r="L2956" s="18">
        <f t="shared" si="319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>
        <f t="shared" si="320"/>
        <v>-15000</v>
      </c>
      <c r="R2956" t="e">
        <f t="shared" si="323"/>
        <v>#DIV/0!</v>
      </c>
      <c r="S2956" t="str">
        <f t="shared" si="318"/>
        <v>theater</v>
      </c>
      <c r="T2956" t="str">
        <f t="shared" si="321"/>
        <v>eater/spaces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6">
        <f t="shared" si="322"/>
        <v>42171.741307870368</v>
      </c>
      <c r="K2957">
        <v>1431884849</v>
      </c>
      <c r="L2957" s="18">
        <f t="shared" si="319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>
        <f t="shared" si="320"/>
        <v>-485</v>
      </c>
      <c r="R2957">
        <f t="shared" si="323"/>
        <v>-44.090909090909093</v>
      </c>
      <c r="S2957" t="str">
        <f t="shared" si="318"/>
        <v>theater</v>
      </c>
      <c r="T2957" t="str">
        <f t="shared" si="321"/>
        <v>eater/spaces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6">
        <f t="shared" si="322"/>
        <v>42494.958912037036</v>
      </c>
      <c r="K2958">
        <v>1459810850</v>
      </c>
      <c r="L2958" s="18">
        <f t="shared" si="319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>
        <f t="shared" si="320"/>
        <v>-6578</v>
      </c>
      <c r="R2958">
        <f t="shared" si="323"/>
        <v>-328.9</v>
      </c>
      <c r="S2958" t="str">
        <f t="shared" si="318"/>
        <v>theater</v>
      </c>
      <c r="T2958" t="str">
        <f t="shared" si="321"/>
        <v>eater/spaces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6">
        <f t="shared" si="322"/>
        <v>42090.969583333332</v>
      </c>
      <c r="K2959">
        <v>1422317772</v>
      </c>
      <c r="L2959" s="18">
        <f t="shared" si="319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>
        <f t="shared" si="320"/>
        <v>-14720</v>
      </c>
      <c r="R2959">
        <f t="shared" si="323"/>
        <v>-4906.666666666667</v>
      </c>
      <c r="S2959" t="str">
        <f t="shared" si="318"/>
        <v>theater</v>
      </c>
      <c r="T2959" t="str">
        <f t="shared" si="321"/>
        <v>eater/spaces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6">
        <f t="shared" si="322"/>
        <v>42498.73746527778</v>
      </c>
      <c r="K2960">
        <v>1457548917</v>
      </c>
      <c r="L2960" s="18">
        <f t="shared" si="319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>
        <f t="shared" si="320"/>
        <v>-80000</v>
      </c>
      <c r="R2960" t="e">
        <f t="shared" si="323"/>
        <v>#DIV/0!</v>
      </c>
      <c r="S2960" t="str">
        <f t="shared" si="318"/>
        <v>theater</v>
      </c>
      <c r="T2960" t="str">
        <f t="shared" si="321"/>
        <v>eater/spaces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6">
        <f t="shared" si="322"/>
        <v>42528.008391203708</v>
      </c>
      <c r="K2961">
        <v>1462666325</v>
      </c>
      <c r="L2961" s="18">
        <f t="shared" si="319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>
        <f t="shared" si="320"/>
        <v>-10000</v>
      </c>
      <c r="R2961" t="e">
        <f t="shared" si="323"/>
        <v>#DIV/0!</v>
      </c>
      <c r="S2961" t="str">
        <f t="shared" si="318"/>
        <v>theater</v>
      </c>
      <c r="T2961" t="str">
        <f t="shared" si="321"/>
        <v>eater/spaces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6">
        <f t="shared" si="322"/>
        <v>41893.757210648146</v>
      </c>
      <c r="K2962">
        <v>1407867023</v>
      </c>
      <c r="L2962" s="18">
        <f t="shared" si="319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>
        <f t="shared" si="320"/>
        <v>-30000000</v>
      </c>
      <c r="R2962" t="e">
        <f t="shared" si="323"/>
        <v>#DIV/0!</v>
      </c>
      <c r="S2962" t="str">
        <f t="shared" si="318"/>
        <v>theater</v>
      </c>
      <c r="T2962" t="str">
        <f t="shared" si="321"/>
        <v>eater/spaces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6">
        <f t="shared" si="322"/>
        <v>42089.166666666672</v>
      </c>
      <c r="K2963">
        <v>1424927159</v>
      </c>
      <c r="L2963" s="18">
        <f t="shared" si="319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>
        <f t="shared" si="320"/>
        <v>481</v>
      </c>
      <c r="R2963">
        <f t="shared" si="323"/>
        <v>4.4537037037037033</v>
      </c>
      <c r="S2963" s="8" t="str">
        <f t="shared" ref="S2963:S2982" si="324">LEFT(P2963, LEN(P2963)-6)</f>
        <v>theater</v>
      </c>
      <c r="T2963" t="str">
        <f t="shared" si="321"/>
        <v>heater/plays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6">
        <f t="shared" si="322"/>
        <v>42064.290972222225</v>
      </c>
      <c r="K2964">
        <v>1422769906</v>
      </c>
      <c r="L2964" s="18">
        <f t="shared" si="319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>
        <f t="shared" si="320"/>
        <v>218</v>
      </c>
      <c r="R2964">
        <f t="shared" si="323"/>
        <v>10.9</v>
      </c>
      <c r="S2964" s="8" t="str">
        <f t="shared" si="324"/>
        <v>theater</v>
      </c>
      <c r="T2964" t="str">
        <f t="shared" si="321"/>
        <v>heater/plays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6">
        <f t="shared" si="322"/>
        <v>42187.470185185186</v>
      </c>
      <c r="K2965">
        <v>1433243824</v>
      </c>
      <c r="L2965" s="18">
        <f t="shared" si="319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>
        <f t="shared" si="320"/>
        <v>685</v>
      </c>
      <c r="R2965">
        <f t="shared" si="323"/>
        <v>6.9897959183673466</v>
      </c>
      <c r="S2965" s="8" t="str">
        <f t="shared" si="324"/>
        <v>theater</v>
      </c>
      <c r="T2965" t="str">
        <f t="shared" si="321"/>
        <v>heater/plays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6">
        <f t="shared" si="322"/>
        <v>41857.897222222222</v>
      </c>
      <c r="K2966">
        <v>1404769819</v>
      </c>
      <c r="L2966" s="18">
        <f t="shared" si="319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>
        <f t="shared" si="320"/>
        <v>35.6899999999996</v>
      </c>
      <c r="R2966">
        <f t="shared" si="323"/>
        <v>0.18209183673469184</v>
      </c>
      <c r="S2966" s="8" t="str">
        <f t="shared" si="324"/>
        <v>theater</v>
      </c>
      <c r="T2966" t="str">
        <f t="shared" si="321"/>
        <v>heater/plays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6">
        <f t="shared" si="322"/>
        <v>42192.729548611111</v>
      </c>
      <c r="K2967">
        <v>1433698233</v>
      </c>
      <c r="L2967" s="18">
        <f t="shared" si="319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>
        <f t="shared" si="320"/>
        <v>135</v>
      </c>
      <c r="R2967">
        <f t="shared" si="323"/>
        <v>3.4615384615384617</v>
      </c>
      <c r="S2967" s="8" t="str">
        <f t="shared" si="324"/>
        <v>theater</v>
      </c>
      <c r="T2967" t="str">
        <f t="shared" si="321"/>
        <v>heater/plays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6">
        <f t="shared" si="322"/>
        <v>42263.738564814819</v>
      </c>
      <c r="K2968">
        <v>1439833412</v>
      </c>
      <c r="L2968" s="18">
        <f t="shared" si="319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>
        <f t="shared" si="320"/>
        <v>1363</v>
      </c>
      <c r="R2968">
        <f t="shared" si="323"/>
        <v>10.6484375</v>
      </c>
      <c r="S2968" s="8" t="str">
        <f t="shared" si="324"/>
        <v>theater</v>
      </c>
      <c r="T2968" t="str">
        <f t="shared" si="321"/>
        <v>heater/plays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6">
        <f t="shared" si="322"/>
        <v>42072.156157407408</v>
      </c>
      <c r="K2969">
        <v>1423284292</v>
      </c>
      <c r="L2969" s="18">
        <f t="shared" si="319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>
        <f t="shared" si="320"/>
        <v>696</v>
      </c>
      <c r="R2969">
        <f t="shared" si="323"/>
        <v>9.8028169014084501</v>
      </c>
      <c r="S2969" s="8" t="str">
        <f t="shared" si="324"/>
        <v>theater</v>
      </c>
      <c r="T2969" t="str">
        <f t="shared" si="321"/>
        <v>heater/plays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6">
        <f t="shared" si="322"/>
        <v>42599.165972222225</v>
      </c>
      <c r="K2970">
        <v>1470227660</v>
      </c>
      <c r="L2970" s="18">
        <f t="shared" si="319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>
        <f t="shared" si="320"/>
        <v>210</v>
      </c>
      <c r="R2970">
        <f t="shared" si="323"/>
        <v>4.4680851063829783</v>
      </c>
      <c r="S2970" s="8" t="str">
        <f t="shared" si="324"/>
        <v>theater</v>
      </c>
      <c r="T2970" t="str">
        <f t="shared" si="321"/>
        <v>heater/plays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6">
        <f t="shared" si="322"/>
        <v>42127.952083333337</v>
      </c>
      <c r="K2971">
        <v>1428087153</v>
      </c>
      <c r="L2971" s="18">
        <f t="shared" si="319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>
        <f t="shared" si="320"/>
        <v>625</v>
      </c>
      <c r="R2971">
        <f t="shared" si="323"/>
        <v>36.764705882352942</v>
      </c>
      <c r="S2971" s="8" t="str">
        <f t="shared" si="324"/>
        <v>theater</v>
      </c>
      <c r="T2971" t="str">
        <f t="shared" si="321"/>
        <v>heater/plays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6">
        <f t="shared" si="322"/>
        <v>41838.669571759259</v>
      </c>
      <c r="K2972">
        <v>1403107451</v>
      </c>
      <c r="L2972" s="18">
        <f t="shared" si="319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>
        <f t="shared" si="320"/>
        <v>360</v>
      </c>
      <c r="R2972">
        <f t="shared" si="323"/>
        <v>3.9560439560439562</v>
      </c>
      <c r="S2972" s="8" t="str">
        <f t="shared" si="324"/>
        <v>theater</v>
      </c>
      <c r="T2972" t="str">
        <f t="shared" si="321"/>
        <v>heater/plays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6">
        <f t="shared" si="322"/>
        <v>41882.658310185187</v>
      </c>
      <c r="K2973">
        <v>1406908078</v>
      </c>
      <c r="L2973" s="18">
        <f t="shared" si="319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>
        <f t="shared" si="320"/>
        <v>5</v>
      </c>
      <c r="R2973">
        <f t="shared" si="323"/>
        <v>0.11627906976744186</v>
      </c>
      <c r="S2973" s="8" t="str">
        <f t="shared" si="324"/>
        <v>theater</v>
      </c>
      <c r="T2973" t="str">
        <f t="shared" si="321"/>
        <v>heater/plays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6">
        <f t="shared" si="322"/>
        <v>42709.041666666672</v>
      </c>
      <c r="K2974">
        <v>1479609520</v>
      </c>
      <c r="L2974" s="18">
        <f t="shared" si="319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>
        <f t="shared" si="320"/>
        <v>107</v>
      </c>
      <c r="R2974">
        <f t="shared" si="323"/>
        <v>6.2941176470588234</v>
      </c>
      <c r="S2974" s="8" t="str">
        <f t="shared" si="324"/>
        <v>theater</v>
      </c>
      <c r="T2974" t="str">
        <f t="shared" si="321"/>
        <v>heater/plays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6">
        <f t="shared" si="322"/>
        <v>42370.166666666672</v>
      </c>
      <c r="K2975">
        <v>1449171508</v>
      </c>
      <c r="L2975" s="18">
        <f t="shared" si="319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>
        <f t="shared" si="320"/>
        <v>3740</v>
      </c>
      <c r="R2975">
        <f t="shared" si="323"/>
        <v>113.33333333333333</v>
      </c>
      <c r="S2975" s="8" t="str">
        <f t="shared" si="324"/>
        <v>theater</v>
      </c>
      <c r="T2975" t="str">
        <f t="shared" si="321"/>
        <v>heater/plays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6">
        <f t="shared" si="322"/>
        <v>41908.065972222219</v>
      </c>
      <c r="K2976">
        <v>1409275671</v>
      </c>
      <c r="L2976" s="18">
        <f t="shared" si="319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>
        <f t="shared" si="320"/>
        <v>100</v>
      </c>
      <c r="R2976">
        <f t="shared" si="323"/>
        <v>1.1494252873563218</v>
      </c>
      <c r="S2976" s="8" t="str">
        <f t="shared" si="324"/>
        <v>theater</v>
      </c>
      <c r="T2976" t="str">
        <f t="shared" si="321"/>
        <v>heater/plays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6">
        <f t="shared" si="322"/>
        <v>41970.125</v>
      </c>
      <c r="K2977">
        <v>1414599886</v>
      </c>
      <c r="L2977" s="18">
        <f t="shared" si="319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>
        <f t="shared" si="320"/>
        <v>10</v>
      </c>
      <c r="R2977">
        <f t="shared" si="323"/>
        <v>8.8495575221238937E-2</v>
      </c>
      <c r="S2977" s="8" t="str">
        <f t="shared" si="324"/>
        <v>theater</v>
      </c>
      <c r="T2977" t="str">
        <f t="shared" si="321"/>
        <v>heater/plays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6">
        <f t="shared" si="322"/>
        <v>42442.5</v>
      </c>
      <c r="K2978">
        <v>1456421530</v>
      </c>
      <c r="L2978" s="18">
        <f t="shared" si="319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>
        <f t="shared" si="320"/>
        <v>50</v>
      </c>
      <c r="R2978">
        <f t="shared" si="323"/>
        <v>3.5714285714285716</v>
      </c>
      <c r="S2978" s="8" t="str">
        <f t="shared" si="324"/>
        <v>theater</v>
      </c>
      <c r="T2978" t="str">
        <f t="shared" si="321"/>
        <v>heater/plays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6">
        <f t="shared" si="322"/>
        <v>42086.093055555553</v>
      </c>
      <c r="K2979">
        <v>1421960934</v>
      </c>
      <c r="L2979" s="18">
        <f t="shared" si="319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>
        <f t="shared" si="320"/>
        <v>407</v>
      </c>
      <c r="R2979">
        <f t="shared" si="323"/>
        <v>13.566666666666666</v>
      </c>
      <c r="S2979" s="8" t="str">
        <f t="shared" si="324"/>
        <v>theater</v>
      </c>
      <c r="T2979" t="str">
        <f t="shared" si="321"/>
        <v>heater/plays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6">
        <f t="shared" si="322"/>
        <v>41932.249305555553</v>
      </c>
      <c r="K2980">
        <v>1412954547</v>
      </c>
      <c r="L2980" s="18">
        <f t="shared" si="319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>
        <f t="shared" si="320"/>
        <v>221</v>
      </c>
      <c r="R2980">
        <f t="shared" si="323"/>
        <v>13.8125</v>
      </c>
      <c r="S2980" s="8" t="str">
        <f t="shared" si="324"/>
        <v>theater</v>
      </c>
      <c r="T2980" t="str">
        <f t="shared" si="321"/>
        <v>heater/plays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6">
        <f t="shared" si="322"/>
        <v>42010.25</v>
      </c>
      <c r="K2981">
        <v>1419104823</v>
      </c>
      <c r="L2981" s="18">
        <f t="shared" si="319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>
        <f t="shared" si="320"/>
        <v>70</v>
      </c>
      <c r="R2981">
        <f t="shared" si="323"/>
        <v>1.5217391304347827</v>
      </c>
      <c r="S2981" s="8" t="str">
        <f t="shared" si="324"/>
        <v>theater</v>
      </c>
      <c r="T2981" t="str">
        <f t="shared" si="321"/>
        <v>heater/plays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6">
        <f t="shared" si="322"/>
        <v>42240.083333333328</v>
      </c>
      <c r="K2982">
        <v>1438639130</v>
      </c>
      <c r="L2982" s="18">
        <f t="shared" si="319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>
        <f t="shared" si="320"/>
        <v>275</v>
      </c>
      <c r="R2982">
        <f t="shared" si="323"/>
        <v>11.458333333333334</v>
      </c>
      <c r="S2982" s="8" t="str">
        <f t="shared" si="324"/>
        <v>theater</v>
      </c>
      <c r="T2982" t="str">
        <f t="shared" si="321"/>
        <v>heater/plays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6">
        <f t="shared" si="322"/>
        <v>42270.559675925921</v>
      </c>
      <c r="K2983">
        <v>1439126756</v>
      </c>
      <c r="L2983" s="18">
        <f t="shared" si="319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>
        <f t="shared" si="320"/>
        <v>1157</v>
      </c>
      <c r="R2983">
        <f t="shared" si="323"/>
        <v>11.927835051546392</v>
      </c>
      <c r="S2983" t="str">
        <f t="shared" ref="S2983:S3046" si="325">LEFT(P2983, LEN(P2983)-7)</f>
        <v>theater</v>
      </c>
      <c r="T2983" t="str">
        <f t="shared" si="321"/>
        <v>eater/spaces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6">
        <f t="shared" si="322"/>
        <v>42411.686840277776</v>
      </c>
      <c r="K2984">
        <v>1452616143</v>
      </c>
      <c r="L2984" s="18">
        <f t="shared" si="319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>
        <f t="shared" si="320"/>
        <v>103</v>
      </c>
      <c r="R2984">
        <f t="shared" si="323"/>
        <v>1.7457627118644068</v>
      </c>
      <c r="S2984" t="str">
        <f t="shared" si="325"/>
        <v>theater</v>
      </c>
      <c r="T2984" t="str">
        <f t="shared" si="321"/>
        <v>eater/spaces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6">
        <f t="shared" si="322"/>
        <v>41954.674027777779</v>
      </c>
      <c r="K2985">
        <v>1410534636</v>
      </c>
      <c r="L2985" s="18">
        <f t="shared" si="319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>
        <f t="shared" si="320"/>
        <v>53985.91</v>
      </c>
      <c r="R2985">
        <f t="shared" si="323"/>
        <v>49.302200913242011</v>
      </c>
      <c r="S2985" t="str">
        <f t="shared" si="325"/>
        <v>theater</v>
      </c>
      <c r="T2985" t="str">
        <f t="shared" si="321"/>
        <v>eater/spaces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6">
        <f t="shared" si="322"/>
        <v>42606.278715277775</v>
      </c>
      <c r="K2986">
        <v>1469428881</v>
      </c>
      <c r="L2986" s="18">
        <f t="shared" si="319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>
        <f t="shared" si="320"/>
        <v>88</v>
      </c>
      <c r="R2986">
        <f t="shared" si="323"/>
        <v>0.40366972477064222</v>
      </c>
      <c r="S2986" t="str">
        <f t="shared" si="325"/>
        <v>theater</v>
      </c>
      <c r="T2986" t="str">
        <f t="shared" si="321"/>
        <v>eater/spaces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6">
        <f t="shared" si="322"/>
        <v>42674.166666666672</v>
      </c>
      <c r="K2987">
        <v>1476228128</v>
      </c>
      <c r="L2987" s="18">
        <f t="shared" si="319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>
        <f t="shared" si="320"/>
        <v>2165</v>
      </c>
      <c r="R2987">
        <f t="shared" si="323"/>
        <v>19.504504504504503</v>
      </c>
      <c r="S2987" t="str">
        <f t="shared" si="325"/>
        <v>theater</v>
      </c>
      <c r="T2987" t="str">
        <f t="shared" si="321"/>
        <v>eater/spaces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6">
        <f t="shared" si="322"/>
        <v>42491.458402777775</v>
      </c>
      <c r="K2988">
        <v>1456920006</v>
      </c>
      <c r="L2988" s="18">
        <f t="shared" si="319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>
        <f t="shared" si="320"/>
        <v>132</v>
      </c>
      <c r="R2988">
        <f t="shared" si="323"/>
        <v>2.3571428571428572</v>
      </c>
      <c r="S2988" t="str">
        <f t="shared" si="325"/>
        <v>theater</v>
      </c>
      <c r="T2988" t="str">
        <f t="shared" si="321"/>
        <v>eater/spaces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6">
        <f t="shared" si="322"/>
        <v>42656</v>
      </c>
      <c r="K2989">
        <v>1473837751</v>
      </c>
      <c r="L2989" s="18">
        <f t="shared" si="319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>
        <f t="shared" si="320"/>
        <v>2600.2000000000007</v>
      </c>
      <c r="R2989">
        <f t="shared" si="323"/>
        <v>9.8120754716981153</v>
      </c>
      <c r="S2989" t="str">
        <f t="shared" si="325"/>
        <v>theater</v>
      </c>
      <c r="T2989" t="str">
        <f t="shared" si="321"/>
        <v>eater/spaces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6">
        <f t="shared" si="322"/>
        <v>42541.362048611118</v>
      </c>
      <c r="K2990">
        <v>1463820081</v>
      </c>
      <c r="L2990" s="18">
        <f t="shared" si="319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>
        <f t="shared" si="320"/>
        <v>0</v>
      </c>
      <c r="R2990">
        <f t="shared" si="323"/>
        <v>0</v>
      </c>
      <c r="S2990" t="str">
        <f t="shared" si="325"/>
        <v>theater</v>
      </c>
      <c r="T2990" t="str">
        <f t="shared" si="321"/>
        <v>eater/spaces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6">
        <f t="shared" si="322"/>
        <v>42359.207638888889</v>
      </c>
      <c r="K2991">
        <v>1448756962</v>
      </c>
      <c r="L2991" s="18">
        <f t="shared" si="319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>
        <f t="shared" si="320"/>
        <v>15307</v>
      </c>
      <c r="R2991">
        <f t="shared" si="323"/>
        <v>42.052197802197803</v>
      </c>
      <c r="S2991" t="str">
        <f t="shared" si="325"/>
        <v>theater</v>
      </c>
      <c r="T2991" t="str">
        <f t="shared" si="321"/>
        <v>eater/spaces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6">
        <f t="shared" si="322"/>
        <v>42376.57430555555</v>
      </c>
      <c r="K2992">
        <v>1449150420</v>
      </c>
      <c r="L2992" s="18">
        <f t="shared" si="319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>
        <f t="shared" si="320"/>
        <v>0</v>
      </c>
      <c r="R2992">
        <f t="shared" si="323"/>
        <v>0</v>
      </c>
      <c r="S2992" t="str">
        <f t="shared" si="325"/>
        <v>theater</v>
      </c>
      <c r="T2992" t="str">
        <f t="shared" si="321"/>
        <v>eater/spaces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6">
        <f t="shared" si="322"/>
        <v>42762.837152777778</v>
      </c>
      <c r="K2993">
        <v>1483646730</v>
      </c>
      <c r="L2993" s="18">
        <f t="shared" si="319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>
        <f t="shared" si="320"/>
        <v>280</v>
      </c>
      <c r="R2993">
        <f t="shared" si="323"/>
        <v>3.010752688172043</v>
      </c>
      <c r="S2993" t="str">
        <f t="shared" si="325"/>
        <v>theater</v>
      </c>
      <c r="T2993" t="str">
        <f t="shared" si="321"/>
        <v>eater/spaces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6">
        <f t="shared" si="322"/>
        <v>42652.767476851848</v>
      </c>
      <c r="K2994">
        <v>1473445510</v>
      </c>
      <c r="L2994" s="18">
        <f t="shared" si="319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>
        <f t="shared" si="320"/>
        <v>135</v>
      </c>
      <c r="R2994">
        <f t="shared" si="323"/>
        <v>2.109375</v>
      </c>
      <c r="S2994" t="str">
        <f t="shared" si="325"/>
        <v>theater</v>
      </c>
      <c r="T2994" t="str">
        <f t="shared" si="321"/>
        <v>eater/spaces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6">
        <f t="shared" si="322"/>
        <v>42420.838738425926</v>
      </c>
      <c r="K2995">
        <v>1453406867</v>
      </c>
      <c r="L2995" s="18">
        <f t="shared" si="319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>
        <f t="shared" si="320"/>
        <v>3</v>
      </c>
      <c r="R2995">
        <f t="shared" si="323"/>
        <v>0.13636363636363635</v>
      </c>
      <c r="S2995" t="str">
        <f t="shared" si="325"/>
        <v>theater</v>
      </c>
      <c r="T2995" t="str">
        <f t="shared" si="321"/>
        <v>eater/spaces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6">
        <f t="shared" si="322"/>
        <v>41915.478842592594</v>
      </c>
      <c r="K2996">
        <v>1409743772</v>
      </c>
      <c r="L2996" s="18">
        <f t="shared" si="319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>
        <f t="shared" si="320"/>
        <v>1073.24</v>
      </c>
      <c r="R2996">
        <f t="shared" si="323"/>
        <v>18.190508474576273</v>
      </c>
      <c r="S2996" t="str">
        <f t="shared" si="325"/>
        <v>theater</v>
      </c>
      <c r="T2996" t="str">
        <f t="shared" si="321"/>
        <v>eater/spaces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6">
        <f t="shared" si="322"/>
        <v>42754.665173611109</v>
      </c>
      <c r="K2997">
        <v>1482249471</v>
      </c>
      <c r="L2997" s="18">
        <f t="shared" si="319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>
        <f t="shared" si="320"/>
        <v>744</v>
      </c>
      <c r="R2997">
        <f t="shared" si="323"/>
        <v>2.9879518072289155</v>
      </c>
      <c r="S2997" t="str">
        <f t="shared" si="325"/>
        <v>theater</v>
      </c>
      <c r="T2997" t="str">
        <f t="shared" si="321"/>
        <v>eater/spaces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6">
        <f t="shared" si="322"/>
        <v>42150.912500000006</v>
      </c>
      <c r="K2998">
        <v>1427493240</v>
      </c>
      <c r="L2998" s="18">
        <f t="shared" si="319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>
        <f t="shared" si="320"/>
        <v>25180</v>
      </c>
      <c r="R2998">
        <f t="shared" si="323"/>
        <v>64.234693877551024</v>
      </c>
      <c r="S2998" t="str">
        <f t="shared" si="325"/>
        <v>theater</v>
      </c>
      <c r="T2998" t="str">
        <f t="shared" si="321"/>
        <v>eater/spaces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6">
        <f t="shared" si="322"/>
        <v>42793.207638888889</v>
      </c>
      <c r="K2999">
        <v>1486661793</v>
      </c>
      <c r="L2999" s="18">
        <f t="shared" si="319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>
        <f t="shared" si="320"/>
        <v>373</v>
      </c>
      <c r="R2999">
        <f t="shared" si="323"/>
        <v>3.2434782608695651</v>
      </c>
      <c r="S2999" t="str">
        <f t="shared" si="325"/>
        <v>theater</v>
      </c>
      <c r="T2999" t="str">
        <f t="shared" si="321"/>
        <v>eater/spaces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6">
        <f t="shared" si="322"/>
        <v>41806.184027777781</v>
      </c>
      <c r="K3000">
        <v>1400474329</v>
      </c>
      <c r="L3000" s="18">
        <f t="shared" si="319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>
        <f t="shared" si="320"/>
        <v>1514.5</v>
      </c>
      <c r="R3000">
        <f t="shared" si="323"/>
        <v>3.4976905311778292</v>
      </c>
      <c r="S3000" t="str">
        <f t="shared" si="325"/>
        <v>theater</v>
      </c>
      <c r="T3000" t="str">
        <f t="shared" si="321"/>
        <v>eater/spaces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6">
        <f t="shared" si="322"/>
        <v>42795.083333333328</v>
      </c>
      <c r="K3001">
        <v>1487094360</v>
      </c>
      <c r="L3001" s="18">
        <f t="shared" si="319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>
        <f t="shared" si="320"/>
        <v>255</v>
      </c>
      <c r="R3001">
        <f t="shared" si="323"/>
        <v>12.75</v>
      </c>
      <c r="S3001" t="str">
        <f t="shared" si="325"/>
        <v>theater</v>
      </c>
      <c r="T3001" t="str">
        <f t="shared" si="321"/>
        <v>eater/spaces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6">
        <f t="shared" si="322"/>
        <v>42766.75</v>
      </c>
      <c r="K3002">
        <v>1484682670</v>
      </c>
      <c r="L3002" s="18">
        <f t="shared" si="319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>
        <f t="shared" si="320"/>
        <v>0</v>
      </c>
      <c r="R3002">
        <f t="shared" si="323"/>
        <v>0</v>
      </c>
      <c r="S3002" t="str">
        <f t="shared" si="325"/>
        <v>theater</v>
      </c>
      <c r="T3002" t="str">
        <f t="shared" si="321"/>
        <v>eater/spaces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6">
        <f t="shared" si="322"/>
        <v>42564.895625000005</v>
      </c>
      <c r="K3003">
        <v>1465853382</v>
      </c>
      <c r="L3003" s="18">
        <f t="shared" si="319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>
        <f t="shared" si="320"/>
        <v>15777.009999999998</v>
      </c>
      <c r="R3003">
        <f t="shared" si="323"/>
        <v>90.154342857142851</v>
      </c>
      <c r="S3003" t="str">
        <f t="shared" si="325"/>
        <v>theater</v>
      </c>
      <c r="T3003" t="str">
        <f t="shared" si="321"/>
        <v>eater/spaces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6">
        <f t="shared" si="322"/>
        <v>41269.83625</v>
      </c>
      <c r="K3004">
        <v>1353960252</v>
      </c>
      <c r="L3004" s="18">
        <f t="shared" si="319"/>
        <v>41239.83625</v>
      </c>
      <c r="M3004" t="b">
        <v>0</v>
      </c>
      <c r="N3004">
        <v>104</v>
      </c>
      <c r="O3004" t="b">
        <v>1</v>
      </c>
      <c r="P3004" t="s">
        <v>8302</v>
      </c>
      <c r="Q3004">
        <f t="shared" si="320"/>
        <v>595.43000000000029</v>
      </c>
      <c r="R3004">
        <f t="shared" si="323"/>
        <v>5.7252884615384643</v>
      </c>
      <c r="S3004" t="str">
        <f t="shared" si="325"/>
        <v>theater</v>
      </c>
      <c r="T3004" t="str">
        <f t="shared" si="321"/>
        <v>eater/spaces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6">
        <f t="shared" si="322"/>
        <v>42430.249305555553</v>
      </c>
      <c r="K3005">
        <v>1454098976</v>
      </c>
      <c r="L3005" s="18">
        <f t="shared" si="319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>
        <f t="shared" si="320"/>
        <v>35</v>
      </c>
      <c r="R3005">
        <f t="shared" si="323"/>
        <v>2.0588235294117645</v>
      </c>
      <c r="S3005" t="str">
        <f t="shared" si="325"/>
        <v>theater</v>
      </c>
      <c r="T3005" t="str">
        <f t="shared" si="321"/>
        <v>eater/spaces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6">
        <f t="shared" si="322"/>
        <v>41958.922731481478</v>
      </c>
      <c r="K3006">
        <v>1413493724</v>
      </c>
      <c r="L3006" s="18">
        <f t="shared" si="319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>
        <f t="shared" si="320"/>
        <v>5126</v>
      </c>
      <c r="R3006">
        <f t="shared" si="323"/>
        <v>18.505415162454874</v>
      </c>
      <c r="S3006" t="str">
        <f t="shared" si="325"/>
        <v>theater</v>
      </c>
      <c r="T3006" t="str">
        <f t="shared" si="321"/>
        <v>eater/spaces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6">
        <f t="shared" si="322"/>
        <v>41918.674826388888</v>
      </c>
      <c r="K3007">
        <v>1410019905</v>
      </c>
      <c r="L3007" s="18">
        <f t="shared" si="319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>
        <f t="shared" si="320"/>
        <v>2172.6000000000004</v>
      </c>
      <c r="R3007">
        <f t="shared" si="323"/>
        <v>18.411864406779664</v>
      </c>
      <c r="S3007" t="str">
        <f t="shared" si="325"/>
        <v>theater</v>
      </c>
      <c r="T3007" t="str">
        <f t="shared" si="321"/>
        <v>eater/spaces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6">
        <f t="shared" si="322"/>
        <v>41987.756840277783</v>
      </c>
      <c r="K3008">
        <v>1415988591</v>
      </c>
      <c r="L3008" s="18">
        <f t="shared" si="319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>
        <f t="shared" si="320"/>
        <v>620</v>
      </c>
      <c r="R3008">
        <f t="shared" si="323"/>
        <v>6.391752577319588</v>
      </c>
      <c r="S3008" t="str">
        <f t="shared" si="325"/>
        <v>theater</v>
      </c>
      <c r="T3008" t="str">
        <f t="shared" si="321"/>
        <v>eater/spaces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6">
        <f t="shared" si="322"/>
        <v>42119.216238425928</v>
      </c>
      <c r="K3009">
        <v>1428124283</v>
      </c>
      <c r="L3009" s="18">
        <f t="shared" si="319"/>
        <v>42098.216238425928</v>
      </c>
      <c r="M3009" t="b">
        <v>0</v>
      </c>
      <c r="N3009">
        <v>20</v>
      </c>
      <c r="O3009" t="b">
        <v>1</v>
      </c>
      <c r="P3009" t="s">
        <v>8302</v>
      </c>
      <c r="Q3009">
        <f t="shared" si="320"/>
        <v>480</v>
      </c>
      <c r="R3009">
        <f t="shared" si="323"/>
        <v>24</v>
      </c>
      <c r="S3009" t="str">
        <f t="shared" si="325"/>
        <v>theater</v>
      </c>
      <c r="T3009" t="str">
        <f t="shared" si="321"/>
        <v>eater/spaces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6">
        <f t="shared" si="322"/>
        <v>42390.212025462963</v>
      </c>
      <c r="K3010">
        <v>1450760719</v>
      </c>
      <c r="L3010" s="18">
        <f t="shared" ref="L3010:L3073" si="326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8302</v>
      </c>
      <c r="Q3010">
        <f t="shared" ref="Q3010:Q3073" si="327">E3010-D3010</f>
        <v>35</v>
      </c>
      <c r="R3010">
        <f t="shared" si="323"/>
        <v>1.3461538461538463</v>
      </c>
      <c r="S3010" t="str">
        <f t="shared" si="325"/>
        <v>theater</v>
      </c>
      <c r="T3010" t="str">
        <f t="shared" ref="T3010:T3073" si="328">RIGHT(P3010,12)</f>
        <v>eater/spaces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6">
        <f t="shared" ref="J3011:J3074" si="329">(((I3011/60)/60)/24)+DATE(1970,1,1)</f>
        <v>41969.611574074079</v>
      </c>
      <c r="K3011">
        <v>1414417240</v>
      </c>
      <c r="L3011" s="18">
        <f t="shared" si="326"/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>
        <f t="shared" si="327"/>
        <v>4939</v>
      </c>
      <c r="R3011">
        <f t="shared" ref="R3011:R3074" si="330">Q3011/N3011</f>
        <v>38.5859375</v>
      </c>
      <c r="S3011" t="str">
        <f t="shared" si="325"/>
        <v>theater</v>
      </c>
      <c r="T3011" t="str">
        <f t="shared" si="328"/>
        <v>eater/spaces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6">
        <f t="shared" si="329"/>
        <v>42056.832395833335</v>
      </c>
      <c r="K3012">
        <v>1419364719</v>
      </c>
      <c r="L3012" s="18">
        <f t="shared" si="326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>
        <f t="shared" si="327"/>
        <v>870</v>
      </c>
      <c r="R3012">
        <f t="shared" si="330"/>
        <v>58</v>
      </c>
      <c r="S3012" t="str">
        <f t="shared" si="325"/>
        <v>theater</v>
      </c>
      <c r="T3012" t="str">
        <f t="shared" si="328"/>
        <v>eater/spaces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6">
        <f t="shared" si="329"/>
        <v>42361.957638888889</v>
      </c>
      <c r="K3013">
        <v>1448536516</v>
      </c>
      <c r="L3013" s="18">
        <f t="shared" si="326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>
        <f t="shared" si="327"/>
        <v>71</v>
      </c>
      <c r="R3013">
        <f t="shared" si="330"/>
        <v>2.84</v>
      </c>
      <c r="S3013" t="str">
        <f t="shared" si="325"/>
        <v>theater</v>
      </c>
      <c r="T3013" t="str">
        <f t="shared" si="328"/>
        <v>eater/spaces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6">
        <f t="shared" si="329"/>
        <v>42045.702893518523</v>
      </c>
      <c r="K3014">
        <v>1421772730</v>
      </c>
      <c r="L3014" s="18">
        <f t="shared" si="326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>
        <f t="shared" si="327"/>
        <v>685</v>
      </c>
      <c r="R3014">
        <f t="shared" si="330"/>
        <v>12.454545454545455</v>
      </c>
      <c r="S3014" t="str">
        <f t="shared" si="325"/>
        <v>theater</v>
      </c>
      <c r="T3014" t="str">
        <f t="shared" si="328"/>
        <v>eater/spaces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6">
        <f t="shared" si="329"/>
        <v>42176.836215277777</v>
      </c>
      <c r="K3015">
        <v>1432325049</v>
      </c>
      <c r="L3015" s="18">
        <f t="shared" si="326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>
        <f t="shared" si="327"/>
        <v>5696</v>
      </c>
      <c r="R3015">
        <f t="shared" si="330"/>
        <v>53.233644859813083</v>
      </c>
      <c r="S3015" t="str">
        <f t="shared" si="325"/>
        <v>theater</v>
      </c>
      <c r="T3015" t="str">
        <f t="shared" si="328"/>
        <v>eater/spaces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6">
        <f t="shared" si="329"/>
        <v>41948.208333333336</v>
      </c>
      <c r="K3016">
        <v>1412737080</v>
      </c>
      <c r="L3016" s="18">
        <f t="shared" si="326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>
        <f t="shared" si="327"/>
        <v>3276</v>
      </c>
      <c r="R3016">
        <f t="shared" si="330"/>
        <v>5.8815080789946137</v>
      </c>
      <c r="S3016" t="str">
        <f t="shared" si="325"/>
        <v>theater</v>
      </c>
      <c r="T3016" t="str">
        <f t="shared" si="328"/>
        <v>eater/spaces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6">
        <f t="shared" si="329"/>
        <v>41801.166666666664</v>
      </c>
      <c r="K3017">
        <v>1401125238</v>
      </c>
      <c r="L3017" s="18">
        <f t="shared" si="326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>
        <f t="shared" si="327"/>
        <v>108</v>
      </c>
      <c r="R3017">
        <f t="shared" si="330"/>
        <v>2.7</v>
      </c>
      <c r="S3017" t="str">
        <f t="shared" si="325"/>
        <v>theater</v>
      </c>
      <c r="T3017" t="str">
        <f t="shared" si="328"/>
        <v>eater/spaces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6">
        <f t="shared" si="329"/>
        <v>41838.548055555555</v>
      </c>
      <c r="K3018">
        <v>1400504952</v>
      </c>
      <c r="L3018" s="18">
        <f t="shared" si="326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>
        <f t="shared" si="327"/>
        <v>222</v>
      </c>
      <c r="R3018">
        <f t="shared" si="330"/>
        <v>6.166666666666667</v>
      </c>
      <c r="S3018" t="str">
        <f t="shared" si="325"/>
        <v>theater</v>
      </c>
      <c r="T3018" t="str">
        <f t="shared" si="328"/>
        <v>eater/spaces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6">
        <f t="shared" si="329"/>
        <v>41871.850034722222</v>
      </c>
      <c r="K3019">
        <v>1405974243</v>
      </c>
      <c r="L3019" s="18">
        <f t="shared" si="326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>
        <f t="shared" si="327"/>
        <v>1285</v>
      </c>
      <c r="R3019">
        <f t="shared" si="330"/>
        <v>8.0817610062893088</v>
      </c>
      <c r="S3019" t="str">
        <f t="shared" si="325"/>
        <v>theater</v>
      </c>
      <c r="T3019" t="str">
        <f t="shared" si="328"/>
        <v>eater/spaces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6">
        <f t="shared" si="329"/>
        <v>42205.916666666672</v>
      </c>
      <c r="K3020">
        <v>1433747376</v>
      </c>
      <c r="L3020" s="18">
        <f t="shared" si="326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>
        <f t="shared" si="327"/>
        <v>30</v>
      </c>
      <c r="R3020">
        <f t="shared" si="330"/>
        <v>0.73170731707317072</v>
      </c>
      <c r="S3020" t="str">
        <f t="shared" si="325"/>
        <v>theater</v>
      </c>
      <c r="T3020" t="str">
        <f t="shared" si="328"/>
        <v>eater/spaces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6">
        <f t="shared" si="329"/>
        <v>41786.125</v>
      </c>
      <c r="K3021">
        <v>1398801620</v>
      </c>
      <c r="L3021" s="18">
        <f t="shared" si="326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>
        <f t="shared" si="327"/>
        <v>3185</v>
      </c>
      <c r="R3021">
        <f t="shared" si="330"/>
        <v>14.092920353982301</v>
      </c>
      <c r="S3021" t="str">
        <f t="shared" si="325"/>
        <v>theater</v>
      </c>
      <c r="T3021" t="str">
        <f t="shared" si="328"/>
        <v>eater/spaces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6">
        <f t="shared" si="329"/>
        <v>42230.846446759257</v>
      </c>
      <c r="K3022">
        <v>1434399533</v>
      </c>
      <c r="L3022" s="18">
        <f t="shared" si="326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>
        <f t="shared" si="327"/>
        <v>40</v>
      </c>
      <c r="R3022">
        <f t="shared" si="330"/>
        <v>1.3333333333333333</v>
      </c>
      <c r="S3022" t="str">
        <f t="shared" si="325"/>
        <v>theater</v>
      </c>
      <c r="T3022" t="str">
        <f t="shared" si="328"/>
        <v>eater/spaces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6">
        <f t="shared" si="329"/>
        <v>42696.249305555553</v>
      </c>
      <c r="K3023">
        <v>1476715869</v>
      </c>
      <c r="L3023" s="18">
        <f t="shared" si="326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>
        <f t="shared" si="327"/>
        <v>721</v>
      </c>
      <c r="R3023">
        <f t="shared" si="330"/>
        <v>7</v>
      </c>
      <c r="S3023" t="str">
        <f t="shared" si="325"/>
        <v>theater</v>
      </c>
      <c r="T3023" t="str">
        <f t="shared" si="328"/>
        <v>eater/spaces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6">
        <f t="shared" si="329"/>
        <v>42609.95380787037</v>
      </c>
      <c r="K3024">
        <v>1468450409</v>
      </c>
      <c r="L3024" s="18">
        <f t="shared" si="326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>
        <f t="shared" si="327"/>
        <v>88</v>
      </c>
      <c r="R3024">
        <f t="shared" si="330"/>
        <v>1.4193548387096775</v>
      </c>
      <c r="S3024" t="str">
        <f t="shared" si="325"/>
        <v>theater</v>
      </c>
      <c r="T3024" t="str">
        <f t="shared" si="328"/>
        <v>eater/spaces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6">
        <f t="shared" si="329"/>
        <v>42166.675763888896</v>
      </c>
      <c r="K3025">
        <v>1430151186</v>
      </c>
      <c r="L3025" s="18">
        <f t="shared" si="326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>
        <f t="shared" si="327"/>
        <v>21</v>
      </c>
      <c r="R3025">
        <f t="shared" si="330"/>
        <v>3.5</v>
      </c>
      <c r="S3025" t="str">
        <f t="shared" si="325"/>
        <v>theater</v>
      </c>
      <c r="T3025" t="str">
        <f t="shared" si="328"/>
        <v>eater/spaces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6">
        <f t="shared" si="329"/>
        <v>41188.993923611109</v>
      </c>
      <c r="K3026">
        <v>1346975475</v>
      </c>
      <c r="L3026" s="18">
        <f t="shared" si="326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>
        <f t="shared" si="327"/>
        <v>7321</v>
      </c>
      <c r="R3026">
        <f t="shared" si="330"/>
        <v>40.225274725274723</v>
      </c>
      <c r="S3026" t="str">
        <f t="shared" si="325"/>
        <v>theater</v>
      </c>
      <c r="T3026" t="str">
        <f t="shared" si="328"/>
        <v>eater/spaces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6">
        <f t="shared" si="329"/>
        <v>41789.666666666664</v>
      </c>
      <c r="K3027">
        <v>1399032813</v>
      </c>
      <c r="L3027" s="18">
        <f t="shared" si="326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>
        <f t="shared" si="327"/>
        <v>5055</v>
      </c>
      <c r="R3027">
        <f t="shared" si="330"/>
        <v>34.862068965517238</v>
      </c>
      <c r="S3027" t="str">
        <f t="shared" si="325"/>
        <v>theater</v>
      </c>
      <c r="T3027" t="str">
        <f t="shared" si="328"/>
        <v>eater/spaces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6">
        <f t="shared" si="329"/>
        <v>42797.459398148145</v>
      </c>
      <c r="K3028">
        <v>1487329292</v>
      </c>
      <c r="L3028" s="18">
        <f t="shared" si="326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>
        <f t="shared" si="327"/>
        <v>390</v>
      </c>
      <c r="R3028">
        <f t="shared" si="330"/>
        <v>15.6</v>
      </c>
      <c r="S3028" t="str">
        <f t="shared" si="325"/>
        <v>theater</v>
      </c>
      <c r="T3028" t="str">
        <f t="shared" si="328"/>
        <v>eater/spaces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6">
        <f t="shared" si="329"/>
        <v>42083.662627314814</v>
      </c>
      <c r="K3029">
        <v>1424278451</v>
      </c>
      <c r="L3029" s="18">
        <f t="shared" si="326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>
        <f t="shared" si="327"/>
        <v>12576</v>
      </c>
      <c r="R3029">
        <f t="shared" si="330"/>
        <v>39.299999999999997</v>
      </c>
      <c r="S3029" t="str">
        <f t="shared" si="325"/>
        <v>theater</v>
      </c>
      <c r="T3029" t="str">
        <f t="shared" si="328"/>
        <v>eater/spaces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6">
        <f t="shared" si="329"/>
        <v>42597.264178240745</v>
      </c>
      <c r="K3030">
        <v>1468650025</v>
      </c>
      <c r="L3030" s="18">
        <f t="shared" si="326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>
        <f t="shared" si="327"/>
        <v>3401</v>
      </c>
      <c r="R3030">
        <f t="shared" si="330"/>
        <v>34.353535353535356</v>
      </c>
      <c r="S3030" t="str">
        <f t="shared" si="325"/>
        <v>theater</v>
      </c>
      <c r="T3030" t="str">
        <f t="shared" si="328"/>
        <v>eater/spaces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6">
        <f t="shared" si="329"/>
        <v>41961.190972222219</v>
      </c>
      <c r="K3031">
        <v>1413824447</v>
      </c>
      <c r="L3031" s="18">
        <f t="shared" si="326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>
        <f t="shared" si="327"/>
        <v>2903</v>
      </c>
      <c r="R3031">
        <f t="shared" si="330"/>
        <v>8.3419540229885065</v>
      </c>
      <c r="S3031" t="str">
        <f t="shared" si="325"/>
        <v>theater</v>
      </c>
      <c r="T3031" t="str">
        <f t="shared" si="328"/>
        <v>eater/spaces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6">
        <f t="shared" si="329"/>
        <v>42263.747349537036</v>
      </c>
      <c r="K3032">
        <v>1439834171</v>
      </c>
      <c r="L3032" s="18">
        <f t="shared" si="326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>
        <f t="shared" si="327"/>
        <v>117</v>
      </c>
      <c r="R3032">
        <f t="shared" si="330"/>
        <v>2.8536585365853657</v>
      </c>
      <c r="S3032" t="str">
        <f t="shared" si="325"/>
        <v>theater</v>
      </c>
      <c r="T3032" t="str">
        <f t="shared" si="328"/>
        <v>eater/spaces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6">
        <f t="shared" si="329"/>
        <v>42657.882488425923</v>
      </c>
      <c r="K3033">
        <v>1471295447</v>
      </c>
      <c r="L3033" s="18">
        <f t="shared" si="326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>
        <f t="shared" si="327"/>
        <v>0</v>
      </c>
      <c r="R3033">
        <f t="shared" si="330"/>
        <v>0</v>
      </c>
      <c r="S3033" t="str">
        <f t="shared" si="325"/>
        <v>theater</v>
      </c>
      <c r="T3033" t="str">
        <f t="shared" si="328"/>
        <v>eater/spaces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6">
        <f t="shared" si="329"/>
        <v>42258.044664351852</v>
      </c>
      <c r="K3034">
        <v>1439341459</v>
      </c>
      <c r="L3034" s="18">
        <f t="shared" si="326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>
        <f t="shared" si="327"/>
        <v>272</v>
      </c>
      <c r="R3034">
        <f t="shared" si="330"/>
        <v>10.88</v>
      </c>
      <c r="S3034" t="str">
        <f t="shared" si="325"/>
        <v>theater</v>
      </c>
      <c r="T3034" t="str">
        <f t="shared" si="328"/>
        <v>eater/spaces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6">
        <f t="shared" si="329"/>
        <v>42600.110243055555</v>
      </c>
      <c r="K3035">
        <v>1468895925</v>
      </c>
      <c r="L3035" s="18">
        <f t="shared" si="326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>
        <f t="shared" si="327"/>
        <v>1396</v>
      </c>
      <c r="R3035">
        <f t="shared" si="330"/>
        <v>60.695652173913047</v>
      </c>
      <c r="S3035" t="str">
        <f t="shared" si="325"/>
        <v>theater</v>
      </c>
      <c r="T3035" t="str">
        <f t="shared" si="328"/>
        <v>eater/spaces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6">
        <f t="shared" si="329"/>
        <v>42675.165972222225</v>
      </c>
      <c r="K3036">
        <v>1475326255</v>
      </c>
      <c r="L3036" s="18">
        <f t="shared" si="326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>
        <f t="shared" si="327"/>
        <v>12536</v>
      </c>
      <c r="R3036">
        <f t="shared" si="330"/>
        <v>9.9492063492063494</v>
      </c>
      <c r="S3036" t="str">
        <f t="shared" si="325"/>
        <v>theater</v>
      </c>
      <c r="T3036" t="str">
        <f t="shared" si="328"/>
        <v>eater/spaces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6">
        <f t="shared" si="329"/>
        <v>41398.560289351852</v>
      </c>
      <c r="K3037">
        <v>1365082009</v>
      </c>
      <c r="L3037" s="18">
        <f t="shared" si="326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>
        <f t="shared" si="327"/>
        <v>2196.7099999999991</v>
      </c>
      <c r="R3037">
        <f t="shared" si="330"/>
        <v>7.1554071661237755</v>
      </c>
      <c r="S3037" t="str">
        <f t="shared" si="325"/>
        <v>theater</v>
      </c>
      <c r="T3037" t="str">
        <f t="shared" si="328"/>
        <v>eater/spaces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6">
        <f t="shared" si="329"/>
        <v>41502.499305555553</v>
      </c>
      <c r="K3038">
        <v>1373568644</v>
      </c>
      <c r="L3038" s="18">
        <f t="shared" si="326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>
        <f t="shared" si="327"/>
        <v>6683</v>
      </c>
      <c r="R3038">
        <f t="shared" si="330"/>
        <v>20.31306990881459</v>
      </c>
      <c r="S3038" t="str">
        <f t="shared" si="325"/>
        <v>theater</v>
      </c>
      <c r="T3038" t="str">
        <f t="shared" si="328"/>
        <v>eater/spaces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6">
        <f t="shared" si="329"/>
        <v>40453.207638888889</v>
      </c>
      <c r="K3039">
        <v>1279574773</v>
      </c>
      <c r="L3039" s="18">
        <f t="shared" si="326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>
        <f t="shared" si="327"/>
        <v>566</v>
      </c>
      <c r="R3039">
        <f t="shared" si="330"/>
        <v>17.6875</v>
      </c>
      <c r="S3039" t="str">
        <f t="shared" si="325"/>
        <v>theater</v>
      </c>
      <c r="T3039" t="str">
        <f t="shared" si="328"/>
        <v>eater/spaces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6">
        <f t="shared" si="329"/>
        <v>42433.252280092594</v>
      </c>
      <c r="K3040">
        <v>1451887397</v>
      </c>
      <c r="L3040" s="18">
        <f t="shared" si="326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>
        <f t="shared" si="327"/>
        <v>5</v>
      </c>
      <c r="R3040">
        <f t="shared" si="330"/>
        <v>0.18518518518518517</v>
      </c>
      <c r="S3040" t="str">
        <f t="shared" si="325"/>
        <v>theater</v>
      </c>
      <c r="T3040" t="str">
        <f t="shared" si="328"/>
        <v>eater/spaces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6">
        <f t="shared" si="329"/>
        <v>41637.332638888889</v>
      </c>
      <c r="K3041">
        <v>1386011038</v>
      </c>
      <c r="L3041" s="18">
        <f t="shared" si="326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>
        <f t="shared" si="327"/>
        <v>1742.7799999999988</v>
      </c>
      <c r="R3041">
        <f t="shared" si="330"/>
        <v>7.3846610169491473</v>
      </c>
      <c r="S3041" t="str">
        <f t="shared" si="325"/>
        <v>theater</v>
      </c>
      <c r="T3041" t="str">
        <f t="shared" si="328"/>
        <v>eater/spaces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6">
        <f t="shared" si="329"/>
        <v>42181.958333333328</v>
      </c>
      <c r="K3042">
        <v>1434999621</v>
      </c>
      <c r="L3042" s="18">
        <f t="shared" si="326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>
        <f t="shared" si="327"/>
        <v>225</v>
      </c>
      <c r="R3042">
        <f t="shared" si="330"/>
        <v>5.3571428571428568</v>
      </c>
      <c r="S3042" t="str">
        <f t="shared" si="325"/>
        <v>theater</v>
      </c>
      <c r="T3042" t="str">
        <f t="shared" si="328"/>
        <v>eater/spaces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6">
        <f t="shared" si="329"/>
        <v>42389.868611111116</v>
      </c>
      <c r="K3043">
        <v>1450731048</v>
      </c>
      <c r="L3043" s="18">
        <f t="shared" si="326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>
        <f t="shared" si="327"/>
        <v>870</v>
      </c>
      <c r="R3043">
        <f t="shared" si="330"/>
        <v>9.1578947368421044</v>
      </c>
      <c r="S3043" t="str">
        <f t="shared" si="325"/>
        <v>theater</v>
      </c>
      <c r="T3043" t="str">
        <f t="shared" si="328"/>
        <v>eater/spaces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6">
        <f t="shared" si="329"/>
        <v>42283.688043981485</v>
      </c>
      <c r="K3044">
        <v>1441557047</v>
      </c>
      <c r="L3044" s="18">
        <f t="shared" si="326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>
        <f t="shared" si="327"/>
        <v>420</v>
      </c>
      <c r="R3044">
        <f t="shared" si="330"/>
        <v>11.351351351351351</v>
      </c>
      <c r="S3044" t="str">
        <f t="shared" si="325"/>
        <v>theater</v>
      </c>
      <c r="T3044" t="str">
        <f t="shared" si="328"/>
        <v>eater/spaces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6">
        <f t="shared" si="329"/>
        <v>42110.118055555555</v>
      </c>
      <c r="K3045">
        <v>1426815699</v>
      </c>
      <c r="L3045" s="18">
        <f t="shared" si="326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>
        <f t="shared" si="327"/>
        <v>1501</v>
      </c>
      <c r="R3045">
        <f t="shared" si="330"/>
        <v>11.7265625</v>
      </c>
      <c r="S3045" t="str">
        <f t="shared" si="325"/>
        <v>theater</v>
      </c>
      <c r="T3045" t="str">
        <f t="shared" si="328"/>
        <v>eater/spaces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6">
        <f t="shared" si="329"/>
        <v>42402.7268287037</v>
      </c>
      <c r="K3046">
        <v>1453137998</v>
      </c>
      <c r="L3046" s="18">
        <f t="shared" si="326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>
        <f t="shared" si="327"/>
        <v>1121</v>
      </c>
      <c r="R3046">
        <f t="shared" si="330"/>
        <v>7.1858974358974361</v>
      </c>
      <c r="S3046" t="str">
        <f t="shared" si="325"/>
        <v>theater</v>
      </c>
      <c r="T3046" t="str">
        <f t="shared" si="328"/>
        <v>eater/spaces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6">
        <f t="shared" si="329"/>
        <v>41873.155729166669</v>
      </c>
      <c r="K3047">
        <v>1406087055</v>
      </c>
      <c r="L3047" s="18">
        <f t="shared" si="326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>
        <f t="shared" si="327"/>
        <v>1308.2600000000002</v>
      </c>
      <c r="R3047">
        <f t="shared" si="330"/>
        <v>20.441562500000003</v>
      </c>
      <c r="S3047" t="str">
        <f t="shared" ref="S3047:S3110" si="331">LEFT(P3047, LEN(P3047)-7)</f>
        <v>theater</v>
      </c>
      <c r="T3047" t="str">
        <f t="shared" si="328"/>
        <v>eater/spaces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6">
        <f t="shared" si="329"/>
        <v>41892.202777777777</v>
      </c>
      <c r="K3048">
        <v>1407784586</v>
      </c>
      <c r="L3048" s="18">
        <f t="shared" si="326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>
        <f t="shared" si="327"/>
        <v>7177</v>
      </c>
      <c r="R3048">
        <f t="shared" si="330"/>
        <v>123.74137931034483</v>
      </c>
      <c r="S3048" t="str">
        <f t="shared" si="331"/>
        <v>theater</v>
      </c>
      <c r="T3048" t="str">
        <f t="shared" si="328"/>
        <v>eater/spaces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6">
        <f t="shared" si="329"/>
        <v>42487.552777777775</v>
      </c>
      <c r="K3049">
        <v>1457999054</v>
      </c>
      <c r="L3049" s="18">
        <f t="shared" si="326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>
        <f t="shared" si="327"/>
        <v>245</v>
      </c>
      <c r="R3049">
        <f t="shared" si="330"/>
        <v>12.25</v>
      </c>
      <c r="S3049" t="str">
        <f t="shared" si="331"/>
        <v>theater</v>
      </c>
      <c r="T3049" t="str">
        <f t="shared" si="328"/>
        <v>eater/spaces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6">
        <f t="shared" si="329"/>
        <v>42004.890277777777</v>
      </c>
      <c r="K3050">
        <v>1417556262</v>
      </c>
      <c r="L3050" s="18">
        <f t="shared" si="326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>
        <f t="shared" si="327"/>
        <v>3320</v>
      </c>
      <c r="R3050">
        <f t="shared" si="330"/>
        <v>70.638297872340431</v>
      </c>
      <c r="S3050" t="str">
        <f t="shared" si="331"/>
        <v>theater</v>
      </c>
      <c r="T3050" t="str">
        <f t="shared" si="328"/>
        <v>eater/spaces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6">
        <f t="shared" si="329"/>
        <v>42169.014525462961</v>
      </c>
      <c r="K3051">
        <v>1431649255</v>
      </c>
      <c r="L3051" s="18">
        <f t="shared" si="326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>
        <f t="shared" si="327"/>
        <v>250</v>
      </c>
      <c r="R3051">
        <f t="shared" si="330"/>
        <v>4.6296296296296298</v>
      </c>
      <c r="S3051" t="str">
        <f t="shared" si="331"/>
        <v>theater</v>
      </c>
      <c r="T3051" t="str">
        <f t="shared" si="328"/>
        <v>eater/spaces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6">
        <f t="shared" si="329"/>
        <v>42495.16851851852</v>
      </c>
      <c r="K3052">
        <v>1459828960</v>
      </c>
      <c r="L3052" s="18">
        <f t="shared" si="326"/>
        <v>42465.16851851852</v>
      </c>
      <c r="M3052" t="b">
        <v>0</v>
      </c>
      <c r="N3052">
        <v>9</v>
      </c>
      <c r="O3052" t="b">
        <v>1</v>
      </c>
      <c r="P3052" t="s">
        <v>8302</v>
      </c>
      <c r="Q3052">
        <f t="shared" si="327"/>
        <v>36</v>
      </c>
      <c r="R3052">
        <f t="shared" si="330"/>
        <v>4</v>
      </c>
      <c r="S3052" t="str">
        <f t="shared" si="331"/>
        <v>theater</v>
      </c>
      <c r="T3052" t="str">
        <f t="shared" si="328"/>
        <v>eater/spaces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6">
        <f t="shared" si="329"/>
        <v>42774.416030092587</v>
      </c>
      <c r="K3053">
        <v>1483955945</v>
      </c>
      <c r="L3053" s="18">
        <f t="shared" si="326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>
        <f t="shared" si="327"/>
        <v>-2673</v>
      </c>
      <c r="R3053">
        <f t="shared" si="330"/>
        <v>-76.371428571428567</v>
      </c>
      <c r="S3053" t="str">
        <f t="shared" si="331"/>
        <v>theater</v>
      </c>
      <c r="T3053" t="str">
        <f t="shared" si="328"/>
        <v>eater/spaces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6">
        <f t="shared" si="329"/>
        <v>42152.665972222225</v>
      </c>
      <c r="K3054">
        <v>1430237094</v>
      </c>
      <c r="L3054" s="18">
        <f t="shared" si="326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>
        <f t="shared" si="327"/>
        <v>-49925</v>
      </c>
      <c r="R3054">
        <f t="shared" si="330"/>
        <v>-24962.5</v>
      </c>
      <c r="S3054" t="str">
        <f t="shared" si="331"/>
        <v>theater</v>
      </c>
      <c r="T3054" t="str">
        <f t="shared" si="328"/>
        <v>eater/spaces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6">
        <f t="shared" si="329"/>
        <v>41914.165972222225</v>
      </c>
      <c r="K3055">
        <v>1407781013</v>
      </c>
      <c r="L3055" s="18">
        <f t="shared" si="326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>
        <f t="shared" si="327"/>
        <v>-9960</v>
      </c>
      <c r="R3055">
        <f t="shared" si="330"/>
        <v>-3320</v>
      </c>
      <c r="S3055" t="str">
        <f t="shared" si="331"/>
        <v>theater</v>
      </c>
      <c r="T3055" t="str">
        <f t="shared" si="328"/>
        <v>eater/spaces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6">
        <f t="shared" si="329"/>
        <v>42065.044444444444</v>
      </c>
      <c r="K3056">
        <v>1422043154</v>
      </c>
      <c r="L3056" s="18">
        <f t="shared" si="326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>
        <f t="shared" si="327"/>
        <v>-300</v>
      </c>
      <c r="R3056" t="e">
        <f t="shared" si="330"/>
        <v>#DIV/0!</v>
      </c>
      <c r="S3056" t="str">
        <f t="shared" si="331"/>
        <v>theater</v>
      </c>
      <c r="T3056" t="str">
        <f t="shared" si="328"/>
        <v>eater/spaces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6">
        <f t="shared" si="329"/>
        <v>42013.95821759259</v>
      </c>
      <c r="K3057">
        <v>1415660390</v>
      </c>
      <c r="L3057" s="18">
        <f t="shared" si="326"/>
        <v>41953.95821759259</v>
      </c>
      <c r="M3057" t="b">
        <v>0</v>
      </c>
      <c r="N3057">
        <v>1</v>
      </c>
      <c r="O3057" t="b">
        <v>0</v>
      </c>
      <c r="P3057" t="s">
        <v>8302</v>
      </c>
      <c r="Q3057">
        <f t="shared" si="327"/>
        <v>-19999</v>
      </c>
      <c r="R3057">
        <f t="shared" si="330"/>
        <v>-19999</v>
      </c>
      <c r="S3057" t="str">
        <f t="shared" si="331"/>
        <v>theater</v>
      </c>
      <c r="T3057" t="str">
        <f t="shared" si="328"/>
        <v>eater/spaces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6">
        <f t="shared" si="329"/>
        <v>41911.636388888888</v>
      </c>
      <c r="K3058">
        <v>1406819784</v>
      </c>
      <c r="L3058" s="18">
        <f t="shared" si="326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>
        <f t="shared" si="327"/>
        <v>-25000</v>
      </c>
      <c r="R3058" t="e">
        <f t="shared" si="330"/>
        <v>#DIV/0!</v>
      </c>
      <c r="S3058" t="str">
        <f t="shared" si="331"/>
        <v>theater</v>
      </c>
      <c r="T3058" t="str">
        <f t="shared" si="328"/>
        <v>eater/spaces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6">
        <f t="shared" si="329"/>
        <v>42463.608923611115</v>
      </c>
      <c r="K3059">
        <v>1457105811</v>
      </c>
      <c r="L3059" s="18">
        <f t="shared" si="326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>
        <f t="shared" si="327"/>
        <v>-50000</v>
      </c>
      <c r="R3059" t="e">
        <f t="shared" si="330"/>
        <v>#DIV/0!</v>
      </c>
      <c r="S3059" t="str">
        <f t="shared" si="331"/>
        <v>theater</v>
      </c>
      <c r="T3059" t="str">
        <f t="shared" si="328"/>
        <v>eater/spaces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6">
        <f t="shared" si="329"/>
        <v>42510.374305555553</v>
      </c>
      <c r="K3060">
        <v>1459414740</v>
      </c>
      <c r="L3060" s="18">
        <f t="shared" si="326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>
        <f t="shared" si="327"/>
        <v>-17997</v>
      </c>
      <c r="R3060">
        <f t="shared" si="330"/>
        <v>-5999</v>
      </c>
      <c r="S3060" t="str">
        <f t="shared" si="331"/>
        <v>theater</v>
      </c>
      <c r="T3060" t="str">
        <f t="shared" si="328"/>
        <v>eater/spaces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6">
        <f t="shared" si="329"/>
        <v>41859.935717592591</v>
      </c>
      <c r="K3061">
        <v>1404944846</v>
      </c>
      <c r="L3061" s="18">
        <f t="shared" si="326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>
        <f t="shared" si="327"/>
        <v>-14549</v>
      </c>
      <c r="R3061">
        <f t="shared" si="330"/>
        <v>-1322.6363636363637</v>
      </c>
      <c r="S3061" t="str">
        <f t="shared" si="331"/>
        <v>theater</v>
      </c>
      <c r="T3061" t="str">
        <f t="shared" si="328"/>
        <v>eater/spaces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6">
        <f t="shared" si="329"/>
        <v>42275.274699074071</v>
      </c>
      <c r="K3062">
        <v>1440830134</v>
      </c>
      <c r="L3062" s="18">
        <f t="shared" si="326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>
        <f t="shared" si="327"/>
        <v>-219665</v>
      </c>
      <c r="R3062">
        <f t="shared" si="330"/>
        <v>-36610.833333333336</v>
      </c>
      <c r="S3062" t="str">
        <f t="shared" si="331"/>
        <v>theater</v>
      </c>
      <c r="T3062" t="str">
        <f t="shared" si="328"/>
        <v>eater/spaces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6">
        <f t="shared" si="329"/>
        <v>41864.784120370372</v>
      </c>
      <c r="K3063">
        <v>1405363748</v>
      </c>
      <c r="L3063" s="18">
        <f t="shared" si="326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>
        <f t="shared" si="327"/>
        <v>-1000000</v>
      </c>
      <c r="R3063" t="e">
        <f t="shared" si="330"/>
        <v>#DIV/0!</v>
      </c>
      <c r="S3063" t="str">
        <f t="shared" si="331"/>
        <v>theater</v>
      </c>
      <c r="T3063" t="str">
        <f t="shared" si="328"/>
        <v>eater/spaces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6">
        <f t="shared" si="329"/>
        <v>42277.75</v>
      </c>
      <c r="K3064">
        <v>1441111892</v>
      </c>
      <c r="L3064" s="18">
        <f t="shared" si="326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>
        <f t="shared" si="327"/>
        <v>-3316</v>
      </c>
      <c r="R3064">
        <f t="shared" si="330"/>
        <v>-49.492537313432834</v>
      </c>
      <c r="S3064" t="str">
        <f t="shared" si="331"/>
        <v>theater</v>
      </c>
      <c r="T3064" t="str">
        <f t="shared" si="328"/>
        <v>eater/spaces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6">
        <f t="shared" si="329"/>
        <v>42665.922893518517</v>
      </c>
      <c r="K3065">
        <v>1474150138</v>
      </c>
      <c r="L3065" s="18">
        <f t="shared" si="326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>
        <f t="shared" si="327"/>
        <v>-2413</v>
      </c>
      <c r="R3065">
        <f t="shared" si="330"/>
        <v>-104.91304347826087</v>
      </c>
      <c r="S3065" t="str">
        <f t="shared" si="331"/>
        <v>theater</v>
      </c>
      <c r="T3065" t="str">
        <f t="shared" si="328"/>
        <v>eater/spaces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6">
        <f t="shared" si="329"/>
        <v>42330.290972222225</v>
      </c>
      <c r="K3066">
        <v>1445483246</v>
      </c>
      <c r="L3066" s="18">
        <f t="shared" si="326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>
        <f t="shared" si="327"/>
        <v>-66529</v>
      </c>
      <c r="R3066">
        <f t="shared" si="330"/>
        <v>-924.01388888888891</v>
      </c>
      <c r="S3066" t="str">
        <f t="shared" si="331"/>
        <v>theater</v>
      </c>
      <c r="T3066" t="str">
        <f t="shared" si="328"/>
        <v>eater/spaces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6">
        <f t="shared" si="329"/>
        <v>41850.055231481485</v>
      </c>
      <c r="K3067">
        <v>1404523172</v>
      </c>
      <c r="L3067" s="18">
        <f t="shared" si="326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>
        <f t="shared" si="327"/>
        <v>-24990</v>
      </c>
      <c r="R3067">
        <f t="shared" si="330"/>
        <v>-12495</v>
      </c>
      <c r="S3067" t="str">
        <f t="shared" si="331"/>
        <v>theater</v>
      </c>
      <c r="T3067" t="str">
        <f t="shared" si="328"/>
        <v>eater/spaces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6">
        <f t="shared" si="329"/>
        <v>42561.228437500002</v>
      </c>
      <c r="K3068">
        <v>1465536537</v>
      </c>
      <c r="L3068" s="18">
        <f t="shared" si="326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>
        <f t="shared" si="327"/>
        <v>-308050</v>
      </c>
      <c r="R3068">
        <f t="shared" si="330"/>
        <v>-20536.666666666668</v>
      </c>
      <c r="S3068" t="str">
        <f t="shared" si="331"/>
        <v>theater</v>
      </c>
      <c r="T3068" t="str">
        <f t="shared" si="328"/>
        <v>eater/spaces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6">
        <f t="shared" si="329"/>
        <v>42256.938414351855</v>
      </c>
      <c r="K3069">
        <v>1439245879</v>
      </c>
      <c r="L3069" s="18">
        <f t="shared" si="326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>
        <f t="shared" si="327"/>
        <v>-7800</v>
      </c>
      <c r="R3069">
        <f t="shared" si="330"/>
        <v>-7800</v>
      </c>
      <c r="S3069" t="str">
        <f t="shared" si="331"/>
        <v>theater</v>
      </c>
      <c r="T3069" t="str">
        <f t="shared" si="328"/>
        <v>eater/spaces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6">
        <f t="shared" si="329"/>
        <v>42293.691574074073</v>
      </c>
      <c r="K3070">
        <v>1442421352</v>
      </c>
      <c r="L3070" s="18">
        <f t="shared" si="326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>
        <f t="shared" si="327"/>
        <v>-249825</v>
      </c>
      <c r="R3070">
        <f t="shared" si="330"/>
        <v>-124912.5</v>
      </c>
      <c r="S3070" t="str">
        <f t="shared" si="331"/>
        <v>theater</v>
      </c>
      <c r="T3070" t="str">
        <f t="shared" si="328"/>
        <v>eater/spaces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6">
        <f t="shared" si="329"/>
        <v>41987.833726851852</v>
      </c>
      <c r="K3071">
        <v>1415995234</v>
      </c>
      <c r="L3071" s="18">
        <f t="shared" si="326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>
        <f t="shared" si="327"/>
        <v>-859</v>
      </c>
      <c r="R3071">
        <f t="shared" si="330"/>
        <v>-122.71428571428571</v>
      </c>
      <c r="S3071" t="str">
        <f t="shared" si="331"/>
        <v>theater</v>
      </c>
      <c r="T3071" t="str">
        <f t="shared" si="328"/>
        <v>eater/spaces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6">
        <f t="shared" si="329"/>
        <v>42711.733437499999</v>
      </c>
      <c r="K3072">
        <v>1479317769</v>
      </c>
      <c r="L3072" s="18">
        <f t="shared" si="326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>
        <f t="shared" si="327"/>
        <v>-9666</v>
      </c>
      <c r="R3072">
        <f t="shared" si="330"/>
        <v>-604.125</v>
      </c>
      <c r="S3072" t="str">
        <f t="shared" si="331"/>
        <v>theater</v>
      </c>
      <c r="T3072" t="str">
        <f t="shared" si="328"/>
        <v>eater/spaces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6">
        <f t="shared" si="329"/>
        <v>42115.249305555553</v>
      </c>
      <c r="K3073">
        <v>1428082481</v>
      </c>
      <c r="L3073" s="18">
        <f t="shared" si="326"/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>
        <f t="shared" si="327"/>
        <v>-4827</v>
      </c>
      <c r="R3073">
        <f t="shared" si="330"/>
        <v>-41.256410256410255</v>
      </c>
      <c r="S3073" t="str">
        <f t="shared" si="331"/>
        <v>theater</v>
      </c>
      <c r="T3073" t="str">
        <f t="shared" si="328"/>
        <v>eater/spaces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6">
        <f t="shared" si="329"/>
        <v>42673.073611111111</v>
      </c>
      <c r="K3074">
        <v>1476549262</v>
      </c>
      <c r="L3074" s="18">
        <f t="shared" ref="L3074:L3137" si="332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8302</v>
      </c>
      <c r="Q3074">
        <f t="shared" ref="Q3074:Q3137" si="333">E3074-D3074</f>
        <v>-11998</v>
      </c>
      <c r="R3074">
        <f t="shared" si="330"/>
        <v>-5999</v>
      </c>
      <c r="S3074" t="str">
        <f t="shared" si="331"/>
        <v>theater</v>
      </c>
      <c r="T3074" t="str">
        <f t="shared" ref="T3074:T3137" si="334">RIGHT(P3074,12)</f>
        <v>eater/spaces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6">
        <f t="shared" ref="J3075:J3138" si="335">(((I3075/60)/60)/24)+DATE(1970,1,1)</f>
        <v>42169.804861111115</v>
      </c>
      <c r="K3075">
        <v>1429287900</v>
      </c>
      <c r="L3075" s="18">
        <f t="shared" si="332"/>
        <v>42111.684027777781</v>
      </c>
      <c r="M3075" t="b">
        <v>0</v>
      </c>
      <c r="N3075">
        <v>7</v>
      </c>
      <c r="O3075" t="b">
        <v>0</v>
      </c>
      <c r="P3075" t="s">
        <v>8302</v>
      </c>
      <c r="Q3075">
        <f t="shared" si="333"/>
        <v>-2799355</v>
      </c>
      <c r="R3075">
        <f t="shared" ref="R3075:R3138" si="336">Q3075/N3075</f>
        <v>-399907.85714285716</v>
      </c>
      <c r="S3075" t="str">
        <f t="shared" si="331"/>
        <v>theater</v>
      </c>
      <c r="T3075" t="str">
        <f t="shared" si="334"/>
        <v>eater/spaces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6">
        <f t="shared" si="335"/>
        <v>42439.571284722217</v>
      </c>
      <c r="K3076">
        <v>1455025359</v>
      </c>
      <c r="L3076" s="18">
        <f t="shared" si="332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>
        <f t="shared" si="333"/>
        <v>-24978</v>
      </c>
      <c r="R3076">
        <f t="shared" si="336"/>
        <v>-8326</v>
      </c>
      <c r="S3076" t="str">
        <f t="shared" si="331"/>
        <v>theater</v>
      </c>
      <c r="T3076" t="str">
        <f t="shared" si="334"/>
        <v>eater/spaces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6">
        <f t="shared" si="335"/>
        <v>42601.102314814809</v>
      </c>
      <c r="K3077">
        <v>1467253640</v>
      </c>
      <c r="L3077" s="18">
        <f t="shared" si="332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>
        <f t="shared" si="333"/>
        <v>-13704</v>
      </c>
      <c r="R3077">
        <f t="shared" si="336"/>
        <v>-685.2</v>
      </c>
      <c r="S3077" t="str">
        <f t="shared" si="331"/>
        <v>theater</v>
      </c>
      <c r="T3077" t="str">
        <f t="shared" si="334"/>
        <v>eater/spaces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6">
        <f t="shared" si="335"/>
        <v>42286.651886574073</v>
      </c>
      <c r="K3078">
        <v>1439221123</v>
      </c>
      <c r="L3078" s="18">
        <f t="shared" si="332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>
        <f t="shared" si="333"/>
        <v>-8494</v>
      </c>
      <c r="R3078">
        <f t="shared" si="336"/>
        <v>-169.88</v>
      </c>
      <c r="S3078" t="str">
        <f t="shared" si="331"/>
        <v>theater</v>
      </c>
      <c r="T3078" t="str">
        <f t="shared" si="334"/>
        <v>eater/spaces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6">
        <f t="shared" si="335"/>
        <v>42796.956921296296</v>
      </c>
      <c r="K3079">
        <v>1485903478</v>
      </c>
      <c r="L3079" s="18">
        <f t="shared" si="332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>
        <f t="shared" si="333"/>
        <v>-21895</v>
      </c>
      <c r="R3079">
        <f t="shared" si="336"/>
        <v>-10947.5</v>
      </c>
      <c r="S3079" t="str">
        <f t="shared" si="331"/>
        <v>theater</v>
      </c>
      <c r="T3079" t="str">
        <f t="shared" si="334"/>
        <v>eater/spaces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6">
        <f t="shared" si="335"/>
        <v>42061.138831018514</v>
      </c>
      <c r="K3080">
        <v>1422328795</v>
      </c>
      <c r="L3080" s="18">
        <f t="shared" si="332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>
        <f t="shared" si="333"/>
        <v>-59929</v>
      </c>
      <c r="R3080">
        <f t="shared" si="336"/>
        <v>-19976.333333333332</v>
      </c>
      <c r="S3080" t="str">
        <f t="shared" si="331"/>
        <v>theater</v>
      </c>
      <c r="T3080" t="str">
        <f t="shared" si="334"/>
        <v>eater/spaces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6">
        <f t="shared" si="335"/>
        <v>42085.671701388885</v>
      </c>
      <c r="K3081">
        <v>1424452035</v>
      </c>
      <c r="L3081" s="18">
        <f t="shared" si="332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>
        <f t="shared" si="333"/>
        <v>-1322440</v>
      </c>
      <c r="R3081">
        <f t="shared" si="336"/>
        <v>-48979.259259259263</v>
      </c>
      <c r="S3081" t="str">
        <f t="shared" si="331"/>
        <v>theater</v>
      </c>
      <c r="T3081" t="str">
        <f t="shared" si="334"/>
        <v>eater/spaces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6">
        <f t="shared" si="335"/>
        <v>42000.0699537037</v>
      </c>
      <c r="K3082">
        <v>1414456844</v>
      </c>
      <c r="L3082" s="18">
        <f t="shared" si="332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>
        <f t="shared" si="333"/>
        <v>-1999624</v>
      </c>
      <c r="R3082">
        <f t="shared" si="336"/>
        <v>-285660.57142857142</v>
      </c>
      <c r="S3082" t="str">
        <f t="shared" si="331"/>
        <v>theater</v>
      </c>
      <c r="T3082" t="str">
        <f t="shared" si="334"/>
        <v>eater/spaces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6">
        <f t="shared" si="335"/>
        <v>42267.181608796294</v>
      </c>
      <c r="K3083">
        <v>1440130891</v>
      </c>
      <c r="L3083" s="18">
        <f t="shared" si="332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>
        <f t="shared" si="333"/>
        <v>-997897</v>
      </c>
      <c r="R3083">
        <f t="shared" si="336"/>
        <v>-199579.4</v>
      </c>
      <c r="S3083" t="str">
        <f t="shared" si="331"/>
        <v>theater</v>
      </c>
      <c r="T3083" t="str">
        <f t="shared" si="334"/>
        <v>eater/spaces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6">
        <f t="shared" si="335"/>
        <v>42323.96465277778</v>
      </c>
      <c r="K3084">
        <v>1445033346</v>
      </c>
      <c r="L3084" s="18">
        <f t="shared" si="332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>
        <f t="shared" si="333"/>
        <v>-9000</v>
      </c>
      <c r="R3084" t="e">
        <f t="shared" si="336"/>
        <v>#DIV/0!</v>
      </c>
      <c r="S3084" t="str">
        <f t="shared" si="331"/>
        <v>theater</v>
      </c>
      <c r="T3084" t="str">
        <f t="shared" si="334"/>
        <v>eater/spaces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6">
        <f t="shared" si="335"/>
        <v>41883.208333333336</v>
      </c>
      <c r="K3085">
        <v>1406986278</v>
      </c>
      <c r="L3085" s="18">
        <f t="shared" si="332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>
        <f t="shared" si="333"/>
        <v>-19944</v>
      </c>
      <c r="R3085">
        <f t="shared" si="336"/>
        <v>-6648</v>
      </c>
      <c r="S3085" t="str">
        <f t="shared" si="331"/>
        <v>theater</v>
      </c>
      <c r="T3085" t="str">
        <f t="shared" si="334"/>
        <v>eater/spaces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6">
        <f t="shared" si="335"/>
        <v>42129.783333333333</v>
      </c>
      <c r="K3086">
        <v>1428340931</v>
      </c>
      <c r="L3086" s="18">
        <f t="shared" si="332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>
        <f t="shared" si="333"/>
        <v>-3589</v>
      </c>
      <c r="R3086">
        <f t="shared" si="336"/>
        <v>-598.16666666666663</v>
      </c>
      <c r="S3086" t="str">
        <f t="shared" si="331"/>
        <v>theater</v>
      </c>
      <c r="T3086" t="str">
        <f t="shared" si="334"/>
        <v>eater/spaces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6">
        <f t="shared" si="335"/>
        <v>42276.883784722217</v>
      </c>
      <c r="K3087">
        <v>1440969159</v>
      </c>
      <c r="L3087" s="18">
        <f t="shared" si="332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>
        <f t="shared" si="333"/>
        <v>-24390</v>
      </c>
      <c r="R3087">
        <f t="shared" si="336"/>
        <v>-2710</v>
      </c>
      <c r="S3087" t="str">
        <f t="shared" si="331"/>
        <v>theater</v>
      </c>
      <c r="T3087" t="str">
        <f t="shared" si="334"/>
        <v>eater/spaces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6">
        <f t="shared" si="335"/>
        <v>42233.67082175926</v>
      </c>
      <c r="K3088">
        <v>1434643559</v>
      </c>
      <c r="L3088" s="18">
        <f t="shared" si="332"/>
        <v>42173.67082175926</v>
      </c>
      <c r="M3088" t="b">
        <v>0</v>
      </c>
      <c r="N3088">
        <v>3</v>
      </c>
      <c r="O3088" t="b">
        <v>0</v>
      </c>
      <c r="P3088" t="s">
        <v>8302</v>
      </c>
      <c r="Q3088">
        <f t="shared" si="333"/>
        <v>-19950</v>
      </c>
      <c r="R3088">
        <f t="shared" si="336"/>
        <v>-6650</v>
      </c>
      <c r="S3088" t="str">
        <f t="shared" si="331"/>
        <v>theater</v>
      </c>
      <c r="T3088" t="str">
        <f t="shared" si="334"/>
        <v>eater/spaces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6">
        <f t="shared" si="335"/>
        <v>42725.192013888889</v>
      </c>
      <c r="K3089">
        <v>1477107390</v>
      </c>
      <c r="L3089" s="18">
        <f t="shared" si="332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>
        <f t="shared" si="333"/>
        <v>-19875</v>
      </c>
      <c r="R3089">
        <f t="shared" si="336"/>
        <v>-9937.5</v>
      </c>
      <c r="S3089" t="str">
        <f t="shared" si="331"/>
        <v>theater</v>
      </c>
      <c r="T3089" t="str">
        <f t="shared" si="334"/>
        <v>eater/spaces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6">
        <f t="shared" si="335"/>
        <v>42012.570138888885</v>
      </c>
      <c r="K3090">
        <v>1418046247</v>
      </c>
      <c r="L3090" s="18">
        <f t="shared" si="332"/>
        <v>41981.57230324074</v>
      </c>
      <c r="M3090" t="b">
        <v>0</v>
      </c>
      <c r="N3090">
        <v>3</v>
      </c>
      <c r="O3090" t="b">
        <v>0</v>
      </c>
      <c r="P3090" t="s">
        <v>8302</v>
      </c>
      <c r="Q3090">
        <f t="shared" si="333"/>
        <v>-64874</v>
      </c>
      <c r="R3090">
        <f t="shared" si="336"/>
        <v>-21624.666666666668</v>
      </c>
      <c r="S3090" t="str">
        <f t="shared" si="331"/>
        <v>theater</v>
      </c>
      <c r="T3090" t="str">
        <f t="shared" si="334"/>
        <v>eater/spaces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6">
        <f t="shared" si="335"/>
        <v>42560.082638888889</v>
      </c>
      <c r="K3091">
        <v>1465304483</v>
      </c>
      <c r="L3091" s="18">
        <f t="shared" si="332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>
        <f t="shared" si="333"/>
        <v>-19146</v>
      </c>
      <c r="R3091">
        <f t="shared" si="336"/>
        <v>-425.46666666666664</v>
      </c>
      <c r="S3091" t="str">
        <f t="shared" si="331"/>
        <v>theater</v>
      </c>
      <c r="T3091" t="str">
        <f t="shared" si="334"/>
        <v>eater/spaces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6">
        <f t="shared" si="335"/>
        <v>42125.777141203704</v>
      </c>
      <c r="K3092">
        <v>1425325145</v>
      </c>
      <c r="L3092" s="18">
        <f t="shared" si="332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>
        <f t="shared" si="333"/>
        <v>-213568</v>
      </c>
      <c r="R3092">
        <f t="shared" si="336"/>
        <v>-23729.777777777777</v>
      </c>
      <c r="S3092" t="str">
        <f t="shared" si="331"/>
        <v>theater</v>
      </c>
      <c r="T3092" t="str">
        <f t="shared" si="334"/>
        <v>eater/spaces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6">
        <f t="shared" si="335"/>
        <v>42596.948414351849</v>
      </c>
      <c r="K3093">
        <v>1468622743</v>
      </c>
      <c r="L3093" s="18">
        <f t="shared" si="332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>
        <f t="shared" si="333"/>
        <v>-4204</v>
      </c>
      <c r="R3093">
        <f t="shared" si="336"/>
        <v>-467.11111111111109</v>
      </c>
      <c r="S3093" t="str">
        <f t="shared" si="331"/>
        <v>theater</v>
      </c>
      <c r="T3093" t="str">
        <f t="shared" si="334"/>
        <v>eater/spaces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6">
        <f t="shared" si="335"/>
        <v>42292.916666666672</v>
      </c>
      <c r="K3094">
        <v>1441723912</v>
      </c>
      <c r="L3094" s="18">
        <f t="shared" si="332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>
        <f t="shared" si="333"/>
        <v>-98816.81</v>
      </c>
      <c r="R3094">
        <f t="shared" si="336"/>
        <v>-4705.5623809523804</v>
      </c>
      <c r="S3094" t="str">
        <f t="shared" si="331"/>
        <v>theater</v>
      </c>
      <c r="T3094" t="str">
        <f t="shared" si="334"/>
        <v>eater/spaces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6">
        <f t="shared" si="335"/>
        <v>41791.165972222225</v>
      </c>
      <c r="K3095">
        <v>1398980941</v>
      </c>
      <c r="L3095" s="18">
        <f t="shared" si="332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>
        <f t="shared" si="333"/>
        <v>-3090</v>
      </c>
      <c r="R3095">
        <f t="shared" si="336"/>
        <v>-181.76470588235293</v>
      </c>
      <c r="S3095" t="str">
        <f t="shared" si="331"/>
        <v>theater</v>
      </c>
      <c r="T3095" t="str">
        <f t="shared" si="334"/>
        <v>eater/spaces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6">
        <f t="shared" si="335"/>
        <v>42267.795787037037</v>
      </c>
      <c r="K3096">
        <v>1437591956</v>
      </c>
      <c r="L3096" s="18">
        <f t="shared" si="332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>
        <f t="shared" si="333"/>
        <v>-99975</v>
      </c>
      <c r="R3096">
        <f t="shared" si="336"/>
        <v>-99975</v>
      </c>
      <c r="S3096" t="str">
        <f t="shared" si="331"/>
        <v>theater</v>
      </c>
      <c r="T3096" t="str">
        <f t="shared" si="334"/>
        <v>eater/spaces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6">
        <f t="shared" si="335"/>
        <v>42583.025231481486</v>
      </c>
      <c r="K3097">
        <v>1464827780</v>
      </c>
      <c r="L3097" s="18">
        <f t="shared" si="332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>
        <f t="shared" si="333"/>
        <v>-14870</v>
      </c>
      <c r="R3097">
        <f t="shared" si="336"/>
        <v>-14870</v>
      </c>
      <c r="S3097" t="str">
        <f t="shared" si="331"/>
        <v>theater</v>
      </c>
      <c r="T3097" t="str">
        <f t="shared" si="334"/>
        <v>eater/spaces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6">
        <f t="shared" si="335"/>
        <v>42144.825532407413</v>
      </c>
      <c r="K3098">
        <v>1429559326</v>
      </c>
      <c r="L3098" s="18">
        <f t="shared" si="332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>
        <f t="shared" si="333"/>
        <v>-19205</v>
      </c>
      <c r="R3098">
        <f t="shared" si="336"/>
        <v>-1371.7857142857142</v>
      </c>
      <c r="S3098" t="str">
        <f t="shared" si="331"/>
        <v>theater</v>
      </c>
      <c r="T3098" t="str">
        <f t="shared" si="334"/>
        <v>eater/spaces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6">
        <f t="shared" si="335"/>
        <v>42650.583333333328</v>
      </c>
      <c r="K3099">
        <v>1474027501</v>
      </c>
      <c r="L3099" s="18">
        <f t="shared" si="332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>
        <f t="shared" si="333"/>
        <v>-8285</v>
      </c>
      <c r="R3099">
        <f t="shared" si="336"/>
        <v>-197.26190476190476</v>
      </c>
      <c r="S3099" t="str">
        <f t="shared" si="331"/>
        <v>theater</v>
      </c>
      <c r="T3099" t="str">
        <f t="shared" si="334"/>
        <v>eater/spaces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6">
        <f t="shared" si="335"/>
        <v>42408.01180555555</v>
      </c>
      <c r="K3100">
        <v>1450724449</v>
      </c>
      <c r="L3100" s="18">
        <f t="shared" si="332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>
        <f t="shared" si="333"/>
        <v>-46967</v>
      </c>
      <c r="R3100">
        <f t="shared" si="336"/>
        <v>-1739.5185185185185</v>
      </c>
      <c r="S3100" t="str">
        <f t="shared" si="331"/>
        <v>theater</v>
      </c>
      <c r="T3100" t="str">
        <f t="shared" si="334"/>
        <v>eater/spaces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6">
        <f t="shared" si="335"/>
        <v>42412.189710648148</v>
      </c>
      <c r="K3101">
        <v>1452659591</v>
      </c>
      <c r="L3101" s="18">
        <f t="shared" si="332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>
        <f t="shared" si="333"/>
        <v>-1722</v>
      </c>
      <c r="R3101">
        <f t="shared" si="336"/>
        <v>-344.4</v>
      </c>
      <c r="S3101" t="str">
        <f t="shared" si="331"/>
        <v>theater</v>
      </c>
      <c r="T3101" t="str">
        <f t="shared" si="334"/>
        <v>eater/spaces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6">
        <f t="shared" si="335"/>
        <v>41932.622395833336</v>
      </c>
      <c r="K3102">
        <v>1411224975</v>
      </c>
      <c r="L3102" s="18">
        <f t="shared" si="332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>
        <f t="shared" si="333"/>
        <v>-10173</v>
      </c>
      <c r="R3102">
        <f t="shared" si="336"/>
        <v>-782.53846153846155</v>
      </c>
      <c r="S3102" t="str">
        <f t="shared" si="331"/>
        <v>theater</v>
      </c>
      <c r="T3102" t="str">
        <f t="shared" si="334"/>
        <v>eater/spaces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6">
        <f t="shared" si="335"/>
        <v>42201.330555555556</v>
      </c>
      <c r="K3103">
        <v>1434445937</v>
      </c>
      <c r="L3103" s="18">
        <f t="shared" si="332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>
        <f t="shared" si="333"/>
        <v>-2200</v>
      </c>
      <c r="R3103">
        <f t="shared" si="336"/>
        <v>-183.33333333333334</v>
      </c>
      <c r="S3103" t="str">
        <f t="shared" si="331"/>
        <v>theater</v>
      </c>
      <c r="T3103" t="str">
        <f t="shared" si="334"/>
        <v>eater/spaces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6">
        <f t="shared" si="335"/>
        <v>42605.340486111112</v>
      </c>
      <c r="K3104">
        <v>1467619818</v>
      </c>
      <c r="L3104" s="18">
        <f t="shared" si="332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>
        <f t="shared" si="333"/>
        <v>-9742</v>
      </c>
      <c r="R3104">
        <f t="shared" si="336"/>
        <v>-108.24444444444444</v>
      </c>
      <c r="S3104" t="str">
        <f t="shared" si="331"/>
        <v>theater</v>
      </c>
      <c r="T3104" t="str">
        <f t="shared" si="334"/>
        <v>eater/spaces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6">
        <f t="shared" si="335"/>
        <v>42167.156319444446</v>
      </c>
      <c r="K3105">
        <v>1428896706</v>
      </c>
      <c r="L3105" s="18">
        <f t="shared" si="332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>
        <f t="shared" si="333"/>
        <v>-4089</v>
      </c>
      <c r="R3105">
        <f t="shared" si="336"/>
        <v>-2044.5</v>
      </c>
      <c r="S3105" t="str">
        <f t="shared" si="331"/>
        <v>theater</v>
      </c>
      <c r="T3105" t="str">
        <f t="shared" si="334"/>
        <v>eater/spaces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6">
        <f t="shared" si="335"/>
        <v>42038.083333333328</v>
      </c>
      <c r="K3106">
        <v>1420235311</v>
      </c>
      <c r="L3106" s="18">
        <f t="shared" si="332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>
        <f t="shared" si="333"/>
        <v>-2815</v>
      </c>
      <c r="R3106">
        <f t="shared" si="336"/>
        <v>-563</v>
      </c>
      <c r="S3106" t="str">
        <f t="shared" si="331"/>
        <v>theater</v>
      </c>
      <c r="T3106" t="str">
        <f t="shared" si="334"/>
        <v>eater/spaces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6">
        <f t="shared" si="335"/>
        <v>41931.208333333336</v>
      </c>
      <c r="K3107">
        <v>1408986916</v>
      </c>
      <c r="L3107" s="18">
        <f t="shared" si="332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>
        <f t="shared" si="333"/>
        <v>-3369</v>
      </c>
      <c r="R3107">
        <f t="shared" si="336"/>
        <v>-108.6774193548387</v>
      </c>
      <c r="S3107" t="str">
        <f t="shared" si="331"/>
        <v>theater</v>
      </c>
      <c r="T3107" t="str">
        <f t="shared" si="334"/>
        <v>eater/spaces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6">
        <f t="shared" si="335"/>
        <v>42263.916666666672</v>
      </c>
      <c r="K3108">
        <v>1440497876</v>
      </c>
      <c r="L3108" s="18">
        <f t="shared" si="332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>
        <f t="shared" si="333"/>
        <v>-959</v>
      </c>
      <c r="R3108">
        <f t="shared" si="336"/>
        <v>-239.75</v>
      </c>
      <c r="S3108" t="str">
        <f t="shared" si="331"/>
        <v>theater</v>
      </c>
      <c r="T3108" t="str">
        <f t="shared" si="334"/>
        <v>eater/spaces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6">
        <f t="shared" si="335"/>
        <v>42135.814247685179</v>
      </c>
      <c r="K3109">
        <v>1430767951</v>
      </c>
      <c r="L3109" s="18">
        <f t="shared" si="332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>
        <f t="shared" si="333"/>
        <v>-32095</v>
      </c>
      <c r="R3109">
        <f t="shared" si="336"/>
        <v>-1106.7241379310344</v>
      </c>
      <c r="S3109" t="str">
        <f t="shared" si="331"/>
        <v>theater</v>
      </c>
      <c r="T3109" t="str">
        <f t="shared" si="334"/>
        <v>eater/spaces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6">
        <f t="shared" si="335"/>
        <v>42122.638819444444</v>
      </c>
      <c r="K3110">
        <v>1425053994</v>
      </c>
      <c r="L3110" s="18">
        <f t="shared" si="332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>
        <f t="shared" si="333"/>
        <v>-49974</v>
      </c>
      <c r="R3110">
        <f t="shared" si="336"/>
        <v>-24987</v>
      </c>
      <c r="S3110" t="str">
        <f t="shared" si="331"/>
        <v>theater</v>
      </c>
      <c r="T3110" t="str">
        <f t="shared" si="334"/>
        <v>eater/spaces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6">
        <f t="shared" si="335"/>
        <v>41879.125115740739</v>
      </c>
      <c r="K3111">
        <v>1406170810</v>
      </c>
      <c r="L3111" s="18">
        <f t="shared" si="332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>
        <f t="shared" si="333"/>
        <v>-19867</v>
      </c>
      <c r="R3111">
        <f t="shared" si="336"/>
        <v>-174.2719298245614</v>
      </c>
      <c r="S3111" t="str">
        <f t="shared" ref="S3111:S3129" si="337">LEFT(P3111, LEN(P3111)-7)</f>
        <v>theater</v>
      </c>
      <c r="T3111" t="str">
        <f t="shared" si="334"/>
        <v>eater/spaces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6">
        <f t="shared" si="335"/>
        <v>42785.031469907408</v>
      </c>
      <c r="K3112">
        <v>1484009119</v>
      </c>
      <c r="L3112" s="18">
        <f t="shared" si="332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>
        <f t="shared" si="333"/>
        <v>-24990</v>
      </c>
      <c r="R3112">
        <f t="shared" si="336"/>
        <v>-24990</v>
      </c>
      <c r="S3112" t="str">
        <f t="shared" si="337"/>
        <v>theater</v>
      </c>
      <c r="T3112" t="str">
        <f t="shared" si="334"/>
        <v>eater/spaces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6">
        <f t="shared" si="335"/>
        <v>41916.595138888886</v>
      </c>
      <c r="K3113">
        <v>1409753820</v>
      </c>
      <c r="L3113" s="18">
        <f t="shared" si="332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>
        <f t="shared" si="333"/>
        <v>-14672</v>
      </c>
      <c r="R3113">
        <f t="shared" si="336"/>
        <v>-193.05263157894737</v>
      </c>
      <c r="S3113" t="str">
        <f t="shared" si="337"/>
        <v>theater</v>
      </c>
      <c r="T3113" t="str">
        <f t="shared" si="334"/>
        <v>eater/spaces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6">
        <f t="shared" si="335"/>
        <v>42675.121921296297</v>
      </c>
      <c r="K3114">
        <v>1472784934</v>
      </c>
      <c r="L3114" s="18">
        <f t="shared" si="332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>
        <f t="shared" si="333"/>
        <v>-10479</v>
      </c>
      <c r="R3114">
        <f t="shared" si="336"/>
        <v>-1164.3333333333333</v>
      </c>
      <c r="S3114" t="str">
        <f t="shared" si="337"/>
        <v>theater</v>
      </c>
      <c r="T3114" t="str">
        <f t="shared" si="334"/>
        <v>eater/spaces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6">
        <f t="shared" si="335"/>
        <v>42111.731273148151</v>
      </c>
      <c r="K3115">
        <v>1426699982</v>
      </c>
      <c r="L3115" s="18">
        <f t="shared" si="332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>
        <f t="shared" si="333"/>
        <v>-104590</v>
      </c>
      <c r="R3115">
        <f t="shared" si="336"/>
        <v>-2826.7567567567567</v>
      </c>
      <c r="S3115" t="str">
        <f t="shared" si="337"/>
        <v>theater</v>
      </c>
      <c r="T3115" t="str">
        <f t="shared" si="334"/>
        <v>eater/spaces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6">
        <f t="shared" si="335"/>
        <v>41903.632523148146</v>
      </c>
      <c r="K3116">
        <v>1406128250</v>
      </c>
      <c r="L3116" s="18">
        <f t="shared" si="332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>
        <f t="shared" si="333"/>
        <v>-75000</v>
      </c>
      <c r="R3116" t="e">
        <f t="shared" si="336"/>
        <v>#DIV/0!</v>
      </c>
      <c r="S3116" t="str">
        <f t="shared" si="337"/>
        <v>theater</v>
      </c>
      <c r="T3116" t="str">
        <f t="shared" si="334"/>
        <v>eater/spaces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6">
        <f t="shared" si="335"/>
        <v>42526.447071759263</v>
      </c>
      <c r="K3117">
        <v>1462531427</v>
      </c>
      <c r="L3117" s="18">
        <f t="shared" si="332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>
        <f t="shared" si="333"/>
        <v>-9700</v>
      </c>
      <c r="R3117">
        <f t="shared" si="336"/>
        <v>-9700</v>
      </c>
      <c r="S3117" t="str">
        <f t="shared" si="337"/>
        <v>theater</v>
      </c>
      <c r="T3117" t="str">
        <f t="shared" si="334"/>
        <v>eater/spaces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6">
        <f t="shared" si="335"/>
        <v>42095.515335648146</v>
      </c>
      <c r="K3118">
        <v>1426681325</v>
      </c>
      <c r="L3118" s="18">
        <f t="shared" si="332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>
        <f t="shared" si="333"/>
        <v>-320</v>
      </c>
      <c r="R3118">
        <f t="shared" si="336"/>
        <v>-32</v>
      </c>
      <c r="S3118" t="str">
        <f t="shared" si="337"/>
        <v>theater</v>
      </c>
      <c r="T3118" t="str">
        <f t="shared" si="334"/>
        <v>eater/spaces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6">
        <f t="shared" si="335"/>
        <v>42517.55</v>
      </c>
      <c r="K3119">
        <v>1463648360</v>
      </c>
      <c r="L3119" s="18">
        <f t="shared" si="332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>
        <f t="shared" si="333"/>
        <v>-999</v>
      </c>
      <c r="R3119">
        <f t="shared" si="336"/>
        <v>-999</v>
      </c>
      <c r="S3119" t="str">
        <f t="shared" si="337"/>
        <v>theater</v>
      </c>
      <c r="T3119" t="str">
        <f t="shared" si="334"/>
        <v>eater/spaces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6">
        <f t="shared" si="335"/>
        <v>42553.649571759262</v>
      </c>
      <c r="K3120">
        <v>1465832123</v>
      </c>
      <c r="L3120" s="18">
        <f t="shared" si="332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>
        <f t="shared" si="333"/>
        <v>-498450</v>
      </c>
      <c r="R3120">
        <f t="shared" si="336"/>
        <v>-249225</v>
      </c>
      <c r="S3120" t="str">
        <f t="shared" si="337"/>
        <v>theater</v>
      </c>
      <c r="T3120" t="str">
        <f t="shared" si="334"/>
        <v>eater/spaces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6">
        <f t="shared" si="335"/>
        <v>42090.003842592589</v>
      </c>
      <c r="K3121">
        <v>1424826332</v>
      </c>
      <c r="L3121" s="18">
        <f t="shared" si="332"/>
        <v>42060.04550925926</v>
      </c>
      <c r="M3121" t="b">
        <v>0</v>
      </c>
      <c r="N3121">
        <v>1</v>
      </c>
      <c r="O3121" t="b">
        <v>0</v>
      </c>
      <c r="P3121" t="s">
        <v>8302</v>
      </c>
      <c r="Q3121">
        <f t="shared" si="333"/>
        <v>-9995</v>
      </c>
      <c r="R3121">
        <f t="shared" si="336"/>
        <v>-9995</v>
      </c>
      <c r="S3121" t="str">
        <f t="shared" si="337"/>
        <v>theater</v>
      </c>
      <c r="T3121" t="str">
        <f t="shared" si="334"/>
        <v>eater/spaces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6">
        <f t="shared" si="335"/>
        <v>42495.900416666671</v>
      </c>
      <c r="K3122">
        <v>1457303796</v>
      </c>
      <c r="L3122" s="18">
        <f t="shared" si="332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>
        <f t="shared" si="333"/>
        <v>-1299872</v>
      </c>
      <c r="R3122">
        <f t="shared" si="336"/>
        <v>-129987.2</v>
      </c>
      <c r="S3122" t="str">
        <f t="shared" si="337"/>
        <v>theater</v>
      </c>
      <c r="T3122" t="str">
        <f t="shared" si="334"/>
        <v>eater/spaces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6">
        <f t="shared" si="335"/>
        <v>41908.679803240739</v>
      </c>
      <c r="K3123">
        <v>1406564335</v>
      </c>
      <c r="L3123" s="18">
        <f t="shared" si="332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>
        <f t="shared" si="333"/>
        <v>-1490</v>
      </c>
      <c r="R3123">
        <f t="shared" si="336"/>
        <v>-1490</v>
      </c>
      <c r="S3123" t="str">
        <f t="shared" si="337"/>
        <v>theater</v>
      </c>
      <c r="T3123" t="str">
        <f t="shared" si="334"/>
        <v>eater/spaces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6">
        <f t="shared" si="335"/>
        <v>42683.973750000005</v>
      </c>
      <c r="K3124">
        <v>1478298132</v>
      </c>
      <c r="L3124" s="18">
        <f t="shared" si="332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>
        <f t="shared" si="333"/>
        <v>-83</v>
      </c>
      <c r="R3124">
        <f t="shared" si="336"/>
        <v>-41.5</v>
      </c>
      <c r="S3124" t="str">
        <f t="shared" si="337"/>
        <v>theater</v>
      </c>
      <c r="T3124" t="str">
        <f t="shared" si="334"/>
        <v>eater/spaces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6">
        <f t="shared" si="335"/>
        <v>42560.993032407408</v>
      </c>
      <c r="K3125">
        <v>1465516198</v>
      </c>
      <c r="L3125" s="18">
        <f t="shared" si="332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>
        <f t="shared" si="333"/>
        <v>-39808</v>
      </c>
      <c r="R3125">
        <f t="shared" si="336"/>
        <v>-114.39080459770115</v>
      </c>
      <c r="S3125" t="str">
        <f t="shared" si="337"/>
        <v>theater</v>
      </c>
      <c r="T3125" t="str">
        <f t="shared" si="334"/>
        <v>eater/spaces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6">
        <f t="shared" si="335"/>
        <v>42037.780104166668</v>
      </c>
      <c r="K3126">
        <v>1417718601</v>
      </c>
      <c r="L3126" s="18">
        <f t="shared" si="332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>
        <f t="shared" si="333"/>
        <v>-799974</v>
      </c>
      <c r="R3126">
        <f t="shared" si="336"/>
        <v>-199993.5</v>
      </c>
      <c r="S3126" t="str">
        <f t="shared" si="337"/>
        <v>theater</v>
      </c>
      <c r="T3126" t="str">
        <f t="shared" si="334"/>
        <v>eater/spaces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6">
        <f t="shared" si="335"/>
        <v>42376.20685185185</v>
      </c>
      <c r="K3127">
        <v>1449550672</v>
      </c>
      <c r="L3127" s="18">
        <f t="shared" si="332"/>
        <v>42346.20685185185</v>
      </c>
      <c r="M3127" t="b">
        <v>0</v>
      </c>
      <c r="N3127">
        <v>0</v>
      </c>
      <c r="O3127" t="b">
        <v>0</v>
      </c>
      <c r="P3127" t="s">
        <v>8302</v>
      </c>
      <c r="Q3127">
        <f t="shared" si="333"/>
        <v>-1500000</v>
      </c>
      <c r="R3127" t="e">
        <f t="shared" si="336"/>
        <v>#DIV/0!</v>
      </c>
      <c r="S3127" t="str">
        <f t="shared" si="337"/>
        <v>theater</v>
      </c>
      <c r="T3127" t="str">
        <f t="shared" si="334"/>
        <v>eater/spaces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6">
        <f t="shared" si="335"/>
        <v>42456.976412037038</v>
      </c>
      <c r="K3128">
        <v>1456532762</v>
      </c>
      <c r="L3128" s="18">
        <f t="shared" si="332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>
        <f t="shared" si="333"/>
        <v>-23960</v>
      </c>
      <c r="R3128">
        <f t="shared" si="336"/>
        <v>-1409.4117647058824</v>
      </c>
      <c r="S3128" t="str">
        <f t="shared" si="337"/>
        <v>theater</v>
      </c>
      <c r="T3128" t="str">
        <f t="shared" si="334"/>
        <v>eater/spaces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6">
        <f t="shared" si="335"/>
        <v>42064.856817129628</v>
      </c>
      <c r="K3129">
        <v>1422650029</v>
      </c>
      <c r="L3129" s="18">
        <f t="shared" si="332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>
        <f t="shared" si="333"/>
        <v>-100000</v>
      </c>
      <c r="R3129" t="e">
        <f t="shared" si="336"/>
        <v>#DIV/0!</v>
      </c>
      <c r="S3129" t="str">
        <f t="shared" si="337"/>
        <v>theater</v>
      </c>
      <c r="T3129" t="str">
        <f t="shared" si="334"/>
        <v>eater/spaces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6">
        <f t="shared" si="335"/>
        <v>42810.784039351856</v>
      </c>
      <c r="K3130">
        <v>1487101741</v>
      </c>
      <c r="L3130" s="18">
        <f t="shared" si="332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>
        <f t="shared" si="333"/>
        <v>1291</v>
      </c>
      <c r="R3130">
        <f t="shared" si="336"/>
        <v>11.034188034188034</v>
      </c>
      <c r="S3130" s="8" t="str">
        <f t="shared" ref="S3130:S3189" si="338">LEFT(P3130, LEN(P3130)-6)</f>
        <v>theater</v>
      </c>
      <c r="T3130" t="str">
        <f t="shared" si="334"/>
        <v>heater/plays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6">
        <f t="shared" si="335"/>
        <v>42843.801145833335</v>
      </c>
      <c r="K3131">
        <v>1489090419</v>
      </c>
      <c r="L3131" s="18">
        <f t="shared" si="332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>
        <f t="shared" si="333"/>
        <v>-1240</v>
      </c>
      <c r="R3131">
        <f t="shared" si="336"/>
        <v>-1240</v>
      </c>
      <c r="S3131" s="8" t="str">
        <f t="shared" si="338"/>
        <v>theater</v>
      </c>
      <c r="T3131" t="str">
        <f t="shared" si="334"/>
        <v>heater/plays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6">
        <f t="shared" si="335"/>
        <v>42839.207638888889</v>
      </c>
      <c r="K3132">
        <v>1489504916</v>
      </c>
      <c r="L3132" s="18">
        <f t="shared" si="332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>
        <f t="shared" si="333"/>
        <v>-9625</v>
      </c>
      <c r="R3132">
        <f t="shared" si="336"/>
        <v>-2406.25</v>
      </c>
      <c r="S3132" s="8" t="str">
        <f t="shared" si="338"/>
        <v>theater</v>
      </c>
      <c r="T3132" t="str">
        <f t="shared" si="334"/>
        <v>heater/plays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6">
        <f t="shared" si="335"/>
        <v>42833.537557870368</v>
      </c>
      <c r="K3133">
        <v>1489067645</v>
      </c>
      <c r="L3133" s="18">
        <f t="shared" si="332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>
        <f t="shared" si="333"/>
        <v>-3455</v>
      </c>
      <c r="R3133">
        <f t="shared" si="336"/>
        <v>-287.91666666666669</v>
      </c>
      <c r="S3133" s="8" t="str">
        <f t="shared" si="338"/>
        <v>theater</v>
      </c>
      <c r="T3133" t="str">
        <f t="shared" si="334"/>
        <v>heater/plays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6">
        <f t="shared" si="335"/>
        <v>42846.308564814812</v>
      </c>
      <c r="K3134">
        <v>1487579060</v>
      </c>
      <c r="L3134" s="18">
        <f t="shared" si="332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>
        <f t="shared" si="333"/>
        <v>-29990</v>
      </c>
      <c r="R3134">
        <f t="shared" si="336"/>
        <v>-29990</v>
      </c>
      <c r="S3134" s="8" t="str">
        <f t="shared" si="338"/>
        <v>theater</v>
      </c>
      <c r="T3134" t="str">
        <f t="shared" si="334"/>
        <v>heater/plays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6">
        <f t="shared" si="335"/>
        <v>42818.523541666669</v>
      </c>
      <c r="K3135">
        <v>1487770434</v>
      </c>
      <c r="L3135" s="18">
        <f t="shared" si="332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>
        <f t="shared" si="333"/>
        <v>40</v>
      </c>
      <c r="R3135">
        <f t="shared" si="336"/>
        <v>2.5</v>
      </c>
      <c r="S3135" s="8" t="str">
        <f t="shared" si="338"/>
        <v>theater</v>
      </c>
      <c r="T3135" t="str">
        <f t="shared" si="334"/>
        <v>heater/plays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6">
        <f t="shared" si="335"/>
        <v>42821.678460648152</v>
      </c>
      <c r="K3136">
        <v>1488820619</v>
      </c>
      <c r="L3136" s="18">
        <f t="shared" si="332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>
        <f t="shared" si="333"/>
        <v>-775</v>
      </c>
      <c r="R3136">
        <f t="shared" si="336"/>
        <v>-64.583333333333329</v>
      </c>
      <c r="S3136" s="8" t="str">
        <f t="shared" si="338"/>
        <v>theater</v>
      </c>
      <c r="T3136" t="str">
        <f t="shared" si="334"/>
        <v>heater/plays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6">
        <f t="shared" si="335"/>
        <v>42829.151863425926</v>
      </c>
      <c r="K3137">
        <v>1489376321</v>
      </c>
      <c r="L3137" s="18">
        <f t="shared" si="332"/>
        <v>42807.151863425926</v>
      </c>
      <c r="M3137" t="b">
        <v>0</v>
      </c>
      <c r="N3137">
        <v>7</v>
      </c>
      <c r="O3137" t="b">
        <v>0</v>
      </c>
      <c r="P3137" t="s">
        <v>8270</v>
      </c>
      <c r="Q3137">
        <f t="shared" si="333"/>
        <v>-615</v>
      </c>
      <c r="R3137">
        <f t="shared" si="336"/>
        <v>-87.857142857142861</v>
      </c>
      <c r="S3137" s="8" t="str">
        <f t="shared" si="338"/>
        <v>theater</v>
      </c>
      <c r="T3137" t="str">
        <f t="shared" si="334"/>
        <v>heater/plays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6">
        <f t="shared" si="335"/>
        <v>42825.957638888889</v>
      </c>
      <c r="K3138">
        <v>1487847954</v>
      </c>
      <c r="L3138" s="18">
        <f t="shared" ref="L3138:L3201" si="339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8270</v>
      </c>
      <c r="Q3138">
        <f t="shared" ref="Q3138:Q3201" si="340">E3138-D3138</f>
        <v>139</v>
      </c>
      <c r="R3138">
        <f t="shared" si="336"/>
        <v>6.3181818181818183</v>
      </c>
      <c r="S3138" s="8" t="str">
        <f t="shared" si="338"/>
        <v>theater</v>
      </c>
      <c r="T3138" t="str">
        <f t="shared" ref="T3138:T3201" si="341">RIGHT(P3138,12)</f>
        <v>heater/plays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6">
        <f t="shared" ref="J3139:J3202" si="342">(((I3139/60)/60)/24)+DATE(1970,1,1)</f>
        <v>42858.8</v>
      </c>
      <c r="K3139">
        <v>1489439669</v>
      </c>
      <c r="L3139" s="18">
        <f t="shared" si="339"/>
        <v>42807.885057870371</v>
      </c>
      <c r="M3139" t="b">
        <v>0</v>
      </c>
      <c r="N3139">
        <v>1</v>
      </c>
      <c r="O3139" t="b">
        <v>0</v>
      </c>
      <c r="P3139" t="s">
        <v>8270</v>
      </c>
      <c r="Q3139">
        <f t="shared" si="340"/>
        <v>-1450</v>
      </c>
      <c r="R3139">
        <f t="shared" ref="R3139:R3202" si="343">Q3139/N3139</f>
        <v>-1450</v>
      </c>
      <c r="S3139" s="8" t="str">
        <f t="shared" si="338"/>
        <v>theater</v>
      </c>
      <c r="T3139" t="str">
        <f t="shared" si="341"/>
        <v>heater/plays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6">
        <f t="shared" si="342"/>
        <v>42828.645914351851</v>
      </c>
      <c r="K3140">
        <v>1489591807</v>
      </c>
      <c r="L3140" s="18">
        <f t="shared" si="339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>
        <f t="shared" si="340"/>
        <v>-200</v>
      </c>
      <c r="R3140" t="e">
        <f t="shared" si="343"/>
        <v>#DIV/0!</v>
      </c>
      <c r="S3140" s="8" t="str">
        <f t="shared" si="338"/>
        <v>theater</v>
      </c>
      <c r="T3140" t="str">
        <f t="shared" si="341"/>
        <v>heater/plays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6">
        <f t="shared" si="342"/>
        <v>42819.189583333333</v>
      </c>
      <c r="K3141">
        <v>1487485760</v>
      </c>
      <c r="L3141" s="18">
        <f t="shared" si="339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>
        <f t="shared" si="340"/>
        <v>-47300</v>
      </c>
      <c r="R3141">
        <f t="shared" si="343"/>
        <v>-7883.333333333333</v>
      </c>
      <c r="S3141" s="8" t="str">
        <f t="shared" si="338"/>
        <v>theater</v>
      </c>
      <c r="T3141" t="str">
        <f t="shared" si="341"/>
        <v>heater/plays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6">
        <f t="shared" si="342"/>
        <v>42832.677118055552</v>
      </c>
      <c r="K3142">
        <v>1488993303</v>
      </c>
      <c r="L3142" s="18">
        <f t="shared" si="339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>
        <f t="shared" si="340"/>
        <v>-9904</v>
      </c>
      <c r="R3142">
        <f t="shared" si="343"/>
        <v>-2476</v>
      </c>
      <c r="S3142" s="8" t="str">
        <f t="shared" si="338"/>
        <v>theater</v>
      </c>
      <c r="T3142" t="str">
        <f t="shared" si="341"/>
        <v>heater/plays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6">
        <f t="shared" si="342"/>
        <v>42841.833333333328</v>
      </c>
      <c r="K3143">
        <v>1488823488</v>
      </c>
      <c r="L3143" s="18">
        <f t="shared" si="339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>
        <f t="shared" si="340"/>
        <v>-242</v>
      </c>
      <c r="R3143">
        <f t="shared" si="343"/>
        <v>-30.25</v>
      </c>
      <c r="S3143" s="8" t="str">
        <f t="shared" si="338"/>
        <v>theater</v>
      </c>
      <c r="T3143" t="str">
        <f t="shared" si="341"/>
        <v>heater/plays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6">
        <f t="shared" si="342"/>
        <v>42813.471516203703</v>
      </c>
      <c r="K3144">
        <v>1487333939</v>
      </c>
      <c r="L3144" s="18">
        <f t="shared" si="339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>
        <f t="shared" si="340"/>
        <v>-2705</v>
      </c>
      <c r="R3144">
        <f t="shared" si="343"/>
        <v>-901.66666666666663</v>
      </c>
      <c r="S3144" s="8" t="str">
        <f t="shared" si="338"/>
        <v>theater</v>
      </c>
      <c r="T3144" t="str">
        <f t="shared" si="341"/>
        <v>heater/plays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6">
        <f t="shared" si="342"/>
        <v>42834.358287037037</v>
      </c>
      <c r="K3145">
        <v>1489480556</v>
      </c>
      <c r="L3145" s="18">
        <f t="shared" si="339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>
        <f t="shared" si="340"/>
        <v>-700</v>
      </c>
      <c r="R3145" t="e">
        <f t="shared" si="343"/>
        <v>#DIV/0!</v>
      </c>
      <c r="S3145" s="8" t="str">
        <f t="shared" si="338"/>
        <v>theater</v>
      </c>
      <c r="T3145" t="str">
        <f t="shared" si="341"/>
        <v>heater/plays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6">
        <f t="shared" si="342"/>
        <v>42813.25</v>
      </c>
      <c r="K3146">
        <v>1488459307</v>
      </c>
      <c r="L3146" s="18">
        <f t="shared" si="339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>
        <f t="shared" si="340"/>
        <v>-2460</v>
      </c>
      <c r="R3146">
        <f t="shared" si="343"/>
        <v>-82</v>
      </c>
      <c r="S3146" s="8" t="str">
        <f t="shared" si="338"/>
        <v>theater</v>
      </c>
      <c r="T3146" t="str">
        <f t="shared" si="341"/>
        <v>heater/plays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6">
        <f t="shared" si="342"/>
        <v>42821.999236111107</v>
      </c>
      <c r="K3147">
        <v>1485478734</v>
      </c>
      <c r="L3147" s="18">
        <f t="shared" si="339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>
        <f t="shared" si="340"/>
        <v>-25000</v>
      </c>
      <c r="R3147" t="e">
        <f t="shared" si="343"/>
        <v>#DIV/0!</v>
      </c>
      <c r="S3147" s="8" t="str">
        <f t="shared" si="338"/>
        <v>theater</v>
      </c>
      <c r="T3147" t="str">
        <f t="shared" si="341"/>
        <v>heater/plays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6">
        <f t="shared" si="342"/>
        <v>42841.640810185185</v>
      </c>
      <c r="K3148">
        <v>1488471766</v>
      </c>
      <c r="L3148" s="18">
        <f t="shared" si="339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>
        <f t="shared" si="340"/>
        <v>-44750</v>
      </c>
      <c r="R3148">
        <f t="shared" si="343"/>
        <v>-3729.1666666666665</v>
      </c>
      <c r="S3148" s="8" t="str">
        <f t="shared" si="338"/>
        <v>theater</v>
      </c>
      <c r="T3148" t="str">
        <f t="shared" si="341"/>
        <v>heater/plays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6">
        <f t="shared" si="342"/>
        <v>41950.011053240742</v>
      </c>
      <c r="K3149">
        <v>1411859755</v>
      </c>
      <c r="L3149" s="18">
        <f t="shared" si="339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>
        <f t="shared" si="340"/>
        <v>3505</v>
      </c>
      <c r="R3149">
        <f t="shared" si="343"/>
        <v>16.455399061032864</v>
      </c>
      <c r="S3149" s="8" t="str">
        <f t="shared" si="338"/>
        <v>theater</v>
      </c>
      <c r="T3149" t="str">
        <f t="shared" si="341"/>
        <v>heater/plays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6">
        <f t="shared" si="342"/>
        <v>41913.166666666664</v>
      </c>
      <c r="K3150">
        <v>1410278284</v>
      </c>
      <c r="L3150" s="18">
        <f t="shared" si="339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>
        <f t="shared" si="340"/>
        <v>561</v>
      </c>
      <c r="R3150">
        <f t="shared" si="343"/>
        <v>9.8421052631578956</v>
      </c>
      <c r="S3150" s="8" t="str">
        <f t="shared" si="338"/>
        <v>theater</v>
      </c>
      <c r="T3150" t="str">
        <f t="shared" si="341"/>
        <v>heater/plays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6">
        <f t="shared" si="342"/>
        <v>41250.083333333336</v>
      </c>
      <c r="K3151">
        <v>1352766300</v>
      </c>
      <c r="L3151" s="18">
        <f t="shared" si="339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>
        <f t="shared" si="340"/>
        <v>50</v>
      </c>
      <c r="R3151">
        <f t="shared" si="343"/>
        <v>2</v>
      </c>
      <c r="S3151" s="8" t="str">
        <f t="shared" si="338"/>
        <v>theater</v>
      </c>
      <c r="T3151" t="str">
        <f t="shared" si="341"/>
        <v>heater/plays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6">
        <f t="shared" si="342"/>
        <v>40568.166666666664</v>
      </c>
      <c r="K3152">
        <v>1288160403</v>
      </c>
      <c r="L3152" s="18">
        <f t="shared" si="339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>
        <f t="shared" si="340"/>
        <v>35</v>
      </c>
      <c r="R3152">
        <f t="shared" si="343"/>
        <v>0.33653846153846156</v>
      </c>
      <c r="S3152" s="8" t="str">
        <f t="shared" si="338"/>
        <v>theater</v>
      </c>
      <c r="T3152" t="str">
        <f t="shared" si="341"/>
        <v>heater/plays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6">
        <f t="shared" si="342"/>
        <v>41892.83997685185</v>
      </c>
      <c r="K3153">
        <v>1407787774</v>
      </c>
      <c r="L3153" s="18">
        <f t="shared" si="339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>
        <f t="shared" si="340"/>
        <v>14</v>
      </c>
      <c r="R3153">
        <f t="shared" si="343"/>
        <v>0.41176470588235292</v>
      </c>
      <c r="S3153" s="8" t="str">
        <f t="shared" si="338"/>
        <v>theater</v>
      </c>
      <c r="T3153" t="str">
        <f t="shared" si="341"/>
        <v>heater/plays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6">
        <f t="shared" si="342"/>
        <v>41580.867673611108</v>
      </c>
      <c r="K3154">
        <v>1380833367</v>
      </c>
      <c r="L3154" s="18">
        <f t="shared" si="339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>
        <f t="shared" si="340"/>
        <v>131</v>
      </c>
      <c r="R3154">
        <f t="shared" si="343"/>
        <v>1.955223880597015</v>
      </c>
      <c r="S3154" s="8" t="str">
        <f t="shared" si="338"/>
        <v>theater</v>
      </c>
      <c r="T3154" t="str">
        <f t="shared" si="341"/>
        <v>heater/plays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6">
        <f t="shared" si="342"/>
        <v>40664.207638888889</v>
      </c>
      <c r="K3155">
        <v>1301542937</v>
      </c>
      <c r="L3155" s="18">
        <f t="shared" si="339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>
        <f t="shared" si="340"/>
        <v>7067.5</v>
      </c>
      <c r="R3155">
        <f t="shared" si="343"/>
        <v>29.325726141078839</v>
      </c>
      <c r="S3155" s="8" t="str">
        <f t="shared" si="338"/>
        <v>theater</v>
      </c>
      <c r="T3155" t="str">
        <f t="shared" si="341"/>
        <v>heater/plays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6">
        <f t="shared" si="342"/>
        <v>41000.834004629629</v>
      </c>
      <c r="K3156">
        <v>1330722058</v>
      </c>
      <c r="L3156" s="18">
        <f t="shared" si="339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>
        <f t="shared" si="340"/>
        <v>905</v>
      </c>
      <c r="R3156">
        <f t="shared" si="343"/>
        <v>7.3577235772357721</v>
      </c>
      <c r="S3156" s="8" t="str">
        <f t="shared" si="338"/>
        <v>theater</v>
      </c>
      <c r="T3156" t="str">
        <f t="shared" si="341"/>
        <v>heater/plays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6">
        <f t="shared" si="342"/>
        <v>41263.499131944445</v>
      </c>
      <c r="K3157">
        <v>1353412725</v>
      </c>
      <c r="L3157" s="18">
        <f t="shared" si="339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>
        <f t="shared" si="340"/>
        <v>4425.2299999999996</v>
      </c>
      <c r="R3157">
        <f t="shared" si="343"/>
        <v>14.653079470198675</v>
      </c>
      <c r="S3157" s="8" t="str">
        <f t="shared" si="338"/>
        <v>theater</v>
      </c>
      <c r="T3157" t="str">
        <f t="shared" si="341"/>
        <v>heater/plays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6">
        <f t="shared" si="342"/>
        <v>41061.953055555554</v>
      </c>
      <c r="K3158">
        <v>1335567144</v>
      </c>
      <c r="L3158" s="18">
        <f t="shared" si="339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>
        <f t="shared" si="340"/>
        <v>100</v>
      </c>
      <c r="R3158">
        <f t="shared" si="343"/>
        <v>1.1235955056179776</v>
      </c>
      <c r="S3158" s="8" t="str">
        <f t="shared" si="338"/>
        <v>theater</v>
      </c>
      <c r="T3158" t="str">
        <f t="shared" si="341"/>
        <v>heater/plays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6">
        <f t="shared" si="342"/>
        <v>41839.208333333336</v>
      </c>
      <c r="K3159">
        <v>1404932105</v>
      </c>
      <c r="L3159" s="18">
        <f t="shared" si="339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>
        <f t="shared" si="340"/>
        <v>40</v>
      </c>
      <c r="R3159">
        <f t="shared" si="343"/>
        <v>0.97560975609756095</v>
      </c>
      <c r="S3159" s="8" t="str">
        <f t="shared" si="338"/>
        <v>theater</v>
      </c>
      <c r="T3159" t="str">
        <f t="shared" si="341"/>
        <v>heater/plays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6">
        <f t="shared" si="342"/>
        <v>41477.839722222219</v>
      </c>
      <c r="K3160">
        <v>1371931752</v>
      </c>
      <c r="L3160" s="18">
        <f t="shared" si="339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>
        <f t="shared" si="340"/>
        <v>700</v>
      </c>
      <c r="R3160">
        <f t="shared" si="343"/>
        <v>10.144927536231885</v>
      </c>
      <c r="S3160" s="8" t="str">
        <f t="shared" si="338"/>
        <v>theater</v>
      </c>
      <c r="T3160" t="str">
        <f t="shared" si="341"/>
        <v>heater/plays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6">
        <f t="shared" si="342"/>
        <v>40926.958333333336</v>
      </c>
      <c r="K3161">
        <v>1323221761</v>
      </c>
      <c r="L3161" s="18">
        <f t="shared" si="339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>
        <f t="shared" si="340"/>
        <v>502.22</v>
      </c>
      <c r="R3161">
        <f t="shared" si="343"/>
        <v>9.6580769230769228</v>
      </c>
      <c r="S3161" s="8" t="str">
        <f t="shared" si="338"/>
        <v>theater</v>
      </c>
      <c r="T3161" t="str">
        <f t="shared" si="341"/>
        <v>heater/plays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6">
        <f t="shared" si="342"/>
        <v>41864.207638888889</v>
      </c>
      <c r="K3162">
        <v>1405923687</v>
      </c>
      <c r="L3162" s="18">
        <f t="shared" si="339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>
        <f t="shared" si="340"/>
        <v>69</v>
      </c>
      <c r="R3162">
        <f t="shared" si="343"/>
        <v>1.2105263157894737</v>
      </c>
      <c r="S3162" s="8" t="str">
        <f t="shared" si="338"/>
        <v>theater</v>
      </c>
      <c r="T3162" t="str">
        <f t="shared" si="341"/>
        <v>heater/plays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6">
        <f t="shared" si="342"/>
        <v>41927.536134259259</v>
      </c>
      <c r="K3163">
        <v>1410785522</v>
      </c>
      <c r="L3163" s="18">
        <f t="shared" si="339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>
        <f t="shared" si="340"/>
        <v>102</v>
      </c>
      <c r="R3163">
        <f t="shared" si="343"/>
        <v>1.3783783783783783</v>
      </c>
      <c r="S3163" s="8" t="str">
        <f t="shared" si="338"/>
        <v>theater</v>
      </c>
      <c r="T3163" t="str">
        <f t="shared" si="341"/>
        <v>heater/plays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6">
        <f t="shared" si="342"/>
        <v>41827.083333333336</v>
      </c>
      <c r="K3164">
        <v>1402331262</v>
      </c>
      <c r="L3164" s="18">
        <f t="shared" si="339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>
        <f t="shared" si="340"/>
        <v>1086</v>
      </c>
      <c r="R3164">
        <f t="shared" si="343"/>
        <v>17.238095238095237</v>
      </c>
      <c r="S3164" s="8" t="str">
        <f t="shared" si="338"/>
        <v>theater</v>
      </c>
      <c r="T3164" t="str">
        <f t="shared" si="341"/>
        <v>heater/plays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6">
        <f t="shared" si="342"/>
        <v>41805.753761574073</v>
      </c>
      <c r="K3165">
        <v>1400263525</v>
      </c>
      <c r="L3165" s="18">
        <f t="shared" si="339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>
        <f t="shared" si="340"/>
        <v>1450</v>
      </c>
      <c r="R3165">
        <f t="shared" si="343"/>
        <v>20.138888888888889</v>
      </c>
      <c r="S3165" s="8" t="str">
        <f t="shared" si="338"/>
        <v>theater</v>
      </c>
      <c r="T3165" t="str">
        <f t="shared" si="341"/>
        <v>heater/plays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6">
        <f t="shared" si="342"/>
        <v>41799.80572916667</v>
      </c>
      <c r="K3166">
        <v>1399490415</v>
      </c>
      <c r="L3166" s="18">
        <f t="shared" si="339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>
        <f t="shared" si="340"/>
        <v>169</v>
      </c>
      <c r="R3166">
        <f t="shared" si="343"/>
        <v>2.380281690140845</v>
      </c>
      <c r="S3166" s="8" t="str">
        <f t="shared" si="338"/>
        <v>theater</v>
      </c>
      <c r="T3166" t="str">
        <f t="shared" si="341"/>
        <v>heater/plays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6">
        <f t="shared" si="342"/>
        <v>40666.165972222225</v>
      </c>
      <c r="K3167">
        <v>1302493760</v>
      </c>
      <c r="L3167" s="18">
        <f t="shared" si="339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>
        <f t="shared" si="340"/>
        <v>470</v>
      </c>
      <c r="R3167">
        <f t="shared" si="343"/>
        <v>22.38095238095238</v>
      </c>
      <c r="S3167" s="8" t="str">
        <f t="shared" si="338"/>
        <v>theater</v>
      </c>
      <c r="T3167" t="str">
        <f t="shared" si="341"/>
        <v>heater/plays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6">
        <f t="shared" si="342"/>
        <v>41969.332638888889</v>
      </c>
      <c r="K3168">
        <v>1414514153</v>
      </c>
      <c r="L3168" s="18">
        <f t="shared" si="339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>
        <f t="shared" si="340"/>
        <v>21079.83</v>
      </c>
      <c r="R3168">
        <f t="shared" si="343"/>
        <v>22.666483870967745</v>
      </c>
      <c r="S3168" s="8" t="str">
        <f t="shared" si="338"/>
        <v>theater</v>
      </c>
      <c r="T3168" t="str">
        <f t="shared" si="341"/>
        <v>heater/plays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6">
        <f t="shared" si="342"/>
        <v>41853.175706018519</v>
      </c>
      <c r="K3169">
        <v>1405743181</v>
      </c>
      <c r="L3169" s="18">
        <f t="shared" si="339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>
        <f t="shared" si="340"/>
        <v>485</v>
      </c>
      <c r="R3169">
        <f t="shared" si="343"/>
        <v>8.8181818181818183</v>
      </c>
      <c r="S3169" s="8" t="str">
        <f t="shared" si="338"/>
        <v>theater</v>
      </c>
      <c r="T3169" t="str">
        <f t="shared" si="341"/>
        <v>heater/plays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6">
        <f t="shared" si="342"/>
        <v>41803.916666666664</v>
      </c>
      <c r="K3170">
        <v>1399948353</v>
      </c>
      <c r="L3170" s="18">
        <f t="shared" si="339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>
        <f t="shared" si="340"/>
        <v>605</v>
      </c>
      <c r="R3170">
        <f t="shared" si="343"/>
        <v>9.9180327868852451</v>
      </c>
      <c r="S3170" s="8" t="str">
        <f t="shared" si="338"/>
        <v>theater</v>
      </c>
      <c r="T3170" t="str">
        <f t="shared" si="341"/>
        <v>heater/plays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6">
        <f t="shared" si="342"/>
        <v>41621.207638888889</v>
      </c>
      <c r="K3171">
        <v>1384364561</v>
      </c>
      <c r="L3171" s="18">
        <f t="shared" si="339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>
        <f t="shared" si="340"/>
        <v>241</v>
      </c>
      <c r="R3171">
        <f t="shared" si="343"/>
        <v>2.9390243902439024</v>
      </c>
      <c r="S3171" s="8" t="str">
        <f t="shared" si="338"/>
        <v>theater</v>
      </c>
      <c r="T3171" t="str">
        <f t="shared" si="341"/>
        <v>heater/plays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6">
        <f t="shared" si="342"/>
        <v>41822.166666666664</v>
      </c>
      <c r="K3172">
        <v>1401414944</v>
      </c>
      <c r="L3172" s="18">
        <f t="shared" si="339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>
        <f t="shared" si="340"/>
        <v>245</v>
      </c>
      <c r="R3172">
        <f t="shared" si="343"/>
        <v>3.4507042253521125</v>
      </c>
      <c r="S3172" s="8" t="str">
        <f t="shared" si="338"/>
        <v>theater</v>
      </c>
      <c r="T3172" t="str">
        <f t="shared" si="341"/>
        <v>heater/plays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6">
        <f t="shared" si="342"/>
        <v>42496.608310185184</v>
      </c>
      <c r="K3173">
        <v>1459953358</v>
      </c>
      <c r="L3173" s="18">
        <f t="shared" si="339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>
        <f t="shared" si="340"/>
        <v>617</v>
      </c>
      <c r="R3173">
        <f t="shared" si="343"/>
        <v>5.2735042735042734</v>
      </c>
      <c r="S3173" s="8" t="str">
        <f t="shared" si="338"/>
        <v>theater</v>
      </c>
      <c r="T3173" t="str">
        <f t="shared" si="341"/>
        <v>heater/plays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6">
        <f t="shared" si="342"/>
        <v>40953.729953703703</v>
      </c>
      <c r="K3174">
        <v>1326648668</v>
      </c>
      <c r="L3174" s="18">
        <f t="shared" si="339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>
        <f t="shared" si="340"/>
        <v>300</v>
      </c>
      <c r="R3174">
        <f t="shared" si="343"/>
        <v>10.344827586206897</v>
      </c>
      <c r="S3174" s="8" t="str">
        <f t="shared" si="338"/>
        <v>theater</v>
      </c>
      <c r="T3174" t="str">
        <f t="shared" si="341"/>
        <v>heater/plays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6">
        <f t="shared" si="342"/>
        <v>41908.878379629627</v>
      </c>
      <c r="K3175">
        <v>1409173492</v>
      </c>
      <c r="L3175" s="18">
        <f t="shared" si="339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>
        <f t="shared" si="340"/>
        <v>300</v>
      </c>
      <c r="R3175">
        <f t="shared" si="343"/>
        <v>4.0540540540540544</v>
      </c>
      <c r="S3175" s="8" t="str">
        <f t="shared" si="338"/>
        <v>theater</v>
      </c>
      <c r="T3175" t="str">
        <f t="shared" si="341"/>
        <v>heater/plays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6">
        <f t="shared" si="342"/>
        <v>41876.864675925928</v>
      </c>
      <c r="K3176">
        <v>1407789908</v>
      </c>
      <c r="L3176" s="18">
        <f t="shared" si="339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>
        <f t="shared" si="340"/>
        <v>34</v>
      </c>
      <c r="R3176">
        <f t="shared" si="343"/>
        <v>1.4782608695652173</v>
      </c>
      <c r="S3176" s="8" t="str">
        <f t="shared" si="338"/>
        <v>theater</v>
      </c>
      <c r="T3176" t="str">
        <f t="shared" si="341"/>
        <v>heater/plays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6">
        <f t="shared" si="342"/>
        <v>40591.886886574073</v>
      </c>
      <c r="K3177">
        <v>1292793427</v>
      </c>
      <c r="L3177" s="18">
        <f t="shared" si="339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>
        <f t="shared" si="340"/>
        <v>478</v>
      </c>
      <c r="R3177">
        <f t="shared" si="343"/>
        <v>7.9666666666666668</v>
      </c>
      <c r="S3177" s="8" t="str">
        <f t="shared" si="338"/>
        <v>theater</v>
      </c>
      <c r="T3177" t="str">
        <f t="shared" si="341"/>
        <v>heater/plays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6">
        <f t="shared" si="342"/>
        <v>41504.625</v>
      </c>
      <c r="K3178">
        <v>1374531631</v>
      </c>
      <c r="L3178" s="18">
        <f t="shared" si="339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>
        <f t="shared" si="340"/>
        <v>282</v>
      </c>
      <c r="R3178">
        <f t="shared" si="343"/>
        <v>5.127272727272727</v>
      </c>
      <c r="S3178" s="8" t="str">
        <f t="shared" si="338"/>
        <v>theater</v>
      </c>
      <c r="T3178" t="str">
        <f t="shared" si="341"/>
        <v>heater/plays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6">
        <f t="shared" si="342"/>
        <v>41811.666770833333</v>
      </c>
      <c r="K3179">
        <v>1400774409</v>
      </c>
      <c r="L3179" s="18">
        <f t="shared" si="339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>
        <f t="shared" si="340"/>
        <v>435</v>
      </c>
      <c r="R3179">
        <f t="shared" si="343"/>
        <v>8.5294117647058822</v>
      </c>
      <c r="S3179" s="8" t="str">
        <f t="shared" si="338"/>
        <v>theater</v>
      </c>
      <c r="T3179" t="str">
        <f t="shared" si="341"/>
        <v>heater/plays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6">
        <f t="shared" si="342"/>
        <v>41836.605034722219</v>
      </c>
      <c r="K3180">
        <v>1402929075</v>
      </c>
      <c r="L3180" s="18">
        <f t="shared" si="339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>
        <f t="shared" si="340"/>
        <v>1076</v>
      </c>
      <c r="R3180">
        <f t="shared" si="343"/>
        <v>13.794871794871796</v>
      </c>
      <c r="S3180" s="8" t="str">
        <f t="shared" si="338"/>
        <v>theater</v>
      </c>
      <c r="T3180" t="str">
        <f t="shared" si="341"/>
        <v>heater/plays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6">
        <f t="shared" si="342"/>
        <v>41400.702210648145</v>
      </c>
      <c r="K3181">
        <v>1365699071</v>
      </c>
      <c r="L3181" s="18">
        <f t="shared" si="339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>
        <f t="shared" si="340"/>
        <v>594.81999999999971</v>
      </c>
      <c r="R3181">
        <f t="shared" si="343"/>
        <v>9.59387096774193</v>
      </c>
      <c r="S3181" s="8" t="str">
        <f t="shared" si="338"/>
        <v>theater</v>
      </c>
      <c r="T3181" t="str">
        <f t="shared" si="341"/>
        <v>heater/plays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6">
        <f t="shared" si="342"/>
        <v>41810.412604166668</v>
      </c>
      <c r="K3182">
        <v>1400666049</v>
      </c>
      <c r="L3182" s="18">
        <f t="shared" si="339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>
        <f t="shared" si="340"/>
        <v>237</v>
      </c>
      <c r="R3182">
        <f t="shared" si="343"/>
        <v>5.2666666666666666</v>
      </c>
      <c r="S3182" s="8" t="str">
        <f t="shared" si="338"/>
        <v>theater</v>
      </c>
      <c r="T3182" t="str">
        <f t="shared" si="341"/>
        <v>heater/plays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6">
        <f t="shared" si="342"/>
        <v>41805.666666666664</v>
      </c>
      <c r="K3183">
        <v>1400570787</v>
      </c>
      <c r="L3183" s="18">
        <f t="shared" si="339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>
        <f t="shared" si="340"/>
        <v>45</v>
      </c>
      <c r="R3183">
        <f t="shared" si="343"/>
        <v>3</v>
      </c>
      <c r="S3183" s="8" t="str">
        <f t="shared" si="338"/>
        <v>theater</v>
      </c>
      <c r="T3183" t="str">
        <f t="shared" si="341"/>
        <v>heater/plays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6">
        <f t="shared" si="342"/>
        <v>40939.708333333336</v>
      </c>
      <c r="K3184">
        <v>1323211621</v>
      </c>
      <c r="L3184" s="18">
        <f t="shared" si="339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>
        <f t="shared" si="340"/>
        <v>62</v>
      </c>
      <c r="R3184">
        <f t="shared" si="343"/>
        <v>0.41059602649006621</v>
      </c>
      <c r="S3184" s="8" t="str">
        <f t="shared" si="338"/>
        <v>theater</v>
      </c>
      <c r="T3184" t="str">
        <f t="shared" si="341"/>
        <v>heater/plays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6">
        <f t="shared" si="342"/>
        <v>41509.79478009259</v>
      </c>
      <c r="K3185">
        <v>1375729469</v>
      </c>
      <c r="L3185" s="18">
        <f t="shared" si="339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>
        <f t="shared" si="340"/>
        <v>225</v>
      </c>
      <c r="R3185">
        <f t="shared" si="343"/>
        <v>3.3088235294117645</v>
      </c>
      <c r="S3185" s="8" t="str">
        <f t="shared" si="338"/>
        <v>theater</v>
      </c>
      <c r="T3185" t="str">
        <f t="shared" si="341"/>
        <v>heater/plays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6">
        <f t="shared" si="342"/>
        <v>41821.993414351848</v>
      </c>
      <c r="K3186">
        <v>1401666631</v>
      </c>
      <c r="L3186" s="18">
        <f t="shared" si="339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>
        <f t="shared" si="340"/>
        <v>310</v>
      </c>
      <c r="R3186">
        <f t="shared" si="343"/>
        <v>6.7391304347826084</v>
      </c>
      <c r="S3186" s="8" t="str">
        <f t="shared" si="338"/>
        <v>theater</v>
      </c>
      <c r="T3186" t="str">
        <f t="shared" si="341"/>
        <v>heater/plays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6">
        <f t="shared" si="342"/>
        <v>41836.977326388893</v>
      </c>
      <c r="K3187">
        <v>1404948441</v>
      </c>
      <c r="L3187" s="18">
        <f t="shared" si="339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>
        <f t="shared" si="340"/>
        <v>0</v>
      </c>
      <c r="R3187">
        <f t="shared" si="343"/>
        <v>0</v>
      </c>
      <c r="S3187" s="8" t="str">
        <f t="shared" si="338"/>
        <v>theater</v>
      </c>
      <c r="T3187" t="str">
        <f t="shared" si="341"/>
        <v>heater/plays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6">
        <f t="shared" si="342"/>
        <v>41898.875</v>
      </c>
      <c r="K3188">
        <v>1408313438</v>
      </c>
      <c r="L3188" s="18">
        <f t="shared" si="339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>
        <f t="shared" si="340"/>
        <v>70</v>
      </c>
      <c r="R3188">
        <f t="shared" si="343"/>
        <v>1</v>
      </c>
      <c r="S3188" s="8" t="str">
        <f t="shared" si="338"/>
        <v>theater</v>
      </c>
      <c r="T3188" t="str">
        <f t="shared" si="341"/>
        <v>heater/plays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6">
        <f t="shared" si="342"/>
        <v>41855.666354166664</v>
      </c>
      <c r="K3189">
        <v>1405439973</v>
      </c>
      <c r="L3189" s="18">
        <f t="shared" si="339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>
        <f t="shared" si="340"/>
        <v>2444</v>
      </c>
      <c r="R3189">
        <f t="shared" si="343"/>
        <v>10.016393442622951</v>
      </c>
      <c r="S3189" s="8" t="str">
        <f t="shared" si="338"/>
        <v>theater</v>
      </c>
      <c r="T3189" t="str">
        <f t="shared" si="341"/>
        <v>heater/plays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6">
        <f t="shared" si="342"/>
        <v>42165.415532407409</v>
      </c>
      <c r="K3190">
        <v>1432115902</v>
      </c>
      <c r="L3190" s="18">
        <f t="shared" si="339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>
        <f t="shared" si="340"/>
        <v>-70</v>
      </c>
      <c r="R3190">
        <f t="shared" si="343"/>
        <v>-7.7777777777777777</v>
      </c>
      <c r="S3190" t="str">
        <f t="shared" ref="S3190:S3209" si="344">LEFT(P3190, LEN(P3190)-8)</f>
        <v>theater</v>
      </c>
      <c r="T3190" t="str">
        <f t="shared" si="341"/>
        <v>ater/musical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6">
        <f t="shared" si="342"/>
        <v>42148.346435185187</v>
      </c>
      <c r="K3191">
        <v>1429863532</v>
      </c>
      <c r="L3191" s="18">
        <f t="shared" si="339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>
        <f t="shared" si="340"/>
        <v>-48220</v>
      </c>
      <c r="R3191">
        <f t="shared" si="343"/>
        <v>-2537.8947368421054</v>
      </c>
      <c r="S3191" t="str">
        <f t="shared" si="344"/>
        <v>theater</v>
      </c>
      <c r="T3191" t="str">
        <f t="shared" si="341"/>
        <v>ater/musical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6">
        <f t="shared" si="342"/>
        <v>42713.192997685182</v>
      </c>
      <c r="K3192">
        <v>1478662675</v>
      </c>
      <c r="L3192" s="18">
        <f t="shared" si="339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>
        <f t="shared" si="340"/>
        <v>-4000</v>
      </c>
      <c r="R3192" t="e">
        <f t="shared" si="343"/>
        <v>#DIV/0!</v>
      </c>
      <c r="S3192" t="str">
        <f t="shared" si="344"/>
        <v>theater</v>
      </c>
      <c r="T3192" t="str">
        <f t="shared" si="341"/>
        <v>ater/musical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6">
        <f t="shared" si="342"/>
        <v>42598.755428240736</v>
      </c>
      <c r="K3193">
        <v>1466186869</v>
      </c>
      <c r="L3193" s="18">
        <f t="shared" si="339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>
        <f t="shared" si="340"/>
        <v>-3599</v>
      </c>
      <c r="R3193">
        <f t="shared" si="343"/>
        <v>-899.75</v>
      </c>
      <c r="S3193" t="str">
        <f t="shared" si="344"/>
        <v>theater</v>
      </c>
      <c r="T3193" t="str">
        <f t="shared" si="341"/>
        <v>ater/musical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6">
        <f t="shared" si="342"/>
        <v>42063.916666666672</v>
      </c>
      <c r="K3194">
        <v>1421274859</v>
      </c>
      <c r="L3194" s="18">
        <f t="shared" si="339"/>
        <v>42018.94049768518</v>
      </c>
      <c r="M3194" t="b">
        <v>0</v>
      </c>
      <c r="N3194">
        <v>8</v>
      </c>
      <c r="O3194" t="b">
        <v>0</v>
      </c>
      <c r="P3194" t="s">
        <v>8304</v>
      </c>
      <c r="Q3194">
        <f t="shared" si="340"/>
        <v>-9898</v>
      </c>
      <c r="R3194">
        <f t="shared" si="343"/>
        <v>-1237.25</v>
      </c>
      <c r="S3194" t="str">
        <f t="shared" si="344"/>
        <v>theater</v>
      </c>
      <c r="T3194" t="str">
        <f t="shared" si="341"/>
        <v>ater/musical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6">
        <f t="shared" si="342"/>
        <v>42055.968240740738</v>
      </c>
      <c r="K3195">
        <v>1420586056</v>
      </c>
      <c r="L3195" s="18">
        <f t="shared" si="339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>
        <f t="shared" si="340"/>
        <v>-4413</v>
      </c>
      <c r="R3195">
        <f t="shared" si="343"/>
        <v>-183.875</v>
      </c>
      <c r="S3195" t="str">
        <f t="shared" si="344"/>
        <v>theater</v>
      </c>
      <c r="T3195" t="str">
        <f t="shared" si="341"/>
        <v>ater/musical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6">
        <f t="shared" si="342"/>
        <v>42212.062476851846</v>
      </c>
      <c r="K3196">
        <v>1435368598</v>
      </c>
      <c r="L3196" s="18">
        <f t="shared" si="339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>
        <f t="shared" si="340"/>
        <v>-11000</v>
      </c>
      <c r="R3196" t="e">
        <f t="shared" si="343"/>
        <v>#DIV/0!</v>
      </c>
      <c r="S3196" t="str">
        <f t="shared" si="344"/>
        <v>theater</v>
      </c>
      <c r="T3196" t="str">
        <f t="shared" si="341"/>
        <v>ater/musical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6">
        <f t="shared" si="342"/>
        <v>42047.594236111108</v>
      </c>
      <c r="K3197">
        <v>1421158542</v>
      </c>
      <c r="L3197" s="18">
        <f t="shared" si="339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>
        <f t="shared" si="340"/>
        <v>-1430</v>
      </c>
      <c r="R3197">
        <f t="shared" si="343"/>
        <v>-36.666666666666664</v>
      </c>
      <c r="S3197" t="str">
        <f t="shared" si="344"/>
        <v>theater</v>
      </c>
      <c r="T3197" t="str">
        <f t="shared" si="341"/>
        <v>ater/musical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6">
        <f t="shared" si="342"/>
        <v>42217.583333333328</v>
      </c>
      <c r="K3198">
        <v>1433254875</v>
      </c>
      <c r="L3198" s="18">
        <f t="shared" si="339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>
        <f t="shared" si="340"/>
        <v>-2998200</v>
      </c>
      <c r="R3198">
        <f t="shared" si="343"/>
        <v>-499700</v>
      </c>
      <c r="S3198" t="str">
        <f t="shared" si="344"/>
        <v>theater</v>
      </c>
      <c r="T3198" t="str">
        <f t="shared" si="341"/>
        <v>ater/musical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6">
        <f t="shared" si="342"/>
        <v>42039.493263888886</v>
      </c>
      <c r="K3199">
        <v>1420458618</v>
      </c>
      <c r="L3199" s="18">
        <f t="shared" si="339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>
        <f t="shared" si="340"/>
        <v>-8855</v>
      </c>
      <c r="R3199">
        <f t="shared" si="343"/>
        <v>-2213.75</v>
      </c>
      <c r="S3199" t="str">
        <f t="shared" si="344"/>
        <v>theater</v>
      </c>
      <c r="T3199" t="str">
        <f t="shared" si="341"/>
        <v>ater/musical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6">
        <f t="shared" si="342"/>
        <v>42051.424502314811</v>
      </c>
      <c r="K3200">
        <v>1420798277</v>
      </c>
      <c r="L3200" s="18">
        <f t="shared" si="339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>
        <f t="shared" si="340"/>
        <v>-29890</v>
      </c>
      <c r="R3200">
        <f t="shared" si="343"/>
        <v>-9963.3333333333339</v>
      </c>
      <c r="S3200" t="str">
        <f t="shared" si="344"/>
        <v>theater</v>
      </c>
      <c r="T3200" t="str">
        <f t="shared" si="341"/>
        <v>ater/musical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6">
        <f t="shared" si="342"/>
        <v>41888.875</v>
      </c>
      <c r="K3201">
        <v>1407435418</v>
      </c>
      <c r="L3201" s="18">
        <f t="shared" si="339"/>
        <v>41858.761782407404</v>
      </c>
      <c r="M3201" t="b">
        <v>0</v>
      </c>
      <c r="N3201">
        <v>53</v>
      </c>
      <c r="O3201" t="b">
        <v>0</v>
      </c>
      <c r="P3201" t="s">
        <v>8304</v>
      </c>
      <c r="Q3201">
        <f t="shared" si="340"/>
        <v>-2392</v>
      </c>
      <c r="R3201">
        <f t="shared" si="343"/>
        <v>-45.132075471698116</v>
      </c>
      <c r="S3201" t="str">
        <f t="shared" si="344"/>
        <v>theater</v>
      </c>
      <c r="T3201" t="str">
        <f t="shared" si="341"/>
        <v>ater/musical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6">
        <f t="shared" si="342"/>
        <v>42490.231944444444</v>
      </c>
      <c r="K3202">
        <v>1459410101</v>
      </c>
      <c r="L3202" s="18">
        <f t="shared" ref="L3202:L3265" si="345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8304</v>
      </c>
      <c r="Q3202">
        <f t="shared" ref="Q3202:Q3265" si="346">E3202-D3202</f>
        <v>-49999</v>
      </c>
      <c r="R3202">
        <f t="shared" si="343"/>
        <v>-49999</v>
      </c>
      <c r="S3202" t="str">
        <f t="shared" si="344"/>
        <v>theater</v>
      </c>
      <c r="T3202" t="str">
        <f t="shared" ref="T3202:T3265" si="347">RIGHT(P3202,12)</f>
        <v>ater/musical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6">
        <f t="shared" ref="J3203:J3266" si="348">(((I3203/60)/60)/24)+DATE(1970,1,1)</f>
        <v>41882.767094907409</v>
      </c>
      <c r="K3203">
        <v>1407695077</v>
      </c>
      <c r="L3203" s="18">
        <f t="shared" si="345"/>
        <v>41861.767094907409</v>
      </c>
      <c r="M3203" t="b">
        <v>0</v>
      </c>
      <c r="N3203">
        <v>2</v>
      </c>
      <c r="O3203" t="b">
        <v>0</v>
      </c>
      <c r="P3203" t="s">
        <v>8304</v>
      </c>
      <c r="Q3203">
        <f t="shared" si="346"/>
        <v>-1975</v>
      </c>
      <c r="R3203">
        <f t="shared" ref="R3203:R3266" si="349">Q3203/N3203</f>
        <v>-987.5</v>
      </c>
      <c r="S3203" t="str">
        <f t="shared" si="344"/>
        <v>theater</v>
      </c>
      <c r="T3203" t="str">
        <f t="shared" si="347"/>
        <v>ater/musical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6">
        <f t="shared" si="348"/>
        <v>42352.249305555553</v>
      </c>
      <c r="K3204">
        <v>1445027346</v>
      </c>
      <c r="L3204" s="18">
        <f t="shared" si="345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>
        <f t="shared" si="346"/>
        <v>-2274</v>
      </c>
      <c r="R3204">
        <f t="shared" si="349"/>
        <v>-90.96</v>
      </c>
      <c r="S3204" t="str">
        <f t="shared" si="344"/>
        <v>theater</v>
      </c>
      <c r="T3204" t="str">
        <f t="shared" si="347"/>
        <v>ater/musical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6">
        <f t="shared" si="348"/>
        <v>42272.988680555558</v>
      </c>
      <c r="K3205">
        <v>1440632622</v>
      </c>
      <c r="L3205" s="18">
        <f t="shared" si="345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>
        <f t="shared" si="346"/>
        <v>-750</v>
      </c>
      <c r="R3205">
        <f t="shared" si="349"/>
        <v>-125</v>
      </c>
      <c r="S3205" t="str">
        <f t="shared" si="344"/>
        <v>theater</v>
      </c>
      <c r="T3205" t="str">
        <f t="shared" si="347"/>
        <v>ater/musical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6">
        <f t="shared" si="348"/>
        <v>42202.676388888889</v>
      </c>
      <c r="K3206">
        <v>1434558479</v>
      </c>
      <c r="L3206" s="18">
        <f t="shared" si="345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>
        <f t="shared" si="346"/>
        <v>-500</v>
      </c>
      <c r="R3206" t="e">
        <f t="shared" si="349"/>
        <v>#DIV/0!</v>
      </c>
      <c r="S3206" t="str">
        <f t="shared" si="344"/>
        <v>theater</v>
      </c>
      <c r="T3206" t="str">
        <f t="shared" si="347"/>
        <v>ater/musical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6">
        <f t="shared" si="348"/>
        <v>42125.374675925923</v>
      </c>
      <c r="K3207">
        <v>1427878772</v>
      </c>
      <c r="L3207" s="18">
        <f t="shared" si="345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>
        <f t="shared" si="346"/>
        <v>-7727</v>
      </c>
      <c r="R3207">
        <f t="shared" si="349"/>
        <v>-643.91666666666663</v>
      </c>
      <c r="S3207" t="str">
        <f t="shared" si="344"/>
        <v>theater</v>
      </c>
      <c r="T3207" t="str">
        <f t="shared" si="347"/>
        <v>ater/musical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6">
        <f t="shared" si="348"/>
        <v>42266.276053240741</v>
      </c>
      <c r="K3208">
        <v>1440052651</v>
      </c>
      <c r="L3208" s="18">
        <f t="shared" si="345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>
        <f t="shared" si="346"/>
        <v>-5000</v>
      </c>
      <c r="R3208" t="e">
        <f t="shared" si="349"/>
        <v>#DIV/0!</v>
      </c>
      <c r="S3208" t="str">
        <f t="shared" si="344"/>
        <v>theater</v>
      </c>
      <c r="T3208" t="str">
        <f t="shared" si="347"/>
        <v>ater/musical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6">
        <f t="shared" si="348"/>
        <v>42117.236192129625</v>
      </c>
      <c r="K3209">
        <v>1424587207</v>
      </c>
      <c r="L3209" s="18">
        <f t="shared" si="345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>
        <f t="shared" si="346"/>
        <v>-2950</v>
      </c>
      <c r="R3209">
        <f t="shared" si="349"/>
        <v>-81.944444444444443</v>
      </c>
      <c r="S3209" t="str">
        <f t="shared" si="344"/>
        <v>theater</v>
      </c>
      <c r="T3209" t="str">
        <f t="shared" si="347"/>
        <v>ater/musical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6">
        <f t="shared" si="348"/>
        <v>41848.605057870373</v>
      </c>
      <c r="K3210">
        <v>1404743477</v>
      </c>
      <c r="L3210" s="18">
        <f t="shared" si="345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>
        <f t="shared" si="346"/>
        <v>175</v>
      </c>
      <c r="R3210">
        <f t="shared" si="349"/>
        <v>2.1341463414634148</v>
      </c>
      <c r="S3210" s="8" t="str">
        <f t="shared" ref="S3210:S3273" si="350">LEFT(P3210, LEN(P3210)-6)</f>
        <v>theater</v>
      </c>
      <c r="T3210" t="str">
        <f t="shared" si="347"/>
        <v>heater/plays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6">
        <f t="shared" si="348"/>
        <v>41810.958333333336</v>
      </c>
      <c r="K3211">
        <v>1400512658</v>
      </c>
      <c r="L3211" s="18">
        <f t="shared" si="345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>
        <f t="shared" si="346"/>
        <v>1835.7000000000007</v>
      </c>
      <c r="R3211">
        <f t="shared" si="349"/>
        <v>8.1225663716814189</v>
      </c>
      <c r="S3211" s="8" t="str">
        <f t="shared" si="350"/>
        <v>theater</v>
      </c>
      <c r="T3211" t="str">
        <f t="shared" si="347"/>
        <v>heater/plays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6">
        <f t="shared" si="348"/>
        <v>41061.165972222225</v>
      </c>
      <c r="K3212">
        <v>1334442519</v>
      </c>
      <c r="L3212" s="18">
        <f t="shared" si="345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>
        <f t="shared" si="346"/>
        <v>773</v>
      </c>
      <c r="R3212">
        <f t="shared" si="349"/>
        <v>12.883333333333333</v>
      </c>
      <c r="S3212" s="8" t="str">
        <f t="shared" si="350"/>
        <v>theater</v>
      </c>
      <c r="T3212" t="str">
        <f t="shared" si="347"/>
        <v>heater/plays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6">
        <f t="shared" si="348"/>
        <v>41866.083333333336</v>
      </c>
      <c r="K3213">
        <v>1405346680</v>
      </c>
      <c r="L3213" s="18">
        <f t="shared" si="345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>
        <f t="shared" si="346"/>
        <v>4541</v>
      </c>
      <c r="R3213">
        <f t="shared" si="349"/>
        <v>14.102484472049689</v>
      </c>
      <c r="S3213" s="8" t="str">
        <f t="shared" si="350"/>
        <v>theater</v>
      </c>
      <c r="T3213" t="str">
        <f t="shared" si="347"/>
        <v>heater/plays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6">
        <f t="shared" si="348"/>
        <v>41859.795729166668</v>
      </c>
      <c r="K3214">
        <v>1404932751</v>
      </c>
      <c r="L3214" s="18">
        <f t="shared" si="345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>
        <f t="shared" si="346"/>
        <v>1050</v>
      </c>
      <c r="R3214">
        <f t="shared" si="349"/>
        <v>11.170212765957446</v>
      </c>
      <c r="S3214" s="8" t="str">
        <f t="shared" si="350"/>
        <v>theater</v>
      </c>
      <c r="T3214" t="str">
        <f t="shared" si="347"/>
        <v>heater/plays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6">
        <f t="shared" si="348"/>
        <v>42211.763414351852</v>
      </c>
      <c r="K3215">
        <v>1434478759</v>
      </c>
      <c r="L3215" s="18">
        <f t="shared" si="345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>
        <f t="shared" si="346"/>
        <v>7</v>
      </c>
      <c r="R3215">
        <f t="shared" si="349"/>
        <v>0.14893617021276595</v>
      </c>
      <c r="S3215" s="8" t="str">
        <f t="shared" si="350"/>
        <v>theater</v>
      </c>
      <c r="T3215" t="str">
        <f t="shared" si="347"/>
        <v>heater/plays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6">
        <f t="shared" si="348"/>
        <v>42374.996527777781</v>
      </c>
      <c r="K3216">
        <v>1448823673</v>
      </c>
      <c r="L3216" s="18">
        <f t="shared" si="345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>
        <f t="shared" si="346"/>
        <v>256</v>
      </c>
      <c r="R3216">
        <f t="shared" si="349"/>
        <v>2.2260869565217392</v>
      </c>
      <c r="S3216" s="8" t="str">
        <f t="shared" si="350"/>
        <v>theater</v>
      </c>
      <c r="T3216" t="str">
        <f t="shared" si="347"/>
        <v>heater/plays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6">
        <f t="shared" si="348"/>
        <v>42257.165972222225</v>
      </c>
      <c r="K3217">
        <v>1438617471</v>
      </c>
      <c r="L3217" s="18">
        <f t="shared" si="345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>
        <f t="shared" si="346"/>
        <v>123</v>
      </c>
      <c r="R3217">
        <f t="shared" si="349"/>
        <v>0.91791044776119401</v>
      </c>
      <c r="S3217" s="8" t="str">
        <f t="shared" si="350"/>
        <v>theater</v>
      </c>
      <c r="T3217" t="str">
        <f t="shared" si="347"/>
        <v>heater/plays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6">
        <f t="shared" si="348"/>
        <v>42196.604166666672</v>
      </c>
      <c r="K3218">
        <v>1433934371</v>
      </c>
      <c r="L3218" s="18">
        <f t="shared" si="345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>
        <f t="shared" si="346"/>
        <v>1</v>
      </c>
      <c r="R3218">
        <f t="shared" si="349"/>
        <v>2.8571428571428571E-2</v>
      </c>
      <c r="S3218" s="8" t="str">
        <f t="shared" si="350"/>
        <v>theater</v>
      </c>
      <c r="T3218" t="str">
        <f t="shared" si="347"/>
        <v>heater/plays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6">
        <f t="shared" si="348"/>
        <v>42678.546111111107</v>
      </c>
      <c r="K3219">
        <v>1475672784</v>
      </c>
      <c r="L3219" s="18">
        <f t="shared" si="345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>
        <f t="shared" si="346"/>
        <v>721</v>
      </c>
      <c r="R3219">
        <f t="shared" si="349"/>
        <v>6.9326923076923075</v>
      </c>
      <c r="S3219" s="8" t="str">
        <f t="shared" si="350"/>
        <v>theater</v>
      </c>
      <c r="T3219" t="str">
        <f t="shared" si="347"/>
        <v>heater/plays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6">
        <f t="shared" si="348"/>
        <v>42004</v>
      </c>
      <c r="K3220">
        <v>1417132986</v>
      </c>
      <c r="L3220" s="18">
        <f t="shared" si="345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>
        <f t="shared" si="346"/>
        <v>252</v>
      </c>
      <c r="R3220">
        <f t="shared" si="349"/>
        <v>1.3695652173913044</v>
      </c>
      <c r="S3220" s="8" t="str">
        <f t="shared" si="350"/>
        <v>theater</v>
      </c>
      <c r="T3220" t="str">
        <f t="shared" si="347"/>
        <v>heater/plays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6">
        <f t="shared" si="348"/>
        <v>42085.941516203704</v>
      </c>
      <c r="K3221">
        <v>1424043347</v>
      </c>
      <c r="L3221" s="18">
        <f t="shared" si="345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>
        <f t="shared" si="346"/>
        <v>22</v>
      </c>
      <c r="R3221">
        <f t="shared" si="349"/>
        <v>0.18487394957983194</v>
      </c>
      <c r="S3221" s="8" t="str">
        <f t="shared" si="350"/>
        <v>theater</v>
      </c>
      <c r="T3221" t="str">
        <f t="shared" si="347"/>
        <v>heater/plays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6">
        <f t="shared" si="348"/>
        <v>42806.875</v>
      </c>
      <c r="K3222">
        <v>1486411204</v>
      </c>
      <c r="L3222" s="18">
        <f t="shared" si="345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>
        <f t="shared" si="346"/>
        <v>126</v>
      </c>
      <c r="R3222">
        <f t="shared" si="349"/>
        <v>2.1355932203389831</v>
      </c>
      <c r="S3222" s="8" t="str">
        <f t="shared" si="350"/>
        <v>theater</v>
      </c>
      <c r="T3222" t="str">
        <f t="shared" si="347"/>
        <v>heater/plays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6">
        <f t="shared" si="348"/>
        <v>42190.696793981479</v>
      </c>
      <c r="K3223">
        <v>1433090603</v>
      </c>
      <c r="L3223" s="18">
        <f t="shared" si="345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>
        <f t="shared" si="346"/>
        <v>137</v>
      </c>
      <c r="R3223">
        <f t="shared" si="349"/>
        <v>1.2123893805309736</v>
      </c>
      <c r="S3223" s="8" t="str">
        <f t="shared" si="350"/>
        <v>theater</v>
      </c>
      <c r="T3223" t="str">
        <f t="shared" si="347"/>
        <v>heater/plays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6">
        <f t="shared" si="348"/>
        <v>42301.895138888889</v>
      </c>
      <c r="K3224">
        <v>1443016697</v>
      </c>
      <c r="L3224" s="18">
        <f t="shared" si="345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>
        <f t="shared" si="346"/>
        <v>620</v>
      </c>
      <c r="R3224">
        <f t="shared" si="349"/>
        <v>7.3809523809523814</v>
      </c>
      <c r="S3224" s="8" t="str">
        <f t="shared" si="350"/>
        <v>theater</v>
      </c>
      <c r="T3224" t="str">
        <f t="shared" si="347"/>
        <v>heater/plays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6">
        <f t="shared" si="348"/>
        <v>42236.835370370376</v>
      </c>
      <c r="K3225">
        <v>1437508976</v>
      </c>
      <c r="L3225" s="18">
        <f t="shared" si="345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>
        <f t="shared" si="346"/>
        <v>295</v>
      </c>
      <c r="R3225">
        <f t="shared" si="349"/>
        <v>3.9864864864864864</v>
      </c>
      <c r="S3225" s="8" t="str">
        <f t="shared" si="350"/>
        <v>theater</v>
      </c>
      <c r="T3225" t="str">
        <f t="shared" si="347"/>
        <v>heater/plays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6">
        <f t="shared" si="348"/>
        <v>42745.208333333328</v>
      </c>
      <c r="K3226">
        <v>1479932713</v>
      </c>
      <c r="L3226" s="18">
        <f t="shared" si="345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>
        <f t="shared" si="346"/>
        <v>610</v>
      </c>
      <c r="R3226">
        <f t="shared" si="349"/>
        <v>2.824074074074074</v>
      </c>
      <c r="S3226" s="8" t="str">
        <f t="shared" si="350"/>
        <v>theater</v>
      </c>
      <c r="T3226" t="str">
        <f t="shared" si="347"/>
        <v>heater/plays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6">
        <f t="shared" si="348"/>
        <v>42524.875</v>
      </c>
      <c r="K3227">
        <v>1463145938</v>
      </c>
      <c r="L3227" s="18">
        <f t="shared" si="345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>
        <f t="shared" si="346"/>
        <v>47</v>
      </c>
      <c r="R3227">
        <f t="shared" si="349"/>
        <v>1.2051282051282051</v>
      </c>
      <c r="S3227" s="8" t="str">
        <f t="shared" si="350"/>
        <v>theater</v>
      </c>
      <c r="T3227" t="str">
        <f t="shared" si="347"/>
        <v>heater/plays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6">
        <f t="shared" si="348"/>
        <v>42307.583472222221</v>
      </c>
      <c r="K3228">
        <v>1443621612</v>
      </c>
      <c r="L3228" s="18">
        <f t="shared" si="345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>
        <f t="shared" si="346"/>
        <v>50</v>
      </c>
      <c r="R3228">
        <f t="shared" si="349"/>
        <v>2.3809523809523809</v>
      </c>
      <c r="S3228" s="8" t="str">
        <f t="shared" si="350"/>
        <v>theater</v>
      </c>
      <c r="T3228" t="str">
        <f t="shared" si="347"/>
        <v>heater/plays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6">
        <f t="shared" si="348"/>
        <v>42752.882361111115</v>
      </c>
      <c r="K3229">
        <v>1482095436</v>
      </c>
      <c r="L3229" s="18">
        <f t="shared" si="345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>
        <f t="shared" si="346"/>
        <v>300</v>
      </c>
      <c r="R3229">
        <f t="shared" si="349"/>
        <v>10</v>
      </c>
      <c r="S3229" s="8" t="str">
        <f t="shared" si="350"/>
        <v>theater</v>
      </c>
      <c r="T3229" t="str">
        <f t="shared" si="347"/>
        <v>heater/plays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6">
        <f t="shared" si="348"/>
        <v>42355.207638888889</v>
      </c>
      <c r="K3230">
        <v>1447606884</v>
      </c>
      <c r="L3230" s="18">
        <f t="shared" si="345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>
        <f t="shared" si="346"/>
        <v>164</v>
      </c>
      <c r="R3230">
        <f t="shared" si="349"/>
        <v>4.4324324324324325</v>
      </c>
      <c r="S3230" s="8" t="str">
        <f t="shared" si="350"/>
        <v>theater</v>
      </c>
      <c r="T3230" t="str">
        <f t="shared" si="347"/>
        <v>heater/plays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6">
        <f t="shared" si="348"/>
        <v>41963.333310185189</v>
      </c>
      <c r="K3231">
        <v>1413874798</v>
      </c>
      <c r="L3231" s="18">
        <f t="shared" si="345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>
        <f t="shared" si="346"/>
        <v>1573</v>
      </c>
      <c r="R3231">
        <f t="shared" si="349"/>
        <v>7.7871287128712874</v>
      </c>
      <c r="S3231" s="8" t="str">
        <f t="shared" si="350"/>
        <v>theater</v>
      </c>
      <c r="T3231" t="str">
        <f t="shared" si="347"/>
        <v>heater/plays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6">
        <f t="shared" si="348"/>
        <v>41913.165972222225</v>
      </c>
      <c r="K3232">
        <v>1410840126</v>
      </c>
      <c r="L3232" s="18">
        <f t="shared" si="345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>
        <f t="shared" si="346"/>
        <v>257</v>
      </c>
      <c r="R3232">
        <f t="shared" si="349"/>
        <v>6.9459459459459456</v>
      </c>
      <c r="S3232" s="8" t="str">
        <f t="shared" si="350"/>
        <v>theater</v>
      </c>
      <c r="T3232" t="str">
        <f t="shared" si="347"/>
        <v>heater/plays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6">
        <f t="shared" si="348"/>
        <v>42476.943831018521</v>
      </c>
      <c r="K3233">
        <v>1458254347</v>
      </c>
      <c r="L3233" s="18">
        <f t="shared" si="345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>
        <f t="shared" si="346"/>
        <v>610</v>
      </c>
      <c r="R3233">
        <f t="shared" si="349"/>
        <v>21.785714285714285</v>
      </c>
      <c r="S3233" s="8" t="str">
        <f t="shared" si="350"/>
        <v>theater</v>
      </c>
      <c r="T3233" t="str">
        <f t="shared" si="347"/>
        <v>heater/plays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6">
        <f t="shared" si="348"/>
        <v>42494.165972222225</v>
      </c>
      <c r="K3234">
        <v>1459711917</v>
      </c>
      <c r="L3234" s="18">
        <f t="shared" si="345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>
        <f t="shared" si="346"/>
        <v>312</v>
      </c>
      <c r="R3234">
        <f t="shared" si="349"/>
        <v>12</v>
      </c>
      <c r="S3234" s="8" t="str">
        <f t="shared" si="350"/>
        <v>theater</v>
      </c>
      <c r="T3234" t="str">
        <f t="shared" si="347"/>
        <v>heater/plays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6">
        <f t="shared" si="348"/>
        <v>42796.805034722223</v>
      </c>
      <c r="K3235">
        <v>1485890355</v>
      </c>
      <c r="L3235" s="18">
        <f t="shared" si="345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>
        <f t="shared" si="346"/>
        <v>940</v>
      </c>
      <c r="R3235">
        <f t="shared" si="349"/>
        <v>15.409836065573771</v>
      </c>
      <c r="S3235" s="8" t="str">
        <f t="shared" si="350"/>
        <v>theater</v>
      </c>
      <c r="T3235" t="str">
        <f t="shared" si="347"/>
        <v>heater/plays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6">
        <f t="shared" si="348"/>
        <v>42767.979861111111</v>
      </c>
      <c r="K3236">
        <v>1483124208</v>
      </c>
      <c r="L3236" s="18">
        <f t="shared" si="345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>
        <f t="shared" si="346"/>
        <v>15.710000000000036</v>
      </c>
      <c r="R3236">
        <f t="shared" si="349"/>
        <v>0.13660869565217423</v>
      </c>
      <c r="S3236" s="8" t="str">
        <f t="shared" si="350"/>
        <v>theater</v>
      </c>
      <c r="T3236" t="str">
        <f t="shared" si="347"/>
        <v>heater/plays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6">
        <f t="shared" si="348"/>
        <v>42552.347812499997</v>
      </c>
      <c r="K3237">
        <v>1464769251</v>
      </c>
      <c r="L3237" s="18">
        <f t="shared" si="345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>
        <f t="shared" si="346"/>
        <v>481</v>
      </c>
      <c r="R3237">
        <f t="shared" si="349"/>
        <v>2.6574585635359118</v>
      </c>
      <c r="S3237" s="8" t="str">
        <f t="shared" si="350"/>
        <v>theater</v>
      </c>
      <c r="T3237" t="str">
        <f t="shared" si="347"/>
        <v>heater/plays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6">
        <f t="shared" si="348"/>
        <v>42732.917048611111</v>
      </c>
      <c r="K3238">
        <v>1480370433</v>
      </c>
      <c r="L3238" s="18">
        <f t="shared" si="345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>
        <f t="shared" si="346"/>
        <v>120</v>
      </c>
      <c r="R3238">
        <f t="shared" si="349"/>
        <v>1.0909090909090908</v>
      </c>
      <c r="S3238" s="8" t="str">
        <f t="shared" si="350"/>
        <v>theater</v>
      </c>
      <c r="T3238" t="str">
        <f t="shared" si="347"/>
        <v>heater/plays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6">
        <f t="shared" si="348"/>
        <v>42276.165972222225</v>
      </c>
      <c r="K3239">
        <v>1441452184</v>
      </c>
      <c r="L3239" s="18">
        <f t="shared" si="345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>
        <f t="shared" si="346"/>
        <v>275.63999999999942</v>
      </c>
      <c r="R3239">
        <f t="shared" si="349"/>
        <v>1.0246840148698864</v>
      </c>
      <c r="S3239" s="8" t="str">
        <f t="shared" si="350"/>
        <v>theater</v>
      </c>
      <c r="T3239" t="str">
        <f t="shared" si="347"/>
        <v>heater/plays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6">
        <f t="shared" si="348"/>
        <v>42186.510393518518</v>
      </c>
      <c r="K3240">
        <v>1433160898</v>
      </c>
      <c r="L3240" s="18">
        <f t="shared" si="345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>
        <f t="shared" si="346"/>
        <v>345</v>
      </c>
      <c r="R3240">
        <f t="shared" si="349"/>
        <v>4.3670886075949369</v>
      </c>
      <c r="S3240" s="8" t="str">
        <f t="shared" si="350"/>
        <v>theater</v>
      </c>
      <c r="T3240" t="str">
        <f t="shared" si="347"/>
        <v>heater/plays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6">
        <f t="shared" si="348"/>
        <v>42302.999305555553</v>
      </c>
      <c r="K3241">
        <v>1443665293</v>
      </c>
      <c r="L3241" s="18">
        <f t="shared" si="345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>
        <f t="shared" si="346"/>
        <v>346.97999999999956</v>
      </c>
      <c r="R3241">
        <f t="shared" si="349"/>
        <v>3.3363461538461499</v>
      </c>
      <c r="S3241" s="8" t="str">
        <f t="shared" si="350"/>
        <v>theater</v>
      </c>
      <c r="T3241" t="str">
        <f t="shared" si="347"/>
        <v>heater/plays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6">
        <f t="shared" si="348"/>
        <v>42782.958333333328</v>
      </c>
      <c r="K3242">
        <v>1484843948</v>
      </c>
      <c r="L3242" s="18">
        <f t="shared" si="345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>
        <f t="shared" si="346"/>
        <v>17</v>
      </c>
      <c r="R3242">
        <f t="shared" si="349"/>
        <v>0.5</v>
      </c>
      <c r="S3242" s="8" t="str">
        <f t="shared" si="350"/>
        <v>theater</v>
      </c>
      <c r="T3242" t="str">
        <f t="shared" si="347"/>
        <v>heater/plays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6">
        <f t="shared" si="348"/>
        <v>41926.290972222225</v>
      </c>
      <c r="K3243">
        <v>1410421670</v>
      </c>
      <c r="L3243" s="18">
        <f t="shared" si="345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>
        <f t="shared" si="346"/>
        <v>1301</v>
      </c>
      <c r="R3243">
        <f t="shared" si="349"/>
        <v>7.7904191616766463</v>
      </c>
      <c r="S3243" s="8" t="str">
        <f t="shared" si="350"/>
        <v>theater</v>
      </c>
      <c r="T3243" t="str">
        <f t="shared" si="347"/>
        <v>heater/plays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6">
        <f t="shared" si="348"/>
        <v>41901.755694444444</v>
      </c>
      <c r="K3244">
        <v>1408558092</v>
      </c>
      <c r="L3244" s="18">
        <f t="shared" si="345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>
        <f t="shared" si="346"/>
        <v>2730.42</v>
      </c>
      <c r="R3244">
        <f t="shared" si="349"/>
        <v>14.920327868852459</v>
      </c>
      <c r="S3244" s="8" t="str">
        <f t="shared" si="350"/>
        <v>theater</v>
      </c>
      <c r="T3244" t="str">
        <f t="shared" si="347"/>
        <v>heater/plays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6">
        <f t="shared" si="348"/>
        <v>42286</v>
      </c>
      <c r="K3245">
        <v>1442283562</v>
      </c>
      <c r="L3245" s="18">
        <f t="shared" si="345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>
        <f t="shared" si="346"/>
        <v>227</v>
      </c>
      <c r="R3245">
        <f t="shared" si="349"/>
        <v>3.1971830985915495</v>
      </c>
      <c r="S3245" s="8" t="str">
        <f t="shared" si="350"/>
        <v>theater</v>
      </c>
      <c r="T3245" t="str">
        <f t="shared" si="347"/>
        <v>heater/plays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6">
        <f t="shared" si="348"/>
        <v>42705.735902777778</v>
      </c>
      <c r="K3246">
        <v>1478018382</v>
      </c>
      <c r="L3246" s="18">
        <f t="shared" si="345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>
        <f t="shared" si="346"/>
        <v>47</v>
      </c>
      <c r="R3246">
        <f t="shared" si="349"/>
        <v>0.6811594202898551</v>
      </c>
      <c r="S3246" s="8" t="str">
        <f t="shared" si="350"/>
        <v>theater</v>
      </c>
      <c r="T3246" t="str">
        <f t="shared" si="347"/>
        <v>heater/plays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6">
        <f t="shared" si="348"/>
        <v>42167.083333333328</v>
      </c>
      <c r="K3247">
        <v>1431354258</v>
      </c>
      <c r="L3247" s="18">
        <f t="shared" si="345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>
        <f t="shared" si="346"/>
        <v>904</v>
      </c>
      <c r="R3247">
        <f t="shared" si="349"/>
        <v>3.3481481481481481</v>
      </c>
      <c r="S3247" s="8" t="str">
        <f t="shared" si="350"/>
        <v>theater</v>
      </c>
      <c r="T3247" t="str">
        <f t="shared" si="347"/>
        <v>heater/plays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6">
        <f t="shared" si="348"/>
        <v>42259.165972222225</v>
      </c>
      <c r="K3248">
        <v>1439551200</v>
      </c>
      <c r="L3248" s="18">
        <f t="shared" si="345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>
        <f t="shared" si="346"/>
        <v>1122</v>
      </c>
      <c r="R3248">
        <f t="shared" si="349"/>
        <v>5.8134715025906738</v>
      </c>
      <c r="S3248" s="8" t="str">
        <f t="shared" si="350"/>
        <v>theater</v>
      </c>
      <c r="T3248" t="str">
        <f t="shared" si="347"/>
        <v>heater/plays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6">
        <f t="shared" si="348"/>
        <v>42197.434166666666</v>
      </c>
      <c r="K3249">
        <v>1434104712</v>
      </c>
      <c r="L3249" s="18">
        <f t="shared" si="345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>
        <f t="shared" si="346"/>
        <v>146.5</v>
      </c>
      <c r="R3249">
        <f t="shared" si="349"/>
        <v>2.5701754385964914</v>
      </c>
      <c r="S3249" s="8" t="str">
        <f t="shared" si="350"/>
        <v>theater</v>
      </c>
      <c r="T3249" t="str">
        <f t="shared" si="347"/>
        <v>heater/plays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6">
        <f t="shared" si="348"/>
        <v>42098.846724537041</v>
      </c>
      <c r="K3250">
        <v>1425590357</v>
      </c>
      <c r="L3250" s="18">
        <f t="shared" si="345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>
        <f t="shared" si="346"/>
        <v>95</v>
      </c>
      <c r="R3250">
        <f t="shared" si="349"/>
        <v>0.47499999999999998</v>
      </c>
      <c r="S3250" s="8" t="str">
        <f t="shared" si="350"/>
        <v>theater</v>
      </c>
      <c r="T3250" t="str">
        <f t="shared" si="347"/>
        <v>heater/plays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6">
        <f t="shared" si="348"/>
        <v>42175.746689814812</v>
      </c>
      <c r="K3251">
        <v>1432230914</v>
      </c>
      <c r="L3251" s="18">
        <f t="shared" si="345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>
        <f t="shared" si="346"/>
        <v>271</v>
      </c>
      <c r="R3251">
        <f t="shared" si="349"/>
        <v>3.0795454545454546</v>
      </c>
      <c r="S3251" s="8" t="str">
        <f t="shared" si="350"/>
        <v>theater</v>
      </c>
      <c r="T3251" t="str">
        <f t="shared" si="347"/>
        <v>heater/plays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6">
        <f t="shared" si="348"/>
        <v>41948.783842592595</v>
      </c>
      <c r="K3252">
        <v>1412617724</v>
      </c>
      <c r="L3252" s="18">
        <f t="shared" si="345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>
        <f t="shared" si="346"/>
        <v>388</v>
      </c>
      <c r="R3252">
        <f t="shared" si="349"/>
        <v>1.8215962441314555</v>
      </c>
      <c r="S3252" s="8" t="str">
        <f t="shared" si="350"/>
        <v>theater</v>
      </c>
      <c r="T3252" t="str">
        <f t="shared" si="347"/>
        <v>heater/plays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6">
        <f t="shared" si="348"/>
        <v>42176.731087962966</v>
      </c>
      <c r="K3253">
        <v>1432315966</v>
      </c>
      <c r="L3253" s="18">
        <f t="shared" si="345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>
        <f t="shared" si="346"/>
        <v>161</v>
      </c>
      <c r="R3253">
        <f t="shared" si="349"/>
        <v>8.0500000000000007</v>
      </c>
      <c r="S3253" s="8" t="str">
        <f t="shared" si="350"/>
        <v>theater</v>
      </c>
      <c r="T3253" t="str">
        <f t="shared" si="347"/>
        <v>heater/plays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6">
        <f t="shared" si="348"/>
        <v>42620.472685185188</v>
      </c>
      <c r="K3254">
        <v>1470655240</v>
      </c>
      <c r="L3254" s="18">
        <f t="shared" si="345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>
        <f t="shared" si="346"/>
        <v>626</v>
      </c>
      <c r="R3254">
        <f t="shared" si="349"/>
        <v>12.52</v>
      </c>
      <c r="S3254" s="8" t="str">
        <f t="shared" si="350"/>
        <v>theater</v>
      </c>
      <c r="T3254" t="str">
        <f t="shared" si="347"/>
        <v>heater/plays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6">
        <f t="shared" si="348"/>
        <v>42621.15625</v>
      </c>
      <c r="K3255">
        <v>1471701028</v>
      </c>
      <c r="L3255" s="18">
        <f t="shared" si="345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>
        <f t="shared" si="346"/>
        <v>365</v>
      </c>
      <c r="R3255">
        <f t="shared" si="349"/>
        <v>3.1739130434782608</v>
      </c>
      <c r="S3255" s="8" t="str">
        <f t="shared" si="350"/>
        <v>theater</v>
      </c>
      <c r="T3255" t="str">
        <f t="shared" si="347"/>
        <v>heater/plays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6">
        <f t="shared" si="348"/>
        <v>42089.044085648144</v>
      </c>
      <c r="K3256">
        <v>1424743409</v>
      </c>
      <c r="L3256" s="18">
        <f t="shared" si="345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>
        <f t="shared" si="346"/>
        <v>163.5</v>
      </c>
      <c r="R3256">
        <f t="shared" si="349"/>
        <v>0.87903225806451613</v>
      </c>
      <c r="S3256" s="8" t="str">
        <f t="shared" si="350"/>
        <v>theater</v>
      </c>
      <c r="T3256" t="str">
        <f t="shared" si="347"/>
        <v>heater/plays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6">
        <f t="shared" si="348"/>
        <v>41919.768229166664</v>
      </c>
      <c r="K3257">
        <v>1410114375</v>
      </c>
      <c r="L3257" s="18">
        <f t="shared" si="345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>
        <f t="shared" si="346"/>
        <v>225</v>
      </c>
      <c r="R3257">
        <f t="shared" si="349"/>
        <v>12.5</v>
      </c>
      <c r="S3257" s="8" t="str">
        <f t="shared" si="350"/>
        <v>theater</v>
      </c>
      <c r="T3257" t="str">
        <f t="shared" si="347"/>
        <v>heater/plays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6">
        <f t="shared" si="348"/>
        <v>42166.165972222225</v>
      </c>
      <c r="K3258">
        <v>1432129577</v>
      </c>
      <c r="L3258" s="18">
        <f t="shared" si="345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>
        <f t="shared" si="346"/>
        <v>2806</v>
      </c>
      <c r="R3258">
        <f t="shared" si="349"/>
        <v>15.943181818181818</v>
      </c>
      <c r="S3258" s="8" t="str">
        <f t="shared" si="350"/>
        <v>theater</v>
      </c>
      <c r="T3258" t="str">
        <f t="shared" si="347"/>
        <v>heater/plays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6">
        <f t="shared" si="348"/>
        <v>42788.559629629628</v>
      </c>
      <c r="K3259">
        <v>1485177952</v>
      </c>
      <c r="L3259" s="18">
        <f t="shared" si="345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>
        <f t="shared" si="346"/>
        <v>125.98999999999978</v>
      </c>
      <c r="R3259">
        <f t="shared" si="349"/>
        <v>3.0729268292682872</v>
      </c>
      <c r="S3259" s="8" t="str">
        <f t="shared" si="350"/>
        <v>theater</v>
      </c>
      <c r="T3259" t="str">
        <f t="shared" si="347"/>
        <v>heater/plays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6">
        <f t="shared" si="348"/>
        <v>42012.887280092589</v>
      </c>
      <c r="K3260">
        <v>1418159861</v>
      </c>
      <c r="L3260" s="18">
        <f t="shared" si="345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>
        <f t="shared" si="346"/>
        <v>365</v>
      </c>
      <c r="R3260">
        <f t="shared" si="349"/>
        <v>4.8666666666666663</v>
      </c>
      <c r="S3260" s="8" t="str">
        <f t="shared" si="350"/>
        <v>theater</v>
      </c>
      <c r="T3260" t="str">
        <f t="shared" si="347"/>
        <v>heater/plays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6">
        <f t="shared" si="348"/>
        <v>42644.165972222225</v>
      </c>
      <c r="K3261">
        <v>1472753745</v>
      </c>
      <c r="L3261" s="18">
        <f t="shared" si="345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>
        <f t="shared" si="346"/>
        <v>1418.5999999999985</v>
      </c>
      <c r="R3261">
        <f t="shared" si="349"/>
        <v>14.624742268041222</v>
      </c>
      <c r="S3261" s="8" t="str">
        <f t="shared" si="350"/>
        <v>theater</v>
      </c>
      <c r="T3261" t="str">
        <f t="shared" si="347"/>
        <v>heater/plays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6">
        <f t="shared" si="348"/>
        <v>42338.714328703703</v>
      </c>
      <c r="K3262">
        <v>1445875718</v>
      </c>
      <c r="L3262" s="18">
        <f t="shared" si="345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>
        <f t="shared" si="346"/>
        <v>462</v>
      </c>
      <c r="R3262">
        <f t="shared" si="349"/>
        <v>6.3287671232876717</v>
      </c>
      <c r="S3262" s="8" t="str">
        <f t="shared" si="350"/>
        <v>theater</v>
      </c>
      <c r="T3262" t="str">
        <f t="shared" si="347"/>
        <v>heater/plays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6">
        <f t="shared" si="348"/>
        <v>42201.725416666668</v>
      </c>
      <c r="K3263">
        <v>1434475476</v>
      </c>
      <c r="L3263" s="18">
        <f t="shared" si="345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>
        <f t="shared" si="346"/>
        <v>15</v>
      </c>
      <c r="R3263">
        <f t="shared" si="349"/>
        <v>0.30612244897959184</v>
      </c>
      <c r="S3263" s="8" t="str">
        <f t="shared" si="350"/>
        <v>theater</v>
      </c>
      <c r="T3263" t="str">
        <f t="shared" si="347"/>
        <v>heater/plays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6">
        <f t="shared" si="348"/>
        <v>41995.166666666672</v>
      </c>
      <c r="K3264">
        <v>1416555262</v>
      </c>
      <c r="L3264" s="18">
        <f t="shared" si="345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>
        <f t="shared" si="346"/>
        <v>371</v>
      </c>
      <c r="R3264">
        <f t="shared" si="349"/>
        <v>2.7686567164179103</v>
      </c>
      <c r="S3264" s="8" t="str">
        <f t="shared" si="350"/>
        <v>theater</v>
      </c>
      <c r="T3264" t="str">
        <f t="shared" si="347"/>
        <v>heater/plays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6">
        <f t="shared" si="348"/>
        <v>42307.875</v>
      </c>
      <c r="K3265">
        <v>1444220588</v>
      </c>
      <c r="L3265" s="18">
        <f t="shared" si="345"/>
        <v>42284.516064814816</v>
      </c>
      <c r="M3265" t="b">
        <v>1</v>
      </c>
      <c r="N3265">
        <v>68</v>
      </c>
      <c r="O3265" t="b">
        <v>1</v>
      </c>
      <c r="P3265" t="s">
        <v>8270</v>
      </c>
      <c r="Q3265">
        <f t="shared" si="346"/>
        <v>304.15999999999985</v>
      </c>
      <c r="R3265">
        <f t="shared" si="349"/>
        <v>4.4729411764705862</v>
      </c>
      <c r="S3265" s="8" t="str">
        <f t="shared" si="350"/>
        <v>theater</v>
      </c>
      <c r="T3265" t="str">
        <f t="shared" si="347"/>
        <v>heater/plays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6">
        <f t="shared" si="348"/>
        <v>42032.916666666672</v>
      </c>
      <c r="K3266">
        <v>1421089938</v>
      </c>
      <c r="L3266" s="18">
        <f t="shared" ref="L3266:L3329" si="351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8270</v>
      </c>
      <c r="Q3266">
        <f t="shared" ref="Q3266:Q3329" si="352">E3266-D3266</f>
        <v>75</v>
      </c>
      <c r="R3266">
        <f t="shared" si="349"/>
        <v>1.5306122448979591</v>
      </c>
      <c r="S3266" s="8" t="str">
        <f t="shared" si="350"/>
        <v>theater</v>
      </c>
      <c r="T3266" t="str">
        <f t="shared" ref="T3266:T3329" si="353">RIGHT(P3266,12)</f>
        <v>heater/plays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6">
        <f t="shared" ref="J3267:J3330" si="354">(((I3267/60)/60)/24)+DATE(1970,1,1)</f>
        <v>42341.708333333328</v>
      </c>
      <c r="K3267">
        <v>1446570315</v>
      </c>
      <c r="L3267" s="18">
        <f t="shared" si="351"/>
        <v>42311.711979166663</v>
      </c>
      <c r="M3267" t="b">
        <v>1</v>
      </c>
      <c r="N3267">
        <v>63</v>
      </c>
      <c r="O3267" t="b">
        <v>1</v>
      </c>
      <c r="P3267" t="s">
        <v>8270</v>
      </c>
      <c r="Q3267">
        <f t="shared" si="352"/>
        <v>1728</v>
      </c>
      <c r="R3267">
        <f t="shared" ref="R3267:R3330" si="355">Q3267/N3267</f>
        <v>27.428571428571427</v>
      </c>
      <c r="S3267" s="8" t="str">
        <f t="shared" si="350"/>
        <v>theater</v>
      </c>
      <c r="T3267" t="str">
        <f t="shared" si="353"/>
        <v>heater/plays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6">
        <f t="shared" si="354"/>
        <v>42167.875</v>
      </c>
      <c r="K3268">
        <v>1431435122</v>
      </c>
      <c r="L3268" s="18">
        <f t="shared" si="351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>
        <f t="shared" si="352"/>
        <v>1877</v>
      </c>
      <c r="R3268">
        <f t="shared" si="355"/>
        <v>11.515337423312884</v>
      </c>
      <c r="S3268" s="8" t="str">
        <f t="shared" si="350"/>
        <v>theater</v>
      </c>
      <c r="T3268" t="str">
        <f t="shared" si="353"/>
        <v>heater/plays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6">
        <f t="shared" si="354"/>
        <v>42202.757638888885</v>
      </c>
      <c r="K3269">
        <v>1434564660</v>
      </c>
      <c r="L3269" s="18">
        <f t="shared" si="351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>
        <f t="shared" si="352"/>
        <v>315</v>
      </c>
      <c r="R3269">
        <f t="shared" si="355"/>
        <v>1.09375</v>
      </c>
      <c r="S3269" s="8" t="str">
        <f t="shared" si="350"/>
        <v>theater</v>
      </c>
      <c r="T3269" t="str">
        <f t="shared" si="353"/>
        <v>heater/plays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6">
        <f t="shared" si="354"/>
        <v>42606.90425925926</v>
      </c>
      <c r="K3270">
        <v>1470692528</v>
      </c>
      <c r="L3270" s="18">
        <f t="shared" si="351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>
        <f t="shared" si="352"/>
        <v>560</v>
      </c>
      <c r="R3270">
        <f t="shared" si="355"/>
        <v>13.333333333333334</v>
      </c>
      <c r="S3270" s="8" t="str">
        <f t="shared" si="350"/>
        <v>theater</v>
      </c>
      <c r="T3270" t="str">
        <f t="shared" si="353"/>
        <v>heater/plays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6">
        <f t="shared" si="354"/>
        <v>42171.458333333328</v>
      </c>
      <c r="K3271">
        <v>1431509397</v>
      </c>
      <c r="L3271" s="18">
        <f t="shared" si="351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>
        <f t="shared" si="352"/>
        <v>120</v>
      </c>
      <c r="R3271">
        <f t="shared" si="355"/>
        <v>1.7142857142857142</v>
      </c>
      <c r="S3271" s="8" t="str">
        <f t="shared" si="350"/>
        <v>theater</v>
      </c>
      <c r="T3271" t="str">
        <f t="shared" si="353"/>
        <v>heater/plays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6">
        <f t="shared" si="354"/>
        <v>42197.533159722225</v>
      </c>
      <c r="K3272">
        <v>1434113265</v>
      </c>
      <c r="L3272" s="18">
        <f t="shared" si="351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>
        <f t="shared" si="352"/>
        <v>30</v>
      </c>
      <c r="R3272">
        <f t="shared" si="355"/>
        <v>1</v>
      </c>
      <c r="S3272" s="8" t="str">
        <f t="shared" si="350"/>
        <v>theater</v>
      </c>
      <c r="T3272" t="str">
        <f t="shared" si="353"/>
        <v>heater/plays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6">
        <f t="shared" si="354"/>
        <v>41945.478877314818</v>
      </c>
      <c r="K3273">
        <v>1412332175</v>
      </c>
      <c r="L3273" s="18">
        <f t="shared" si="351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>
        <f t="shared" si="352"/>
        <v>450</v>
      </c>
      <c r="R3273">
        <f t="shared" si="355"/>
        <v>8.8235294117647065</v>
      </c>
      <c r="S3273" s="8" t="str">
        <f t="shared" si="350"/>
        <v>theater</v>
      </c>
      <c r="T3273" t="str">
        <f t="shared" si="353"/>
        <v>heater/plays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6">
        <f t="shared" si="354"/>
        <v>42314.541770833333</v>
      </c>
      <c r="K3274">
        <v>1444219209</v>
      </c>
      <c r="L3274" s="18">
        <f t="shared" si="351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>
        <f t="shared" si="352"/>
        <v>5443</v>
      </c>
      <c r="R3274">
        <f t="shared" si="355"/>
        <v>37.53793103448276</v>
      </c>
      <c r="S3274" s="8" t="str">
        <f t="shared" ref="S3274:S3337" si="356">LEFT(P3274, LEN(P3274)-6)</f>
        <v>theater</v>
      </c>
      <c r="T3274" t="str">
        <f t="shared" si="353"/>
        <v>heater/plays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6">
        <f t="shared" si="354"/>
        <v>42627.791666666672</v>
      </c>
      <c r="K3275">
        <v>1472498042</v>
      </c>
      <c r="L3275" s="18">
        <f t="shared" si="351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>
        <f t="shared" si="352"/>
        <v>296</v>
      </c>
      <c r="R3275">
        <f t="shared" si="355"/>
        <v>14.095238095238095</v>
      </c>
      <c r="S3275" s="8" t="str">
        <f t="shared" si="356"/>
        <v>theater</v>
      </c>
      <c r="T3275" t="str">
        <f t="shared" si="353"/>
        <v>heater/plays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6">
        <f t="shared" si="354"/>
        <v>42444.875</v>
      </c>
      <c r="K3276">
        <v>1454259272</v>
      </c>
      <c r="L3276" s="18">
        <f t="shared" si="351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>
        <f t="shared" si="352"/>
        <v>205</v>
      </c>
      <c r="R3276">
        <f t="shared" si="355"/>
        <v>0.71678321678321677</v>
      </c>
      <c r="S3276" s="8" t="str">
        <f t="shared" si="356"/>
        <v>theater</v>
      </c>
      <c r="T3276" t="str">
        <f t="shared" si="353"/>
        <v>heater/plays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6">
        <f t="shared" si="354"/>
        <v>42044.1875</v>
      </c>
      <c r="K3277">
        <v>1421183271</v>
      </c>
      <c r="L3277" s="18">
        <f t="shared" si="351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>
        <f t="shared" si="352"/>
        <v>5</v>
      </c>
      <c r="R3277">
        <f t="shared" si="355"/>
        <v>0.41666666666666669</v>
      </c>
      <c r="S3277" s="8" t="str">
        <f t="shared" si="356"/>
        <v>theater</v>
      </c>
      <c r="T3277" t="str">
        <f t="shared" si="353"/>
        <v>heater/plays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6">
        <f t="shared" si="354"/>
        <v>42461.165972222225</v>
      </c>
      <c r="K3278">
        <v>1456526879</v>
      </c>
      <c r="L3278" s="18">
        <f t="shared" si="351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>
        <f t="shared" si="352"/>
        <v>758</v>
      </c>
      <c r="R3278">
        <f t="shared" si="355"/>
        <v>7.58</v>
      </c>
      <c r="S3278" s="8" t="str">
        <f t="shared" si="356"/>
        <v>theater</v>
      </c>
      <c r="T3278" t="str">
        <f t="shared" si="353"/>
        <v>heater/plays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6">
        <f t="shared" si="354"/>
        <v>41961.724606481483</v>
      </c>
      <c r="K3279">
        <v>1413735806</v>
      </c>
      <c r="L3279" s="18">
        <f t="shared" si="351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>
        <f t="shared" si="352"/>
        <v>430</v>
      </c>
      <c r="R3279">
        <f t="shared" si="355"/>
        <v>4.3</v>
      </c>
      <c r="S3279" s="8" t="str">
        <f t="shared" si="356"/>
        <v>theater</v>
      </c>
      <c r="T3279" t="str">
        <f t="shared" si="353"/>
        <v>heater/plays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6">
        <f t="shared" si="354"/>
        <v>42154.848414351851</v>
      </c>
      <c r="K3280">
        <v>1430425303</v>
      </c>
      <c r="L3280" s="18">
        <f t="shared" si="351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>
        <f t="shared" si="352"/>
        <v>85</v>
      </c>
      <c r="R3280">
        <f t="shared" si="355"/>
        <v>2.5</v>
      </c>
      <c r="S3280" s="8" t="str">
        <f t="shared" si="356"/>
        <v>theater</v>
      </c>
      <c r="T3280" t="str">
        <f t="shared" si="353"/>
        <v>heater/plays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6">
        <f t="shared" si="354"/>
        <v>42461.06086805556</v>
      </c>
      <c r="K3281">
        <v>1456885659</v>
      </c>
      <c r="L3281" s="18">
        <f t="shared" si="351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>
        <f t="shared" si="352"/>
        <v>828</v>
      </c>
      <c r="R3281">
        <f t="shared" si="355"/>
        <v>13.142857142857142</v>
      </c>
      <c r="S3281" s="8" t="str">
        <f t="shared" si="356"/>
        <v>theater</v>
      </c>
      <c r="T3281" t="str">
        <f t="shared" si="353"/>
        <v>heater/plays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6">
        <f t="shared" si="354"/>
        <v>42156.208333333328</v>
      </c>
      <c r="K3282">
        <v>1430158198</v>
      </c>
      <c r="L3282" s="18">
        <f t="shared" si="351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>
        <f t="shared" si="352"/>
        <v>60</v>
      </c>
      <c r="R3282">
        <f t="shared" si="355"/>
        <v>2</v>
      </c>
      <c r="S3282" s="8" t="str">
        <f t="shared" si="356"/>
        <v>theater</v>
      </c>
      <c r="T3282" t="str">
        <f t="shared" si="353"/>
        <v>heater/plays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6">
        <f t="shared" si="354"/>
        <v>42249.019733796296</v>
      </c>
      <c r="K3283">
        <v>1438561705</v>
      </c>
      <c r="L3283" s="18">
        <f t="shared" si="351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>
        <f t="shared" si="352"/>
        <v>1080</v>
      </c>
      <c r="R3283">
        <f t="shared" si="355"/>
        <v>22.978723404255319</v>
      </c>
      <c r="S3283" s="8" t="str">
        <f t="shared" si="356"/>
        <v>theater</v>
      </c>
      <c r="T3283" t="str">
        <f t="shared" si="353"/>
        <v>heater/plays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6">
        <f t="shared" si="354"/>
        <v>42489.19430555556</v>
      </c>
      <c r="K3284">
        <v>1458103188</v>
      </c>
      <c r="L3284" s="18">
        <f t="shared" si="351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>
        <f t="shared" si="352"/>
        <v>820.5</v>
      </c>
      <c r="R3284">
        <f t="shared" si="355"/>
        <v>3.462025316455696</v>
      </c>
      <c r="S3284" s="8" t="str">
        <f t="shared" si="356"/>
        <v>theater</v>
      </c>
      <c r="T3284" t="str">
        <f t="shared" si="353"/>
        <v>heater/plays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6">
        <f t="shared" si="354"/>
        <v>42410.875</v>
      </c>
      <c r="K3285">
        <v>1452448298</v>
      </c>
      <c r="L3285" s="18">
        <f t="shared" si="351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>
        <f t="shared" si="352"/>
        <v>38</v>
      </c>
      <c r="R3285">
        <f t="shared" si="355"/>
        <v>0.80851063829787229</v>
      </c>
      <c r="S3285" s="8" t="str">
        <f t="shared" si="356"/>
        <v>theater</v>
      </c>
      <c r="T3285" t="str">
        <f t="shared" si="353"/>
        <v>heater/plays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6">
        <f t="shared" si="354"/>
        <v>42398.249305555553</v>
      </c>
      <c r="K3286">
        <v>1452546853</v>
      </c>
      <c r="L3286" s="18">
        <f t="shared" si="351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>
        <f t="shared" si="352"/>
        <v>48</v>
      </c>
      <c r="R3286">
        <f t="shared" si="355"/>
        <v>3.2</v>
      </c>
      <c r="S3286" s="8" t="str">
        <f t="shared" si="356"/>
        <v>theater</v>
      </c>
      <c r="T3286" t="str">
        <f t="shared" si="353"/>
        <v>heater/plays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6">
        <f t="shared" si="354"/>
        <v>42794.208333333328</v>
      </c>
      <c r="K3287">
        <v>1485556626</v>
      </c>
      <c r="L3287" s="18">
        <f t="shared" si="351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>
        <f t="shared" si="352"/>
        <v>605</v>
      </c>
      <c r="R3287">
        <f t="shared" si="355"/>
        <v>7.4691358024691361</v>
      </c>
      <c r="S3287" s="8" t="str">
        <f t="shared" si="356"/>
        <v>theater</v>
      </c>
      <c r="T3287" t="str">
        <f t="shared" si="353"/>
        <v>heater/plays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6">
        <f t="shared" si="354"/>
        <v>42597.840069444443</v>
      </c>
      <c r="K3288">
        <v>1468699782</v>
      </c>
      <c r="L3288" s="18">
        <f t="shared" si="351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>
        <f t="shared" si="352"/>
        <v>265</v>
      </c>
      <c r="R3288">
        <f t="shared" si="355"/>
        <v>2.1721311475409837</v>
      </c>
      <c r="S3288" s="8" t="str">
        <f t="shared" si="356"/>
        <v>theater</v>
      </c>
      <c r="T3288" t="str">
        <f t="shared" si="353"/>
        <v>heater/plays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6">
        <f t="shared" si="354"/>
        <v>42336.750324074077</v>
      </c>
      <c r="K3289">
        <v>1446573628</v>
      </c>
      <c r="L3289" s="18">
        <f t="shared" si="351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>
        <f t="shared" si="352"/>
        <v>0</v>
      </c>
      <c r="R3289">
        <f t="shared" si="355"/>
        <v>0</v>
      </c>
      <c r="S3289" s="8" t="str">
        <f t="shared" si="356"/>
        <v>theater</v>
      </c>
      <c r="T3289" t="str">
        <f t="shared" si="353"/>
        <v>heater/plays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6">
        <f t="shared" si="354"/>
        <v>42541.958333333328</v>
      </c>
      <c r="K3290">
        <v>1463337315</v>
      </c>
      <c r="L3290" s="18">
        <f t="shared" si="351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>
        <f t="shared" si="352"/>
        <v>26.489999999999782</v>
      </c>
      <c r="R3290">
        <f t="shared" si="355"/>
        <v>0.12797101449275256</v>
      </c>
      <c r="S3290" s="8" t="str">
        <f t="shared" si="356"/>
        <v>theater</v>
      </c>
      <c r="T3290" t="str">
        <f t="shared" si="353"/>
        <v>heater/plays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6">
        <f t="shared" si="354"/>
        <v>42786.368078703701</v>
      </c>
      <c r="K3291">
        <v>1485161402</v>
      </c>
      <c r="L3291" s="18">
        <f t="shared" si="351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>
        <f t="shared" si="352"/>
        <v>165.21000000000004</v>
      </c>
      <c r="R3291">
        <f t="shared" si="355"/>
        <v>6.6084000000000014</v>
      </c>
      <c r="S3291" s="8" t="str">
        <f t="shared" si="356"/>
        <v>theater</v>
      </c>
      <c r="T3291" t="str">
        <f t="shared" si="353"/>
        <v>heater/plays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6">
        <f t="shared" si="354"/>
        <v>42805.51494212963</v>
      </c>
      <c r="K3292">
        <v>1486642891</v>
      </c>
      <c r="L3292" s="18">
        <f t="shared" si="351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>
        <f t="shared" si="352"/>
        <v>424</v>
      </c>
      <c r="R3292">
        <f t="shared" si="355"/>
        <v>5.8888888888888893</v>
      </c>
      <c r="S3292" s="8" t="str">
        <f t="shared" si="356"/>
        <v>theater</v>
      </c>
      <c r="T3292" t="str">
        <f t="shared" si="353"/>
        <v>heater/plays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6">
        <f t="shared" si="354"/>
        <v>42264.165972222225</v>
      </c>
      <c r="K3293">
        <v>1439743900</v>
      </c>
      <c r="L3293" s="18">
        <f t="shared" si="351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>
        <f t="shared" si="352"/>
        <v>70</v>
      </c>
      <c r="R3293">
        <f t="shared" si="355"/>
        <v>5</v>
      </c>
      <c r="S3293" s="8" t="str">
        <f t="shared" si="356"/>
        <v>theater</v>
      </c>
      <c r="T3293" t="str">
        <f t="shared" si="353"/>
        <v>heater/plays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6">
        <f t="shared" si="354"/>
        <v>42342.811898148153</v>
      </c>
      <c r="K3294">
        <v>1444069748</v>
      </c>
      <c r="L3294" s="18">
        <f t="shared" si="351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>
        <f t="shared" si="352"/>
        <v>188</v>
      </c>
      <c r="R3294">
        <f t="shared" si="355"/>
        <v>12.533333333333333</v>
      </c>
      <c r="S3294" s="8" t="str">
        <f t="shared" si="356"/>
        <v>theater</v>
      </c>
      <c r="T3294" t="str">
        <f t="shared" si="353"/>
        <v>heater/plays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6">
        <f t="shared" si="354"/>
        <v>42798.425370370373</v>
      </c>
      <c r="K3295">
        <v>1486030352</v>
      </c>
      <c r="L3295" s="18">
        <f t="shared" si="351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>
        <f t="shared" si="352"/>
        <v>3170</v>
      </c>
      <c r="R3295">
        <f t="shared" si="355"/>
        <v>34.835164835164832</v>
      </c>
      <c r="S3295" s="8" t="str">
        <f t="shared" si="356"/>
        <v>theater</v>
      </c>
      <c r="T3295" t="str">
        <f t="shared" si="353"/>
        <v>heater/plays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6">
        <f t="shared" si="354"/>
        <v>42171.541134259256</v>
      </c>
      <c r="K3296">
        <v>1431867554</v>
      </c>
      <c r="L3296" s="18">
        <f t="shared" si="351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>
        <f t="shared" si="352"/>
        <v>110</v>
      </c>
      <c r="R3296">
        <f t="shared" si="355"/>
        <v>4.583333333333333</v>
      </c>
      <c r="S3296" s="8" t="str">
        <f t="shared" si="356"/>
        <v>theater</v>
      </c>
      <c r="T3296" t="str">
        <f t="shared" si="353"/>
        <v>heater/plays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6">
        <f t="shared" si="354"/>
        <v>42639.442465277782</v>
      </c>
      <c r="K3297">
        <v>1472294229</v>
      </c>
      <c r="L3297" s="18">
        <f t="shared" si="351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>
        <f t="shared" si="352"/>
        <v>20.009999999999991</v>
      </c>
      <c r="R3297">
        <f t="shared" si="355"/>
        <v>0.74111111111111072</v>
      </c>
      <c r="S3297" s="8" t="str">
        <f t="shared" si="356"/>
        <v>theater</v>
      </c>
      <c r="T3297" t="str">
        <f t="shared" si="353"/>
        <v>heater/plays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6">
        <f t="shared" si="354"/>
        <v>42330.916666666672</v>
      </c>
      <c r="K3298">
        <v>1446401372</v>
      </c>
      <c r="L3298" s="18">
        <f t="shared" si="351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>
        <f t="shared" si="352"/>
        <v>661</v>
      </c>
      <c r="R3298">
        <f t="shared" si="355"/>
        <v>14.063829787234043</v>
      </c>
      <c r="S3298" s="8" t="str">
        <f t="shared" si="356"/>
        <v>theater</v>
      </c>
      <c r="T3298" t="str">
        <f t="shared" si="353"/>
        <v>heater/plays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6">
        <f t="shared" si="354"/>
        <v>42212.957638888889</v>
      </c>
      <c r="K3299">
        <v>1436380256</v>
      </c>
      <c r="L3299" s="18">
        <f t="shared" si="351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>
        <f t="shared" si="352"/>
        <v>4</v>
      </c>
      <c r="R3299">
        <f t="shared" si="355"/>
        <v>9.0909090909090912E-2</v>
      </c>
      <c r="S3299" s="8" t="str">
        <f t="shared" si="356"/>
        <v>theater</v>
      </c>
      <c r="T3299" t="str">
        <f t="shared" si="353"/>
        <v>heater/plays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6">
        <f t="shared" si="354"/>
        <v>42260</v>
      </c>
      <c r="K3300">
        <v>1440370768</v>
      </c>
      <c r="L3300" s="18">
        <f t="shared" si="351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>
        <f t="shared" si="352"/>
        <v>173</v>
      </c>
      <c r="R3300">
        <f t="shared" si="355"/>
        <v>2.4027777777777777</v>
      </c>
      <c r="S3300" s="8" t="str">
        <f t="shared" si="356"/>
        <v>theater</v>
      </c>
      <c r="T3300" t="str">
        <f t="shared" si="353"/>
        <v>heater/plays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6">
        <f t="shared" si="354"/>
        <v>42291.917395833334</v>
      </c>
      <c r="K3301">
        <v>1442268063</v>
      </c>
      <c r="L3301" s="18">
        <f t="shared" si="351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>
        <f t="shared" si="352"/>
        <v>486</v>
      </c>
      <c r="R3301">
        <f t="shared" si="355"/>
        <v>7.7142857142857144</v>
      </c>
      <c r="S3301" s="8" t="str">
        <f t="shared" si="356"/>
        <v>theater</v>
      </c>
      <c r="T3301" t="str">
        <f t="shared" si="353"/>
        <v>heater/plays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6">
        <f t="shared" si="354"/>
        <v>42123.743773148148</v>
      </c>
      <c r="K3302">
        <v>1428515462</v>
      </c>
      <c r="L3302" s="18">
        <f t="shared" si="351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>
        <f t="shared" si="352"/>
        <v>1085</v>
      </c>
      <c r="R3302">
        <f t="shared" si="355"/>
        <v>12.329545454545455</v>
      </c>
      <c r="S3302" s="8" t="str">
        <f t="shared" si="356"/>
        <v>theater</v>
      </c>
      <c r="T3302" t="str">
        <f t="shared" si="353"/>
        <v>heater/plays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6">
        <f t="shared" si="354"/>
        <v>42583.290972222225</v>
      </c>
      <c r="K3303">
        <v>1466185176</v>
      </c>
      <c r="L3303" s="18">
        <f t="shared" si="351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>
        <f t="shared" si="352"/>
        <v>1004</v>
      </c>
      <c r="R3303">
        <f t="shared" si="355"/>
        <v>14.342857142857143</v>
      </c>
      <c r="S3303" s="8" t="str">
        <f t="shared" si="356"/>
        <v>theater</v>
      </c>
      <c r="T3303" t="str">
        <f t="shared" si="353"/>
        <v>heater/plays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6">
        <f t="shared" si="354"/>
        <v>42711.35157407407</v>
      </c>
      <c r="K3304">
        <v>1478507176</v>
      </c>
      <c r="L3304" s="18">
        <f t="shared" si="351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>
        <f t="shared" si="352"/>
        <v>285</v>
      </c>
      <c r="R3304">
        <f t="shared" si="355"/>
        <v>5.7</v>
      </c>
      <c r="S3304" s="8" t="str">
        <f t="shared" si="356"/>
        <v>theater</v>
      </c>
      <c r="T3304" t="str">
        <f t="shared" si="353"/>
        <v>heater/plays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6">
        <f t="shared" si="354"/>
        <v>42091.609768518523</v>
      </c>
      <c r="K3305">
        <v>1424533084</v>
      </c>
      <c r="L3305" s="18">
        <f t="shared" si="351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>
        <f t="shared" si="352"/>
        <v>286</v>
      </c>
      <c r="R3305">
        <f t="shared" si="355"/>
        <v>8.1714285714285708</v>
      </c>
      <c r="S3305" s="8" t="str">
        <f t="shared" si="356"/>
        <v>theater</v>
      </c>
      <c r="T3305" t="str">
        <f t="shared" si="353"/>
        <v>heater/plays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6">
        <f t="shared" si="354"/>
        <v>42726.624444444446</v>
      </c>
      <c r="K3306">
        <v>1479826752</v>
      </c>
      <c r="L3306" s="18">
        <f t="shared" si="351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>
        <f t="shared" si="352"/>
        <v>677.5</v>
      </c>
      <c r="R3306">
        <f t="shared" si="355"/>
        <v>3.8714285714285714</v>
      </c>
      <c r="S3306" s="8" t="str">
        <f t="shared" si="356"/>
        <v>theater</v>
      </c>
      <c r="T3306" t="str">
        <f t="shared" si="353"/>
        <v>heater/plays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6">
        <f t="shared" si="354"/>
        <v>42216.855879629627</v>
      </c>
      <c r="K3307">
        <v>1435782748</v>
      </c>
      <c r="L3307" s="18">
        <f t="shared" si="351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>
        <f t="shared" si="352"/>
        <v>81</v>
      </c>
      <c r="R3307">
        <f t="shared" si="355"/>
        <v>4.05</v>
      </c>
      <c r="S3307" s="8" t="str">
        <f t="shared" si="356"/>
        <v>theater</v>
      </c>
      <c r="T3307" t="str">
        <f t="shared" si="353"/>
        <v>heater/plays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6">
        <f t="shared" si="354"/>
        <v>42531.125</v>
      </c>
      <c r="K3308">
        <v>1462252542</v>
      </c>
      <c r="L3308" s="18">
        <f t="shared" si="351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>
        <f t="shared" si="352"/>
        <v>1130</v>
      </c>
      <c r="R3308">
        <f t="shared" si="355"/>
        <v>20.925925925925927</v>
      </c>
      <c r="S3308" s="8" t="str">
        <f t="shared" si="356"/>
        <v>theater</v>
      </c>
      <c r="T3308" t="str">
        <f t="shared" si="353"/>
        <v>heater/plays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6">
        <f t="shared" si="354"/>
        <v>42505.057164351849</v>
      </c>
      <c r="K3309">
        <v>1460683339</v>
      </c>
      <c r="L3309" s="18">
        <f t="shared" si="351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>
        <f t="shared" si="352"/>
        <v>66.799999999999955</v>
      </c>
      <c r="R3309">
        <f t="shared" si="355"/>
        <v>3.3399999999999976</v>
      </c>
      <c r="S3309" s="8" t="str">
        <f t="shared" si="356"/>
        <v>theater</v>
      </c>
      <c r="T3309" t="str">
        <f t="shared" si="353"/>
        <v>heater/plays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6">
        <f t="shared" si="354"/>
        <v>42473.876909722225</v>
      </c>
      <c r="K3310">
        <v>1458766965</v>
      </c>
      <c r="L3310" s="18">
        <f t="shared" si="351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>
        <f t="shared" si="352"/>
        <v>780</v>
      </c>
      <c r="R3310">
        <f t="shared" si="355"/>
        <v>13.684210526315789</v>
      </c>
      <c r="S3310" s="8" t="str">
        <f t="shared" si="356"/>
        <v>theater</v>
      </c>
      <c r="T3310" t="str">
        <f t="shared" si="353"/>
        <v>heater/plays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6">
        <f t="shared" si="354"/>
        <v>42659.650208333333</v>
      </c>
      <c r="K3311">
        <v>1473953778</v>
      </c>
      <c r="L3311" s="18">
        <f t="shared" si="351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>
        <f t="shared" si="352"/>
        <v>208</v>
      </c>
      <c r="R3311">
        <f t="shared" si="355"/>
        <v>6.709677419354839</v>
      </c>
      <c r="S3311" s="8" t="str">
        <f t="shared" si="356"/>
        <v>theater</v>
      </c>
      <c r="T3311" t="str">
        <f t="shared" si="353"/>
        <v>heater/plays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6">
        <f t="shared" si="354"/>
        <v>42283.928530092591</v>
      </c>
      <c r="K3312">
        <v>1441577825</v>
      </c>
      <c r="L3312" s="18">
        <f t="shared" si="351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>
        <f t="shared" si="352"/>
        <v>5</v>
      </c>
      <c r="R3312">
        <f t="shared" si="355"/>
        <v>0.16129032258064516</v>
      </c>
      <c r="S3312" s="8" t="str">
        <f t="shared" si="356"/>
        <v>theater</v>
      </c>
      <c r="T3312" t="str">
        <f t="shared" si="353"/>
        <v>heater/plays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6">
        <f t="shared" si="354"/>
        <v>42294.29178240741</v>
      </c>
      <c r="K3313">
        <v>1442473210</v>
      </c>
      <c r="L3313" s="18">
        <f t="shared" si="351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>
        <f t="shared" si="352"/>
        <v>246</v>
      </c>
      <c r="R3313">
        <f t="shared" si="355"/>
        <v>5.4666666666666668</v>
      </c>
      <c r="S3313" s="8" t="str">
        <f t="shared" si="356"/>
        <v>theater</v>
      </c>
      <c r="T3313" t="str">
        <f t="shared" si="353"/>
        <v>heater/plays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6">
        <f t="shared" si="354"/>
        <v>42685.916666666672</v>
      </c>
      <c r="K3314">
        <v>1477077946</v>
      </c>
      <c r="L3314" s="18">
        <f t="shared" si="351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>
        <f t="shared" si="352"/>
        <v>1</v>
      </c>
      <c r="R3314">
        <f t="shared" si="355"/>
        <v>2.4390243902439025E-2</v>
      </c>
      <c r="S3314" s="8" t="str">
        <f t="shared" si="356"/>
        <v>theater</v>
      </c>
      <c r="T3314" t="str">
        <f t="shared" si="353"/>
        <v>heater/plays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6">
        <f t="shared" si="354"/>
        <v>42396.041666666672</v>
      </c>
      <c r="K3315">
        <v>1452664317</v>
      </c>
      <c r="L3315" s="18">
        <f t="shared" si="351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>
        <f t="shared" si="352"/>
        <v>321</v>
      </c>
      <c r="R3315">
        <f t="shared" si="355"/>
        <v>11.068965517241379</v>
      </c>
      <c r="S3315" s="8" t="str">
        <f t="shared" si="356"/>
        <v>theater</v>
      </c>
      <c r="T3315" t="str">
        <f t="shared" si="353"/>
        <v>heater/plays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6">
        <f t="shared" si="354"/>
        <v>42132.836805555555</v>
      </c>
      <c r="K3316">
        <v>1428733511</v>
      </c>
      <c r="L3316" s="18">
        <f t="shared" si="351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>
        <f t="shared" si="352"/>
        <v>886</v>
      </c>
      <c r="R3316">
        <f t="shared" si="355"/>
        <v>15.275862068965518</v>
      </c>
      <c r="S3316" s="8" t="str">
        <f t="shared" si="356"/>
        <v>theater</v>
      </c>
      <c r="T3316" t="str">
        <f t="shared" si="353"/>
        <v>heater/plays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6">
        <f t="shared" si="354"/>
        <v>42496.303715277783</v>
      </c>
      <c r="K3317">
        <v>1459927041</v>
      </c>
      <c r="L3317" s="18">
        <f t="shared" si="351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>
        <f t="shared" si="352"/>
        <v>400</v>
      </c>
      <c r="R3317">
        <f t="shared" si="355"/>
        <v>4.4943820224719104</v>
      </c>
      <c r="S3317" s="8" t="str">
        <f t="shared" si="356"/>
        <v>theater</v>
      </c>
      <c r="T3317" t="str">
        <f t="shared" si="353"/>
        <v>heater/plays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6">
        <f t="shared" si="354"/>
        <v>41859.57916666667</v>
      </c>
      <c r="K3318">
        <v>1404680075</v>
      </c>
      <c r="L3318" s="18">
        <f t="shared" si="351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>
        <f t="shared" si="352"/>
        <v>10.180000000000291</v>
      </c>
      <c r="R3318">
        <f t="shared" si="355"/>
        <v>8.144000000000233E-2</v>
      </c>
      <c r="S3318" s="8" t="str">
        <f t="shared" si="356"/>
        <v>theater</v>
      </c>
      <c r="T3318" t="str">
        <f t="shared" si="353"/>
        <v>heater/plays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6">
        <f t="shared" si="354"/>
        <v>42529.039629629624</v>
      </c>
      <c r="K3319">
        <v>1462755424</v>
      </c>
      <c r="L3319" s="18">
        <f t="shared" si="351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>
        <f t="shared" si="352"/>
        <v>65</v>
      </c>
      <c r="R3319">
        <f t="shared" si="355"/>
        <v>3.6111111111111112</v>
      </c>
      <c r="S3319" s="8" t="str">
        <f t="shared" si="356"/>
        <v>theater</v>
      </c>
      <c r="T3319" t="str">
        <f t="shared" si="353"/>
        <v>heater/plays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6">
        <f t="shared" si="354"/>
        <v>42471.104166666672</v>
      </c>
      <c r="K3320">
        <v>1456902893</v>
      </c>
      <c r="L3320" s="18">
        <f t="shared" si="351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>
        <f t="shared" si="352"/>
        <v>512</v>
      </c>
      <c r="R3320">
        <f t="shared" si="355"/>
        <v>16</v>
      </c>
      <c r="S3320" s="8" t="str">
        <f t="shared" si="356"/>
        <v>theater</v>
      </c>
      <c r="T3320" t="str">
        <f t="shared" si="353"/>
        <v>heater/plays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6">
        <f t="shared" si="354"/>
        <v>42035.585486111115</v>
      </c>
      <c r="K3321">
        <v>1418824986</v>
      </c>
      <c r="L3321" s="18">
        <f t="shared" si="351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>
        <f t="shared" si="352"/>
        <v>40</v>
      </c>
      <c r="R3321">
        <f t="shared" si="355"/>
        <v>2.5</v>
      </c>
      <c r="S3321" s="8" t="str">
        <f t="shared" si="356"/>
        <v>theater</v>
      </c>
      <c r="T3321" t="str">
        <f t="shared" si="353"/>
        <v>heater/plays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6">
        <f t="shared" si="354"/>
        <v>42543.045798611114</v>
      </c>
      <c r="K3322">
        <v>1463965557</v>
      </c>
      <c r="L3322" s="18">
        <f t="shared" si="351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>
        <f t="shared" si="352"/>
        <v>25</v>
      </c>
      <c r="R3322">
        <f t="shared" si="355"/>
        <v>0.65789473684210531</v>
      </c>
      <c r="S3322" s="8" t="str">
        <f t="shared" si="356"/>
        <v>theater</v>
      </c>
      <c r="T3322" t="str">
        <f t="shared" si="353"/>
        <v>heater/plays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6">
        <f t="shared" si="354"/>
        <v>41928.165972222225</v>
      </c>
      <c r="K3323">
        <v>1412216665</v>
      </c>
      <c r="L3323" s="18">
        <f t="shared" si="351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>
        <f t="shared" si="352"/>
        <v>37</v>
      </c>
      <c r="R3323">
        <f t="shared" si="355"/>
        <v>2.4666666666666668</v>
      </c>
      <c r="S3323" s="8" t="str">
        <f t="shared" si="356"/>
        <v>theater</v>
      </c>
      <c r="T3323" t="str">
        <f t="shared" si="353"/>
        <v>heater/plays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6">
        <f t="shared" si="354"/>
        <v>42543.163194444445</v>
      </c>
      <c r="K3324">
        <v>1464653696</v>
      </c>
      <c r="L3324" s="18">
        <f t="shared" si="351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>
        <f t="shared" si="352"/>
        <v>50</v>
      </c>
      <c r="R3324">
        <f t="shared" si="355"/>
        <v>2.1739130434782608</v>
      </c>
      <c r="S3324" s="8" t="str">
        <f t="shared" si="356"/>
        <v>theater</v>
      </c>
      <c r="T3324" t="str">
        <f t="shared" si="353"/>
        <v>heater/plays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6">
        <f t="shared" si="354"/>
        <v>42638.36583333333</v>
      </c>
      <c r="K3325">
        <v>1472201208</v>
      </c>
      <c r="L3325" s="18">
        <f t="shared" si="351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>
        <f t="shared" si="352"/>
        <v>259</v>
      </c>
      <c r="R3325">
        <f t="shared" si="355"/>
        <v>5.2857142857142856</v>
      </c>
      <c r="S3325" s="8" t="str">
        <f t="shared" si="356"/>
        <v>theater</v>
      </c>
      <c r="T3325" t="str">
        <f t="shared" si="353"/>
        <v>heater/plays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6">
        <f t="shared" si="354"/>
        <v>42526.58321759259</v>
      </c>
      <c r="K3326">
        <v>1463925590</v>
      </c>
      <c r="L3326" s="18">
        <f t="shared" si="351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>
        <f t="shared" si="352"/>
        <v>25</v>
      </c>
      <c r="R3326">
        <f t="shared" si="355"/>
        <v>2.5</v>
      </c>
      <c r="S3326" s="8" t="str">
        <f t="shared" si="356"/>
        <v>theater</v>
      </c>
      <c r="T3326" t="str">
        <f t="shared" si="353"/>
        <v>heater/plays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6">
        <f t="shared" si="354"/>
        <v>42099.743946759263</v>
      </c>
      <c r="K3327">
        <v>1425235877</v>
      </c>
      <c r="L3327" s="18">
        <f t="shared" si="351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>
        <f t="shared" si="352"/>
        <v>50</v>
      </c>
      <c r="R3327">
        <f t="shared" si="355"/>
        <v>3.3333333333333335</v>
      </c>
      <c r="S3327" s="8" t="str">
        <f t="shared" si="356"/>
        <v>theater</v>
      </c>
      <c r="T3327" t="str">
        <f t="shared" si="353"/>
        <v>heater/plays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6">
        <f t="shared" si="354"/>
        <v>42071.67251157407</v>
      </c>
      <c r="K3328">
        <v>1423242505</v>
      </c>
      <c r="L3328" s="18">
        <f t="shared" si="351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>
        <f t="shared" si="352"/>
        <v>110</v>
      </c>
      <c r="R3328">
        <f t="shared" si="355"/>
        <v>1.9298245614035088</v>
      </c>
      <c r="S3328" s="8" t="str">
        <f t="shared" si="356"/>
        <v>theater</v>
      </c>
      <c r="T3328" t="str">
        <f t="shared" si="353"/>
        <v>heater/plays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6">
        <f t="shared" si="354"/>
        <v>42498.374606481477</v>
      </c>
      <c r="K3329">
        <v>1460105966</v>
      </c>
      <c r="L3329" s="18">
        <f t="shared" si="351"/>
        <v>42468.374606481477</v>
      </c>
      <c r="M3329" t="b">
        <v>0</v>
      </c>
      <c r="N3329">
        <v>33</v>
      </c>
      <c r="O3329" t="b">
        <v>1</v>
      </c>
      <c r="P3329" t="s">
        <v>8270</v>
      </c>
      <c r="Q3329">
        <f t="shared" si="352"/>
        <v>10</v>
      </c>
      <c r="R3329">
        <f t="shared" si="355"/>
        <v>0.30303030303030304</v>
      </c>
      <c r="S3329" s="8" t="str">
        <f t="shared" si="356"/>
        <v>theater</v>
      </c>
      <c r="T3329" t="str">
        <f t="shared" si="353"/>
        <v>heater/plays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6">
        <f t="shared" si="354"/>
        <v>41825.041666666664</v>
      </c>
      <c r="K3330">
        <v>1404308883</v>
      </c>
      <c r="L3330" s="18">
        <f t="shared" ref="L3330:L3393" si="357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8270</v>
      </c>
      <c r="Q3330">
        <f t="shared" ref="Q3330:Q3393" si="358">E3330-D3330</f>
        <v>835</v>
      </c>
      <c r="R3330">
        <f t="shared" si="355"/>
        <v>92.777777777777771</v>
      </c>
      <c r="S3330" s="8" t="str">
        <f t="shared" si="356"/>
        <v>theater</v>
      </c>
      <c r="T3330" t="str">
        <f t="shared" ref="T3330:T3393" si="359">RIGHT(P3330,12)</f>
        <v>heater/plays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6">
        <f t="shared" ref="J3331:J3394" si="360">(((I3331/60)/60)/24)+DATE(1970,1,1)</f>
        <v>41847.958333333336</v>
      </c>
      <c r="K3331">
        <v>1405583108</v>
      </c>
      <c r="L3331" s="18">
        <f t="shared" si="357"/>
        <v>41837.323009259257</v>
      </c>
      <c r="M3331" t="b">
        <v>0</v>
      </c>
      <c r="N3331">
        <v>26</v>
      </c>
      <c r="O3331" t="b">
        <v>1</v>
      </c>
      <c r="P3331" t="s">
        <v>8270</v>
      </c>
      <c r="Q3331">
        <f t="shared" si="358"/>
        <v>168</v>
      </c>
      <c r="R3331">
        <f t="shared" ref="R3331:R3394" si="361">Q3331/N3331</f>
        <v>6.4615384615384617</v>
      </c>
      <c r="S3331" s="8" t="str">
        <f t="shared" si="356"/>
        <v>theater</v>
      </c>
      <c r="T3331" t="str">
        <f t="shared" si="359"/>
        <v>heater/plays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6">
        <f t="shared" si="360"/>
        <v>42095.845694444448</v>
      </c>
      <c r="K3332">
        <v>1425331068</v>
      </c>
      <c r="L3332" s="18">
        <f t="shared" si="357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>
        <f t="shared" si="358"/>
        <v>94</v>
      </c>
      <c r="R3332">
        <f t="shared" si="361"/>
        <v>1.3623188405797102</v>
      </c>
      <c r="S3332" s="8" t="str">
        <f t="shared" si="356"/>
        <v>theater</v>
      </c>
      <c r="T3332" t="str">
        <f t="shared" si="359"/>
        <v>heater/plays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6">
        <f t="shared" si="360"/>
        <v>42283.697754629626</v>
      </c>
      <c r="K3333">
        <v>1441125886</v>
      </c>
      <c r="L3333" s="18">
        <f t="shared" si="357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>
        <f t="shared" si="358"/>
        <v>226</v>
      </c>
      <c r="R3333">
        <f t="shared" si="361"/>
        <v>3.476923076923077</v>
      </c>
      <c r="S3333" s="8" t="str">
        <f t="shared" si="356"/>
        <v>theater</v>
      </c>
      <c r="T3333" t="str">
        <f t="shared" si="359"/>
        <v>heater/plays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6">
        <f t="shared" si="360"/>
        <v>41839.860300925924</v>
      </c>
      <c r="K3334">
        <v>1403210330</v>
      </c>
      <c r="L3334" s="18">
        <f t="shared" si="357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>
        <f t="shared" si="358"/>
        <v>0</v>
      </c>
      <c r="R3334">
        <f t="shared" si="361"/>
        <v>0</v>
      </c>
      <c r="S3334" s="8" t="str">
        <f t="shared" si="356"/>
        <v>theater</v>
      </c>
      <c r="T3334" t="str">
        <f t="shared" si="359"/>
        <v>heater/plays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6">
        <f t="shared" si="360"/>
        <v>42170.676851851851</v>
      </c>
      <c r="K3335">
        <v>1432484080</v>
      </c>
      <c r="L3335" s="18">
        <f t="shared" si="357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>
        <f t="shared" si="358"/>
        <v>160</v>
      </c>
      <c r="R3335">
        <f t="shared" si="361"/>
        <v>1.4414414414414414</v>
      </c>
      <c r="S3335" s="8" t="str">
        <f t="shared" si="356"/>
        <v>theater</v>
      </c>
      <c r="T3335" t="str">
        <f t="shared" si="359"/>
        <v>heater/plays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6">
        <f t="shared" si="360"/>
        <v>42215.521087962959</v>
      </c>
      <c r="K3336">
        <v>1435667422</v>
      </c>
      <c r="L3336" s="18">
        <f t="shared" si="357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>
        <f t="shared" si="358"/>
        <v>1495</v>
      </c>
      <c r="R3336">
        <f t="shared" si="361"/>
        <v>32.5</v>
      </c>
      <c r="S3336" s="8" t="str">
        <f t="shared" si="356"/>
        <v>theater</v>
      </c>
      <c r="T3336" t="str">
        <f t="shared" si="359"/>
        <v>heater/plays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6">
        <f t="shared" si="360"/>
        <v>41854.958333333336</v>
      </c>
      <c r="K3337">
        <v>1404749446</v>
      </c>
      <c r="L3337" s="18">
        <f t="shared" si="357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>
        <f t="shared" si="358"/>
        <v>16</v>
      </c>
      <c r="R3337">
        <f t="shared" si="361"/>
        <v>0.25396825396825395</v>
      </c>
      <c r="S3337" s="8" t="str">
        <f t="shared" si="356"/>
        <v>theater</v>
      </c>
      <c r="T3337" t="str">
        <f t="shared" si="359"/>
        <v>heater/plays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6">
        <f t="shared" si="360"/>
        <v>42465.35701388889</v>
      </c>
      <c r="K3338">
        <v>1457429646</v>
      </c>
      <c r="L3338" s="18">
        <f t="shared" si="357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>
        <f t="shared" si="358"/>
        <v>0</v>
      </c>
      <c r="R3338">
        <f t="shared" si="361"/>
        <v>0</v>
      </c>
      <c r="S3338" s="8" t="str">
        <f t="shared" ref="S3338:S3401" si="362">LEFT(P3338, LEN(P3338)-6)</f>
        <v>theater</v>
      </c>
      <c r="T3338" t="str">
        <f t="shared" si="359"/>
        <v>heater/plays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6">
        <f t="shared" si="360"/>
        <v>41922.875</v>
      </c>
      <c r="K3339">
        <v>1411109167</v>
      </c>
      <c r="L3339" s="18">
        <f t="shared" si="357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>
        <f t="shared" si="358"/>
        <v>255</v>
      </c>
      <c r="R3339">
        <f t="shared" si="361"/>
        <v>7.5</v>
      </c>
      <c r="S3339" s="8" t="str">
        <f t="shared" si="362"/>
        <v>theater</v>
      </c>
      <c r="T3339" t="str">
        <f t="shared" si="359"/>
        <v>heater/plays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6">
        <f t="shared" si="360"/>
        <v>42790.574999999997</v>
      </c>
      <c r="K3340">
        <v>1486129680</v>
      </c>
      <c r="L3340" s="18">
        <f t="shared" si="357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>
        <f t="shared" si="358"/>
        <v>327</v>
      </c>
      <c r="R3340">
        <f t="shared" si="361"/>
        <v>2.9196428571428572</v>
      </c>
      <c r="S3340" s="8" t="str">
        <f t="shared" si="362"/>
        <v>theater</v>
      </c>
      <c r="T3340" t="str">
        <f t="shared" si="359"/>
        <v>heater/plays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6">
        <f t="shared" si="360"/>
        <v>42579.665717592594</v>
      </c>
      <c r="K3341">
        <v>1467129518</v>
      </c>
      <c r="L3341" s="18">
        <f t="shared" si="357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>
        <f t="shared" si="358"/>
        <v>348</v>
      </c>
      <c r="R3341">
        <f t="shared" si="361"/>
        <v>7.4042553191489358</v>
      </c>
      <c r="S3341" s="8" t="str">
        <f t="shared" si="362"/>
        <v>theater</v>
      </c>
      <c r="T3341" t="str">
        <f t="shared" si="359"/>
        <v>heater/plays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6">
        <f t="shared" si="360"/>
        <v>42710.974004629628</v>
      </c>
      <c r="K3342">
        <v>1478906554</v>
      </c>
      <c r="L3342" s="18">
        <f t="shared" si="357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>
        <f t="shared" si="358"/>
        <v>1145</v>
      </c>
      <c r="R3342">
        <f t="shared" si="361"/>
        <v>30.131578947368421</v>
      </c>
      <c r="S3342" s="8" t="str">
        <f t="shared" si="362"/>
        <v>theater</v>
      </c>
      <c r="T3342" t="str">
        <f t="shared" si="359"/>
        <v>heater/plays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6">
        <f t="shared" si="360"/>
        <v>42533.708333333328</v>
      </c>
      <c r="K3343">
        <v>1463771421</v>
      </c>
      <c r="L3343" s="18">
        <f t="shared" si="357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>
        <f t="shared" si="358"/>
        <v>0</v>
      </c>
      <c r="R3343">
        <f t="shared" si="361"/>
        <v>0</v>
      </c>
      <c r="S3343" s="8" t="str">
        <f t="shared" si="362"/>
        <v>theater</v>
      </c>
      <c r="T3343" t="str">
        <f t="shared" si="359"/>
        <v>heater/plays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6">
        <f t="shared" si="360"/>
        <v>42095.207638888889</v>
      </c>
      <c r="K3344">
        <v>1425020810</v>
      </c>
      <c r="L3344" s="18">
        <f t="shared" si="357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>
        <f t="shared" si="358"/>
        <v>100</v>
      </c>
      <c r="R3344">
        <f t="shared" si="361"/>
        <v>1.2820512820512822</v>
      </c>
      <c r="S3344" s="8" t="str">
        <f t="shared" si="362"/>
        <v>theater</v>
      </c>
      <c r="T3344" t="str">
        <f t="shared" si="359"/>
        <v>heater/plays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6">
        <f t="shared" si="360"/>
        <v>42473.554166666669</v>
      </c>
      <c r="K3345">
        <v>1458770384</v>
      </c>
      <c r="L3345" s="18">
        <f t="shared" si="357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>
        <f t="shared" si="358"/>
        <v>500</v>
      </c>
      <c r="R3345">
        <f t="shared" si="361"/>
        <v>21.739130434782609</v>
      </c>
      <c r="S3345" s="8" t="str">
        <f t="shared" si="362"/>
        <v>theater</v>
      </c>
      <c r="T3345" t="str">
        <f t="shared" si="359"/>
        <v>heater/plays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6">
        <f t="shared" si="360"/>
        <v>41881.200150462959</v>
      </c>
      <c r="K3346">
        <v>1406782093</v>
      </c>
      <c r="L3346" s="18">
        <f t="shared" si="357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>
        <f t="shared" si="358"/>
        <v>65</v>
      </c>
      <c r="R3346">
        <f t="shared" si="361"/>
        <v>1.625</v>
      </c>
      <c r="S3346" s="8" t="str">
        <f t="shared" si="362"/>
        <v>theater</v>
      </c>
      <c r="T3346" t="str">
        <f t="shared" si="359"/>
        <v>heater/plays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6">
        <f t="shared" si="360"/>
        <v>42112.025694444441</v>
      </c>
      <c r="K3347">
        <v>1424226768</v>
      </c>
      <c r="L3347" s="18">
        <f t="shared" si="357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>
        <f t="shared" si="358"/>
        <v>150</v>
      </c>
      <c r="R3347">
        <f t="shared" si="361"/>
        <v>11.538461538461538</v>
      </c>
      <c r="S3347" s="8" t="str">
        <f t="shared" si="362"/>
        <v>theater</v>
      </c>
      <c r="T3347" t="str">
        <f t="shared" si="359"/>
        <v>heater/plays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6">
        <f t="shared" si="360"/>
        <v>42061.024421296301</v>
      </c>
      <c r="K3348">
        <v>1424306110</v>
      </c>
      <c r="L3348" s="18">
        <f t="shared" si="357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>
        <f t="shared" si="358"/>
        <v>150</v>
      </c>
      <c r="R3348">
        <f t="shared" si="361"/>
        <v>8.3333333333333339</v>
      </c>
      <c r="S3348" s="8" t="str">
        <f t="shared" si="362"/>
        <v>theater</v>
      </c>
      <c r="T3348" t="str">
        <f t="shared" si="359"/>
        <v>heater/plays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6">
        <f t="shared" si="360"/>
        <v>42498.875</v>
      </c>
      <c r="K3349">
        <v>1461503654</v>
      </c>
      <c r="L3349" s="18">
        <f t="shared" si="357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>
        <f t="shared" si="358"/>
        <v>389</v>
      </c>
      <c r="R3349">
        <f t="shared" si="361"/>
        <v>17.681818181818183</v>
      </c>
      <c r="S3349" s="8" t="str">
        <f t="shared" si="362"/>
        <v>theater</v>
      </c>
      <c r="T3349" t="str">
        <f t="shared" si="359"/>
        <v>heater/plays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6">
        <f t="shared" si="360"/>
        <v>42490.165972222225</v>
      </c>
      <c r="K3350">
        <v>1459949080</v>
      </c>
      <c r="L3350" s="18">
        <f t="shared" si="357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>
        <f t="shared" si="358"/>
        <v>16</v>
      </c>
      <c r="R3350">
        <f t="shared" si="361"/>
        <v>0.20253164556962025</v>
      </c>
      <c r="S3350" s="8" t="str">
        <f t="shared" si="362"/>
        <v>theater</v>
      </c>
      <c r="T3350" t="str">
        <f t="shared" si="359"/>
        <v>heater/plays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6">
        <f t="shared" si="360"/>
        <v>42534.708333333328</v>
      </c>
      <c r="K3351">
        <v>1463971172</v>
      </c>
      <c r="L3351" s="18">
        <f t="shared" si="357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>
        <f t="shared" si="358"/>
        <v>534</v>
      </c>
      <c r="R3351">
        <f t="shared" si="361"/>
        <v>38.142857142857146</v>
      </c>
      <c r="S3351" s="8" t="str">
        <f t="shared" si="362"/>
        <v>theater</v>
      </c>
      <c r="T3351" t="str">
        <f t="shared" si="359"/>
        <v>heater/plays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6">
        <f t="shared" si="360"/>
        <v>42337.958333333328</v>
      </c>
      <c r="K3352">
        <v>1445791811</v>
      </c>
      <c r="L3352" s="18">
        <f t="shared" si="357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>
        <f t="shared" si="358"/>
        <v>155</v>
      </c>
      <c r="R3352">
        <f t="shared" si="361"/>
        <v>3.0392156862745097</v>
      </c>
      <c r="S3352" s="8" t="str">
        <f t="shared" si="362"/>
        <v>theater</v>
      </c>
      <c r="T3352" t="str">
        <f t="shared" si="359"/>
        <v>heater/plays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6">
        <f t="shared" si="360"/>
        <v>41843.458333333336</v>
      </c>
      <c r="K3353">
        <v>1402910965</v>
      </c>
      <c r="L3353" s="18">
        <f t="shared" si="357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>
        <f t="shared" si="358"/>
        <v>55</v>
      </c>
      <c r="R3353">
        <f t="shared" si="361"/>
        <v>1.0185185185185186</v>
      </c>
      <c r="S3353" s="8" t="str">
        <f t="shared" si="362"/>
        <v>theater</v>
      </c>
      <c r="T3353" t="str">
        <f t="shared" si="359"/>
        <v>heater/plays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6">
        <f t="shared" si="360"/>
        <v>42552.958333333328</v>
      </c>
      <c r="K3354">
        <v>1462492178</v>
      </c>
      <c r="L3354" s="18">
        <f t="shared" si="357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>
        <f t="shared" si="358"/>
        <v>376</v>
      </c>
      <c r="R3354">
        <f t="shared" si="361"/>
        <v>5.371428571428571</v>
      </c>
      <c r="S3354" s="8" t="str">
        <f t="shared" si="362"/>
        <v>theater</v>
      </c>
      <c r="T3354" t="str">
        <f t="shared" si="359"/>
        <v>heater/plays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6">
        <f t="shared" si="360"/>
        <v>42492.958333333328</v>
      </c>
      <c r="K3355">
        <v>1461061350</v>
      </c>
      <c r="L3355" s="18">
        <f t="shared" si="357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>
        <f t="shared" si="358"/>
        <v>1075</v>
      </c>
      <c r="R3355">
        <f t="shared" si="361"/>
        <v>24.431818181818183</v>
      </c>
      <c r="S3355" s="8" t="str">
        <f t="shared" si="362"/>
        <v>theater</v>
      </c>
      <c r="T3355" t="str">
        <f t="shared" si="359"/>
        <v>heater/plays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6">
        <f t="shared" si="360"/>
        <v>42306.167361111111</v>
      </c>
      <c r="K3356">
        <v>1443029206</v>
      </c>
      <c r="L3356" s="18">
        <f t="shared" si="357"/>
        <v>42270.7269212963</v>
      </c>
      <c r="M3356" t="b">
        <v>0</v>
      </c>
      <c r="N3356">
        <v>55</v>
      </c>
      <c r="O3356" t="b">
        <v>1</v>
      </c>
      <c r="P3356" t="s">
        <v>8270</v>
      </c>
      <c r="Q3356">
        <f t="shared" si="358"/>
        <v>58</v>
      </c>
      <c r="R3356">
        <f t="shared" si="361"/>
        <v>1.0545454545454545</v>
      </c>
      <c r="S3356" s="8" t="str">
        <f t="shared" si="362"/>
        <v>theater</v>
      </c>
      <c r="T3356" t="str">
        <f t="shared" si="359"/>
        <v>heater/plays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6">
        <f t="shared" si="360"/>
        <v>42500.470138888893</v>
      </c>
      <c r="K3357">
        <v>1461941527</v>
      </c>
      <c r="L3357" s="18">
        <f t="shared" si="357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>
        <f t="shared" si="358"/>
        <v>460</v>
      </c>
      <c r="R3357">
        <f t="shared" si="361"/>
        <v>30.666666666666668</v>
      </c>
      <c r="S3357" s="8" t="str">
        <f t="shared" si="362"/>
        <v>theater</v>
      </c>
      <c r="T3357" t="str">
        <f t="shared" si="359"/>
        <v>heater/plays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6">
        <f t="shared" si="360"/>
        <v>42566.815648148149</v>
      </c>
      <c r="K3358">
        <v>1466019272</v>
      </c>
      <c r="L3358" s="18">
        <f t="shared" si="357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>
        <f t="shared" si="358"/>
        <v>21</v>
      </c>
      <c r="R3358">
        <f t="shared" si="361"/>
        <v>0.77777777777777779</v>
      </c>
      <c r="S3358" s="8" t="str">
        <f t="shared" si="362"/>
        <v>theater</v>
      </c>
      <c r="T3358" t="str">
        <f t="shared" si="359"/>
        <v>heater/plays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6">
        <f t="shared" si="360"/>
        <v>41852.417939814812</v>
      </c>
      <c r="K3359">
        <v>1404295310</v>
      </c>
      <c r="L3359" s="18">
        <f t="shared" si="357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>
        <f t="shared" si="358"/>
        <v>20</v>
      </c>
      <c r="R3359">
        <f t="shared" si="361"/>
        <v>0.95238095238095233</v>
      </c>
      <c r="S3359" s="8" t="str">
        <f t="shared" si="362"/>
        <v>theater</v>
      </c>
      <c r="T3359" t="str">
        <f t="shared" si="359"/>
        <v>heater/plays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6">
        <f t="shared" si="360"/>
        <v>41962.352766203709</v>
      </c>
      <c r="K3360">
        <v>1413790079</v>
      </c>
      <c r="L3360" s="18">
        <f t="shared" si="357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>
        <f t="shared" si="358"/>
        <v>299</v>
      </c>
      <c r="R3360">
        <f t="shared" si="361"/>
        <v>1.845679012345679</v>
      </c>
      <c r="S3360" s="8" t="str">
        <f t="shared" si="362"/>
        <v>theater</v>
      </c>
      <c r="T3360" t="str">
        <f t="shared" si="359"/>
        <v>heater/plays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6">
        <f t="shared" si="360"/>
        <v>42791.057106481487</v>
      </c>
      <c r="K3361">
        <v>1484097734</v>
      </c>
      <c r="L3361" s="18">
        <f t="shared" si="357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>
        <f t="shared" si="358"/>
        <v>250</v>
      </c>
      <c r="R3361">
        <f t="shared" si="361"/>
        <v>10.869565217391305</v>
      </c>
      <c r="S3361" s="8" t="str">
        <f t="shared" si="362"/>
        <v>theater</v>
      </c>
      <c r="T3361" t="str">
        <f t="shared" si="359"/>
        <v>heater/plays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6">
        <f t="shared" si="360"/>
        <v>42718.665972222225</v>
      </c>
      <c r="K3362">
        <v>1479866343</v>
      </c>
      <c r="L3362" s="18">
        <f t="shared" si="357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>
        <f t="shared" si="358"/>
        <v>124</v>
      </c>
      <c r="R3362">
        <f t="shared" si="361"/>
        <v>1.7222222222222223</v>
      </c>
      <c r="S3362" s="8" t="str">
        <f t="shared" si="362"/>
        <v>theater</v>
      </c>
      <c r="T3362" t="str">
        <f t="shared" si="359"/>
        <v>heater/plays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6">
        <f t="shared" si="360"/>
        <v>41883.665972222225</v>
      </c>
      <c r="K3363">
        <v>1408062990</v>
      </c>
      <c r="L3363" s="18">
        <f t="shared" si="357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>
        <f t="shared" si="358"/>
        <v>673</v>
      </c>
      <c r="R3363">
        <f t="shared" si="361"/>
        <v>9.8970588235294112</v>
      </c>
      <c r="S3363" s="8" t="str">
        <f t="shared" si="362"/>
        <v>theater</v>
      </c>
      <c r="T3363" t="str">
        <f t="shared" si="359"/>
        <v>heater/plays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6">
        <f t="shared" si="360"/>
        <v>42070.204861111109</v>
      </c>
      <c r="K3364">
        <v>1424484717</v>
      </c>
      <c r="L3364" s="18">
        <f t="shared" si="357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>
        <f t="shared" si="358"/>
        <v>590</v>
      </c>
      <c r="R3364">
        <f t="shared" si="361"/>
        <v>29.5</v>
      </c>
      <c r="S3364" s="8" t="str">
        <f t="shared" si="362"/>
        <v>theater</v>
      </c>
      <c r="T3364" t="str">
        <f t="shared" si="359"/>
        <v>heater/plays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6">
        <f t="shared" si="360"/>
        <v>41870.666666666664</v>
      </c>
      <c r="K3365">
        <v>1406831445</v>
      </c>
      <c r="L3365" s="18">
        <f t="shared" si="357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>
        <f t="shared" si="358"/>
        <v>110</v>
      </c>
      <c r="R3365">
        <f t="shared" si="361"/>
        <v>4.2307692307692308</v>
      </c>
      <c r="S3365" s="8" t="str">
        <f t="shared" si="362"/>
        <v>theater</v>
      </c>
      <c r="T3365" t="str">
        <f t="shared" si="359"/>
        <v>heater/plays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6">
        <f t="shared" si="360"/>
        <v>42444.875</v>
      </c>
      <c r="K3366">
        <v>1456183649</v>
      </c>
      <c r="L3366" s="18">
        <f t="shared" si="357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>
        <f t="shared" si="358"/>
        <v>178</v>
      </c>
      <c r="R3366">
        <f t="shared" si="361"/>
        <v>2.4722222222222223</v>
      </c>
      <c r="S3366" s="8" t="str">
        <f t="shared" si="362"/>
        <v>theater</v>
      </c>
      <c r="T3366" t="str">
        <f t="shared" si="359"/>
        <v>heater/plays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6">
        <f t="shared" si="360"/>
        <v>42351.101759259262</v>
      </c>
      <c r="K3367">
        <v>1447381592</v>
      </c>
      <c r="L3367" s="18">
        <f t="shared" si="357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>
        <f t="shared" si="358"/>
        <v>100</v>
      </c>
      <c r="R3367">
        <f t="shared" si="361"/>
        <v>33.333333333333336</v>
      </c>
      <c r="S3367" s="8" t="str">
        <f t="shared" si="362"/>
        <v>theater</v>
      </c>
      <c r="T3367" t="str">
        <f t="shared" si="359"/>
        <v>heater/plays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6">
        <f t="shared" si="360"/>
        <v>42137.067557870367</v>
      </c>
      <c r="K3368">
        <v>1428889037</v>
      </c>
      <c r="L3368" s="18">
        <f t="shared" si="357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>
        <f t="shared" si="358"/>
        <v>605</v>
      </c>
      <c r="R3368">
        <f t="shared" si="361"/>
        <v>33.611111111111114</v>
      </c>
      <c r="S3368" s="8" t="str">
        <f t="shared" si="362"/>
        <v>theater</v>
      </c>
      <c r="T3368" t="str">
        <f t="shared" si="359"/>
        <v>heater/plays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6">
        <f t="shared" si="360"/>
        <v>42217.933958333335</v>
      </c>
      <c r="K3369">
        <v>1436307894</v>
      </c>
      <c r="L3369" s="18">
        <f t="shared" si="357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>
        <f t="shared" si="358"/>
        <v>140</v>
      </c>
      <c r="R3369">
        <f t="shared" si="361"/>
        <v>4.666666666666667</v>
      </c>
      <c r="S3369" s="8" t="str">
        <f t="shared" si="362"/>
        <v>theater</v>
      </c>
      <c r="T3369" t="str">
        <f t="shared" si="359"/>
        <v>heater/plays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6">
        <f t="shared" si="360"/>
        <v>42005.208333333328</v>
      </c>
      <c r="K3370">
        <v>1416977259</v>
      </c>
      <c r="L3370" s="18">
        <f t="shared" si="357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>
        <f t="shared" si="358"/>
        <v>46</v>
      </c>
      <c r="R3370">
        <f t="shared" si="361"/>
        <v>2</v>
      </c>
      <c r="S3370" s="8" t="str">
        <f t="shared" si="362"/>
        <v>theater</v>
      </c>
      <c r="T3370" t="str">
        <f t="shared" si="359"/>
        <v>heater/plays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6">
        <f t="shared" si="360"/>
        <v>42750.041435185187</v>
      </c>
      <c r="K3371">
        <v>1479257980</v>
      </c>
      <c r="L3371" s="18">
        <f t="shared" si="357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>
        <f t="shared" si="358"/>
        <v>195</v>
      </c>
      <c r="R3371">
        <f t="shared" si="361"/>
        <v>3.6111111111111112</v>
      </c>
      <c r="S3371" s="8" t="str">
        <f t="shared" si="362"/>
        <v>theater</v>
      </c>
      <c r="T3371" t="str">
        <f t="shared" si="359"/>
        <v>heater/plays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6">
        <f t="shared" si="360"/>
        <v>42721.333333333328</v>
      </c>
      <c r="K3372">
        <v>1479283285</v>
      </c>
      <c r="L3372" s="18">
        <f t="shared" si="357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>
        <f t="shared" si="358"/>
        <v>266</v>
      </c>
      <c r="R3372">
        <f t="shared" si="361"/>
        <v>10.23076923076923</v>
      </c>
      <c r="S3372" s="8" t="str">
        <f t="shared" si="362"/>
        <v>theater</v>
      </c>
      <c r="T3372" t="str">
        <f t="shared" si="359"/>
        <v>heater/plays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6">
        <f t="shared" si="360"/>
        <v>42340.874594907407</v>
      </c>
      <c r="K3373">
        <v>1446670765</v>
      </c>
      <c r="L3373" s="18">
        <f t="shared" si="357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>
        <f t="shared" si="358"/>
        <v>77</v>
      </c>
      <c r="R3373">
        <f t="shared" si="361"/>
        <v>8.5555555555555554</v>
      </c>
      <c r="S3373" s="8" t="str">
        <f t="shared" si="362"/>
        <v>theater</v>
      </c>
      <c r="T3373" t="str">
        <f t="shared" si="359"/>
        <v>heater/plays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6">
        <f t="shared" si="360"/>
        <v>41876.207638888889</v>
      </c>
      <c r="K3374">
        <v>1407157756</v>
      </c>
      <c r="L3374" s="18">
        <f t="shared" si="357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>
        <f t="shared" si="358"/>
        <v>35</v>
      </c>
      <c r="R3374">
        <f t="shared" si="361"/>
        <v>1.2962962962962963</v>
      </c>
      <c r="S3374" s="8" t="str">
        <f t="shared" si="362"/>
        <v>theater</v>
      </c>
      <c r="T3374" t="str">
        <f t="shared" si="359"/>
        <v>heater/plays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6">
        <f t="shared" si="360"/>
        <v>42203.666666666672</v>
      </c>
      <c r="K3375">
        <v>1435177840</v>
      </c>
      <c r="L3375" s="18">
        <f t="shared" si="357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>
        <f t="shared" si="358"/>
        <v>5</v>
      </c>
      <c r="R3375">
        <f t="shared" si="361"/>
        <v>0.16666666666666666</v>
      </c>
      <c r="S3375" s="8" t="str">
        <f t="shared" si="362"/>
        <v>theater</v>
      </c>
      <c r="T3375" t="str">
        <f t="shared" si="359"/>
        <v>heater/plays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6">
        <f t="shared" si="360"/>
        <v>42305.731666666667</v>
      </c>
      <c r="K3376">
        <v>1443461616</v>
      </c>
      <c r="L3376" s="18">
        <f t="shared" si="357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>
        <f t="shared" si="358"/>
        <v>230</v>
      </c>
      <c r="R3376">
        <f t="shared" si="361"/>
        <v>4.4230769230769234</v>
      </c>
      <c r="S3376" s="8" t="str">
        <f t="shared" si="362"/>
        <v>theater</v>
      </c>
      <c r="T3376" t="str">
        <f t="shared" si="359"/>
        <v>heater/plays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6">
        <f t="shared" si="360"/>
        <v>41777.610798611109</v>
      </c>
      <c r="K3377">
        <v>1399387173</v>
      </c>
      <c r="L3377" s="18">
        <f t="shared" si="357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>
        <f t="shared" si="358"/>
        <v>0</v>
      </c>
      <c r="R3377">
        <f t="shared" si="361"/>
        <v>0</v>
      </c>
      <c r="S3377" s="8" t="str">
        <f t="shared" si="362"/>
        <v>theater</v>
      </c>
      <c r="T3377" t="str">
        <f t="shared" si="359"/>
        <v>heater/plays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6">
        <f t="shared" si="360"/>
        <v>42119.659652777773</v>
      </c>
      <c r="K3378">
        <v>1424796594</v>
      </c>
      <c r="L3378" s="18">
        <f t="shared" si="357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>
        <f t="shared" si="358"/>
        <v>1</v>
      </c>
      <c r="R3378">
        <f t="shared" si="361"/>
        <v>5.2631578947368418E-2</v>
      </c>
      <c r="S3378" s="8" t="str">
        <f t="shared" si="362"/>
        <v>theater</v>
      </c>
      <c r="T3378" t="str">
        <f t="shared" si="359"/>
        <v>heater/plays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6">
        <f t="shared" si="360"/>
        <v>42083.705555555556</v>
      </c>
      <c r="K3379">
        <v>1424280899</v>
      </c>
      <c r="L3379" s="18">
        <f t="shared" si="357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>
        <f t="shared" si="358"/>
        <v>84</v>
      </c>
      <c r="R3379">
        <f t="shared" si="361"/>
        <v>1.0909090909090908</v>
      </c>
      <c r="S3379" s="8" t="str">
        <f t="shared" si="362"/>
        <v>theater</v>
      </c>
      <c r="T3379" t="str">
        <f t="shared" si="359"/>
        <v>heater/plays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6">
        <f t="shared" si="360"/>
        <v>41882.547222222223</v>
      </c>
      <c r="K3380">
        <v>1407400306</v>
      </c>
      <c r="L3380" s="18">
        <f t="shared" si="357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>
        <f t="shared" si="358"/>
        <v>42</v>
      </c>
      <c r="R3380">
        <f t="shared" si="361"/>
        <v>2</v>
      </c>
      <c r="S3380" s="8" t="str">
        <f t="shared" si="362"/>
        <v>theater</v>
      </c>
      <c r="T3380" t="str">
        <f t="shared" si="359"/>
        <v>heater/plays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6">
        <f t="shared" si="360"/>
        <v>42242.958333333328</v>
      </c>
      <c r="K3381">
        <v>1439122800</v>
      </c>
      <c r="L3381" s="18">
        <f t="shared" si="357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>
        <f t="shared" si="358"/>
        <v>73</v>
      </c>
      <c r="R3381">
        <f t="shared" si="361"/>
        <v>1.9210526315789473</v>
      </c>
      <c r="S3381" s="8" t="str">
        <f t="shared" si="362"/>
        <v>theater</v>
      </c>
      <c r="T3381" t="str">
        <f t="shared" si="359"/>
        <v>heater/plays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6">
        <f t="shared" si="360"/>
        <v>41972.995115740734</v>
      </c>
      <c r="K3382">
        <v>1414277578</v>
      </c>
      <c r="L3382" s="18">
        <f t="shared" si="357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>
        <f t="shared" si="358"/>
        <v>133</v>
      </c>
      <c r="R3382">
        <f t="shared" si="361"/>
        <v>4.75</v>
      </c>
      <c r="S3382" s="8" t="str">
        <f t="shared" si="362"/>
        <v>theater</v>
      </c>
      <c r="T3382" t="str">
        <f t="shared" si="359"/>
        <v>heater/plays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6">
        <f t="shared" si="360"/>
        <v>42074.143321759257</v>
      </c>
      <c r="K3383">
        <v>1423455983</v>
      </c>
      <c r="L3383" s="18">
        <f t="shared" si="357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>
        <f t="shared" si="358"/>
        <v>90</v>
      </c>
      <c r="R3383">
        <f t="shared" si="361"/>
        <v>1.875</v>
      </c>
      <c r="S3383" s="8" t="str">
        <f t="shared" si="362"/>
        <v>theater</v>
      </c>
      <c r="T3383" t="str">
        <f t="shared" si="359"/>
        <v>heater/plays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6">
        <f t="shared" si="360"/>
        <v>42583.957638888889</v>
      </c>
      <c r="K3384">
        <v>1467973256</v>
      </c>
      <c r="L3384" s="18">
        <f t="shared" si="357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>
        <f t="shared" si="358"/>
        <v>26</v>
      </c>
      <c r="R3384">
        <f t="shared" si="361"/>
        <v>0.56521739130434778</v>
      </c>
      <c r="S3384" s="8" t="str">
        <f t="shared" si="362"/>
        <v>theater</v>
      </c>
      <c r="T3384" t="str">
        <f t="shared" si="359"/>
        <v>heater/plays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6">
        <f t="shared" si="360"/>
        <v>42544.782638888893</v>
      </c>
      <c r="K3385">
        <v>1464979620</v>
      </c>
      <c r="L3385" s="18">
        <f t="shared" si="357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>
        <f t="shared" si="358"/>
        <v>205</v>
      </c>
      <c r="R3385">
        <f t="shared" si="361"/>
        <v>6.833333333333333</v>
      </c>
      <c r="S3385" s="8" t="str">
        <f t="shared" si="362"/>
        <v>theater</v>
      </c>
      <c r="T3385" t="str">
        <f t="shared" si="359"/>
        <v>heater/plays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6">
        <f t="shared" si="360"/>
        <v>42329.125</v>
      </c>
      <c r="K3386">
        <v>1444874768</v>
      </c>
      <c r="L3386" s="18">
        <f t="shared" si="357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>
        <f t="shared" si="358"/>
        <v>0.65999999999985448</v>
      </c>
      <c r="R3386">
        <f t="shared" si="361"/>
        <v>1.0312499999997726E-2</v>
      </c>
      <c r="S3386" s="8" t="str">
        <f t="shared" si="362"/>
        <v>theater</v>
      </c>
      <c r="T3386" t="str">
        <f t="shared" si="359"/>
        <v>heater/plays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6">
        <f t="shared" si="360"/>
        <v>41983.8675</v>
      </c>
      <c r="K3387">
        <v>1415652552</v>
      </c>
      <c r="L3387" s="18">
        <f t="shared" si="357"/>
        <v>41953.8675</v>
      </c>
      <c r="M3387" t="b">
        <v>0</v>
      </c>
      <c r="N3387">
        <v>15</v>
      </c>
      <c r="O3387" t="b">
        <v>1</v>
      </c>
      <c r="P3387" t="s">
        <v>8270</v>
      </c>
      <c r="Q3387">
        <f t="shared" si="358"/>
        <v>0</v>
      </c>
      <c r="R3387">
        <f t="shared" si="361"/>
        <v>0</v>
      </c>
      <c r="S3387" s="8" t="str">
        <f t="shared" si="362"/>
        <v>theater</v>
      </c>
      <c r="T3387" t="str">
        <f t="shared" si="359"/>
        <v>heater/plays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6">
        <f t="shared" si="360"/>
        <v>41976.644745370373</v>
      </c>
      <c r="K3388">
        <v>1415028506</v>
      </c>
      <c r="L3388" s="18">
        <f t="shared" si="357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>
        <f t="shared" si="358"/>
        <v>100</v>
      </c>
      <c r="R3388">
        <f t="shared" si="361"/>
        <v>2.4390243902439024</v>
      </c>
      <c r="S3388" s="8" t="str">
        <f t="shared" si="362"/>
        <v>theater</v>
      </c>
      <c r="T3388" t="str">
        <f t="shared" si="359"/>
        <v>heater/plays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6">
        <f t="shared" si="360"/>
        <v>41987.762592592597</v>
      </c>
      <c r="K3389">
        <v>1415125088</v>
      </c>
      <c r="L3389" s="18">
        <f t="shared" si="357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>
        <f t="shared" si="358"/>
        <v>506</v>
      </c>
      <c r="R3389">
        <f t="shared" si="361"/>
        <v>14.457142857142857</v>
      </c>
      <c r="S3389" s="8" t="str">
        <f t="shared" si="362"/>
        <v>theater</v>
      </c>
      <c r="T3389" t="str">
        <f t="shared" si="359"/>
        <v>heater/plays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6">
        <f t="shared" si="360"/>
        <v>42173.461122685185</v>
      </c>
      <c r="K3390">
        <v>1432033441</v>
      </c>
      <c r="L3390" s="18">
        <f t="shared" si="357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>
        <f t="shared" si="358"/>
        <v>57</v>
      </c>
      <c r="R3390">
        <f t="shared" si="361"/>
        <v>1.2666666666666666</v>
      </c>
      <c r="S3390" s="8" t="str">
        <f t="shared" si="362"/>
        <v>theater</v>
      </c>
      <c r="T3390" t="str">
        <f t="shared" si="359"/>
        <v>heater/plays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6">
        <f t="shared" si="360"/>
        <v>42524.563449074078</v>
      </c>
      <c r="K3391">
        <v>1462368682</v>
      </c>
      <c r="L3391" s="18">
        <f t="shared" si="357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>
        <f t="shared" si="358"/>
        <v>1450</v>
      </c>
      <c r="R3391">
        <f t="shared" si="361"/>
        <v>23.387096774193548</v>
      </c>
      <c r="S3391" s="8" t="str">
        <f t="shared" si="362"/>
        <v>theater</v>
      </c>
      <c r="T3391" t="str">
        <f t="shared" si="359"/>
        <v>heater/plays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6">
        <f t="shared" si="360"/>
        <v>41830.774826388886</v>
      </c>
      <c r="K3392">
        <v>1403721345</v>
      </c>
      <c r="L3392" s="18">
        <f t="shared" si="357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>
        <f t="shared" si="358"/>
        <v>36</v>
      </c>
      <c r="R3392">
        <f t="shared" si="361"/>
        <v>1.6363636363636365</v>
      </c>
      <c r="S3392" s="8" t="str">
        <f t="shared" si="362"/>
        <v>theater</v>
      </c>
      <c r="T3392" t="str">
        <f t="shared" si="359"/>
        <v>heater/plays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6">
        <f t="shared" si="360"/>
        <v>41859.936111111114</v>
      </c>
      <c r="K3393">
        <v>1404997548</v>
      </c>
      <c r="L3393" s="18">
        <f t="shared" si="357"/>
        <v>41830.545694444445</v>
      </c>
      <c r="M3393" t="b">
        <v>0</v>
      </c>
      <c r="N3393">
        <v>18</v>
      </c>
      <c r="O3393" t="b">
        <v>1</v>
      </c>
      <c r="P3393" t="s">
        <v>8270</v>
      </c>
      <c r="Q3393">
        <f t="shared" si="358"/>
        <v>615</v>
      </c>
      <c r="R3393">
        <f t="shared" si="361"/>
        <v>34.166666666666664</v>
      </c>
      <c r="S3393" s="8" t="str">
        <f t="shared" si="362"/>
        <v>theater</v>
      </c>
      <c r="T3393" t="str">
        <f t="shared" si="359"/>
        <v>heater/plays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6">
        <f t="shared" si="360"/>
        <v>42496.845543981486</v>
      </c>
      <c r="K3394">
        <v>1458245855</v>
      </c>
      <c r="L3394" s="18">
        <f t="shared" ref="L3394:L3457" si="363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8270</v>
      </c>
      <c r="Q3394">
        <f t="shared" ref="Q3394:Q3457" si="364">E3394-D3394</f>
        <v>0</v>
      </c>
      <c r="R3394">
        <f t="shared" si="361"/>
        <v>0</v>
      </c>
      <c r="S3394" s="8" t="str">
        <f t="shared" si="362"/>
        <v>theater</v>
      </c>
      <c r="T3394" t="str">
        <f t="shared" ref="T3394:T3457" si="365">RIGHT(P3394,12)</f>
        <v>heater/plays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6">
        <f t="shared" ref="J3395:J3458" si="366">(((I3395/60)/60)/24)+DATE(1970,1,1)</f>
        <v>41949.031944444447</v>
      </c>
      <c r="K3395">
        <v>1413065230</v>
      </c>
      <c r="L3395" s="18">
        <f t="shared" si="363"/>
        <v>41923.921643518523</v>
      </c>
      <c r="M3395" t="b">
        <v>0</v>
      </c>
      <c r="N3395">
        <v>44</v>
      </c>
      <c r="O3395" t="b">
        <v>1</v>
      </c>
      <c r="P3395" t="s">
        <v>8270</v>
      </c>
      <c r="Q3395">
        <f t="shared" si="364"/>
        <v>87</v>
      </c>
      <c r="R3395">
        <f t="shared" ref="R3395:R3458" si="367">Q3395/N3395</f>
        <v>1.9772727272727273</v>
      </c>
      <c r="S3395" s="8" t="str">
        <f t="shared" si="362"/>
        <v>theater</v>
      </c>
      <c r="T3395" t="str">
        <f t="shared" si="365"/>
        <v>heater/plays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6">
        <f t="shared" si="366"/>
        <v>41847.59542824074</v>
      </c>
      <c r="K3396">
        <v>1403878645</v>
      </c>
      <c r="L3396" s="18">
        <f t="shared" si="363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>
        <f t="shared" si="364"/>
        <v>233</v>
      </c>
      <c r="R3396">
        <f t="shared" si="367"/>
        <v>8.6296296296296298</v>
      </c>
      <c r="S3396" s="8" t="str">
        <f t="shared" si="362"/>
        <v>theater</v>
      </c>
      <c r="T3396" t="str">
        <f t="shared" si="365"/>
        <v>heater/plays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6">
        <f t="shared" si="366"/>
        <v>42154.756944444445</v>
      </c>
      <c r="K3397">
        <v>1431795944</v>
      </c>
      <c r="L3397" s="18">
        <f t="shared" si="363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>
        <f t="shared" si="364"/>
        <v>420</v>
      </c>
      <c r="R3397">
        <f t="shared" si="367"/>
        <v>11.052631578947368</v>
      </c>
      <c r="S3397" s="8" t="str">
        <f t="shared" si="362"/>
        <v>theater</v>
      </c>
      <c r="T3397" t="str">
        <f t="shared" si="365"/>
        <v>heater/plays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6">
        <f t="shared" si="366"/>
        <v>41791.165972222225</v>
      </c>
      <c r="K3398">
        <v>1399286589</v>
      </c>
      <c r="L3398" s="18">
        <f t="shared" si="363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>
        <f t="shared" si="364"/>
        <v>65</v>
      </c>
      <c r="R3398">
        <f t="shared" si="367"/>
        <v>2.3214285714285716</v>
      </c>
      <c r="S3398" s="8" t="str">
        <f t="shared" si="362"/>
        <v>theater</v>
      </c>
      <c r="T3398" t="str">
        <f t="shared" si="365"/>
        <v>heater/plays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6">
        <f t="shared" si="366"/>
        <v>42418.916666666672</v>
      </c>
      <c r="K3399">
        <v>1452338929</v>
      </c>
      <c r="L3399" s="18">
        <f t="shared" si="363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>
        <f t="shared" si="364"/>
        <v>30</v>
      </c>
      <c r="R3399">
        <f t="shared" si="367"/>
        <v>1.25</v>
      </c>
      <c r="S3399" s="8" t="str">
        <f t="shared" si="362"/>
        <v>theater</v>
      </c>
      <c r="T3399" t="str">
        <f t="shared" si="365"/>
        <v>heater/plays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6">
        <f t="shared" si="366"/>
        <v>41964.708333333328</v>
      </c>
      <c r="K3400">
        <v>1414605776</v>
      </c>
      <c r="L3400" s="18">
        <f t="shared" si="363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>
        <f t="shared" si="364"/>
        <v>443</v>
      </c>
      <c r="R3400">
        <f t="shared" si="367"/>
        <v>6.8153846153846152</v>
      </c>
      <c r="S3400" s="8" t="str">
        <f t="shared" si="362"/>
        <v>theater</v>
      </c>
      <c r="T3400" t="str">
        <f t="shared" si="365"/>
        <v>heater/plays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6">
        <f t="shared" si="366"/>
        <v>42056.920428240745</v>
      </c>
      <c r="K3401">
        <v>1421964325</v>
      </c>
      <c r="L3401" s="18">
        <f t="shared" si="363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>
        <f t="shared" si="364"/>
        <v>45</v>
      </c>
      <c r="R3401">
        <f t="shared" si="367"/>
        <v>0.97826086956521741</v>
      </c>
      <c r="S3401" s="8" t="str">
        <f t="shared" si="362"/>
        <v>theater</v>
      </c>
      <c r="T3401" t="str">
        <f t="shared" si="365"/>
        <v>heater/plays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6">
        <f t="shared" si="366"/>
        <v>41879.953865740739</v>
      </c>
      <c r="K3402">
        <v>1405378414</v>
      </c>
      <c r="L3402" s="18">
        <f t="shared" si="363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>
        <f t="shared" si="364"/>
        <v>41</v>
      </c>
      <c r="R3402">
        <f t="shared" si="367"/>
        <v>0.4823529411764706</v>
      </c>
      <c r="S3402" s="8" t="str">
        <f t="shared" ref="S3402:S3465" si="368">LEFT(P3402, LEN(P3402)-6)</f>
        <v>theater</v>
      </c>
      <c r="T3402" t="str">
        <f t="shared" si="365"/>
        <v>heater/plays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6">
        <f t="shared" si="366"/>
        <v>42223.723912037036</v>
      </c>
      <c r="K3403">
        <v>1436376146</v>
      </c>
      <c r="L3403" s="18">
        <f t="shared" si="363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>
        <f t="shared" si="364"/>
        <v>54</v>
      </c>
      <c r="R3403">
        <f t="shared" si="367"/>
        <v>0.81818181818181823</v>
      </c>
      <c r="S3403" s="8" t="str">
        <f t="shared" si="368"/>
        <v>theater</v>
      </c>
      <c r="T3403" t="str">
        <f t="shared" si="365"/>
        <v>heater/plays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6">
        <f t="shared" si="366"/>
        <v>42320.104861111111</v>
      </c>
      <c r="K3404">
        <v>1444747843</v>
      </c>
      <c r="L3404" s="18">
        <f t="shared" si="363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>
        <f t="shared" si="364"/>
        <v>1465</v>
      </c>
      <c r="R3404">
        <f t="shared" si="367"/>
        <v>8.8787878787878789</v>
      </c>
      <c r="S3404" s="8" t="str">
        <f t="shared" si="368"/>
        <v>theater</v>
      </c>
      <c r="T3404" t="str">
        <f t="shared" si="365"/>
        <v>heater/plays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6">
        <f t="shared" si="366"/>
        <v>42180.462083333332</v>
      </c>
      <c r="K3405">
        <v>1432638324</v>
      </c>
      <c r="L3405" s="18">
        <f t="shared" si="363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>
        <f t="shared" si="364"/>
        <v>0</v>
      </c>
      <c r="R3405">
        <f t="shared" si="367"/>
        <v>0</v>
      </c>
      <c r="S3405" s="8" t="str">
        <f t="shared" si="368"/>
        <v>theater</v>
      </c>
      <c r="T3405" t="str">
        <f t="shared" si="365"/>
        <v>heater/plays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6">
        <f t="shared" si="366"/>
        <v>42172.503495370373</v>
      </c>
      <c r="K3406">
        <v>1432814702</v>
      </c>
      <c r="L3406" s="18">
        <f t="shared" si="363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>
        <f t="shared" si="364"/>
        <v>110</v>
      </c>
      <c r="R3406">
        <f t="shared" si="367"/>
        <v>36.666666666666664</v>
      </c>
      <c r="S3406" s="8" t="str">
        <f t="shared" si="368"/>
        <v>theater</v>
      </c>
      <c r="T3406" t="str">
        <f t="shared" si="365"/>
        <v>heater/plays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6">
        <f t="shared" si="366"/>
        <v>42430.999305555553</v>
      </c>
      <c r="K3407">
        <v>1455063886</v>
      </c>
      <c r="L3407" s="18">
        <f t="shared" si="363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>
        <f t="shared" si="364"/>
        <v>131.5</v>
      </c>
      <c r="R3407">
        <f t="shared" si="367"/>
        <v>7.7352941176470589</v>
      </c>
      <c r="S3407" s="8" t="str">
        <f t="shared" si="368"/>
        <v>theater</v>
      </c>
      <c r="T3407" t="str">
        <f t="shared" si="365"/>
        <v>heater/plays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6">
        <f t="shared" si="366"/>
        <v>41836.492777777778</v>
      </c>
      <c r="K3408">
        <v>1401623376</v>
      </c>
      <c r="L3408" s="18">
        <f t="shared" si="363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>
        <f t="shared" si="364"/>
        <v>31</v>
      </c>
      <c r="R3408">
        <f t="shared" si="367"/>
        <v>0.34065934065934067</v>
      </c>
      <c r="S3408" s="8" t="str">
        <f t="shared" si="368"/>
        <v>theater</v>
      </c>
      <c r="T3408" t="str">
        <f t="shared" si="365"/>
        <v>heater/plays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6">
        <f t="shared" si="366"/>
        <v>41826.422326388885</v>
      </c>
      <c r="K3409">
        <v>1402049289</v>
      </c>
      <c r="L3409" s="18">
        <f t="shared" si="363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>
        <f t="shared" si="364"/>
        <v>142</v>
      </c>
      <c r="R3409">
        <f t="shared" si="367"/>
        <v>2.1194029850746268</v>
      </c>
      <c r="S3409" s="8" t="str">
        <f t="shared" si="368"/>
        <v>theater</v>
      </c>
      <c r="T3409" t="str">
        <f t="shared" si="365"/>
        <v>heater/plays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6">
        <f t="shared" si="366"/>
        <v>41838.991944444446</v>
      </c>
      <c r="K3410">
        <v>1403135304</v>
      </c>
      <c r="L3410" s="18">
        <f t="shared" si="363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>
        <f t="shared" si="364"/>
        <v>555</v>
      </c>
      <c r="R3410">
        <f t="shared" si="367"/>
        <v>30.833333333333332</v>
      </c>
      <c r="S3410" s="8" t="str">
        <f t="shared" si="368"/>
        <v>theater</v>
      </c>
      <c r="T3410" t="str">
        <f t="shared" si="365"/>
        <v>heater/plays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6">
        <f t="shared" si="366"/>
        <v>42582.873611111107</v>
      </c>
      <c r="K3411">
        <v>1466710358</v>
      </c>
      <c r="L3411" s="18">
        <f t="shared" si="363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>
        <f t="shared" si="364"/>
        <v>118</v>
      </c>
      <c r="R3411">
        <f t="shared" si="367"/>
        <v>5.6190476190476186</v>
      </c>
      <c r="S3411" s="8" t="str">
        <f t="shared" si="368"/>
        <v>theater</v>
      </c>
      <c r="T3411" t="str">
        <f t="shared" si="365"/>
        <v>heater/plays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6">
        <f t="shared" si="366"/>
        <v>42527.291666666672</v>
      </c>
      <c r="K3412">
        <v>1462841990</v>
      </c>
      <c r="L3412" s="18">
        <f t="shared" si="363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>
        <f t="shared" si="364"/>
        <v>255</v>
      </c>
      <c r="R3412">
        <f t="shared" si="367"/>
        <v>6.375</v>
      </c>
      <c r="S3412" s="8" t="str">
        <f t="shared" si="368"/>
        <v>theater</v>
      </c>
      <c r="T3412" t="str">
        <f t="shared" si="365"/>
        <v>heater/plays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6">
        <f t="shared" si="366"/>
        <v>42285.022824074069</v>
      </c>
      <c r="K3413">
        <v>1442536372</v>
      </c>
      <c r="L3413" s="18">
        <f t="shared" si="363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>
        <f t="shared" si="364"/>
        <v>535</v>
      </c>
      <c r="R3413">
        <f t="shared" si="367"/>
        <v>6.8589743589743586</v>
      </c>
      <c r="S3413" s="8" t="str">
        <f t="shared" si="368"/>
        <v>theater</v>
      </c>
      <c r="T3413" t="str">
        <f t="shared" si="365"/>
        <v>heater/plays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6">
        <f t="shared" si="366"/>
        <v>41909.959050925929</v>
      </c>
      <c r="K3414">
        <v>1409266862</v>
      </c>
      <c r="L3414" s="18">
        <f t="shared" si="363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>
        <f t="shared" si="364"/>
        <v>0</v>
      </c>
      <c r="R3414">
        <f t="shared" si="367"/>
        <v>0</v>
      </c>
      <c r="S3414" s="8" t="str">
        <f t="shared" si="368"/>
        <v>theater</v>
      </c>
      <c r="T3414" t="str">
        <f t="shared" si="365"/>
        <v>heater/plays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6">
        <f t="shared" si="366"/>
        <v>42063.207638888889</v>
      </c>
      <c r="K3415">
        <v>1424280938</v>
      </c>
      <c r="L3415" s="18">
        <f t="shared" si="363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>
        <f t="shared" si="364"/>
        <v>150</v>
      </c>
      <c r="R3415">
        <f t="shared" si="367"/>
        <v>10.714285714285714</v>
      </c>
      <c r="S3415" s="8" t="str">
        <f t="shared" si="368"/>
        <v>theater</v>
      </c>
      <c r="T3415" t="str">
        <f t="shared" si="365"/>
        <v>heater/plays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6">
        <f t="shared" si="366"/>
        <v>42705.332638888889</v>
      </c>
      <c r="K3416">
        <v>1478030325</v>
      </c>
      <c r="L3416" s="18">
        <f t="shared" si="363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>
        <f t="shared" si="364"/>
        <v>105</v>
      </c>
      <c r="R3416">
        <f t="shared" si="367"/>
        <v>2.3863636363636362</v>
      </c>
      <c r="S3416" s="8" t="str">
        <f t="shared" si="368"/>
        <v>theater</v>
      </c>
      <c r="T3416" t="str">
        <f t="shared" si="365"/>
        <v>heater/plays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6">
        <f t="shared" si="366"/>
        <v>42477.979166666672</v>
      </c>
      <c r="K3417">
        <v>1459999656</v>
      </c>
      <c r="L3417" s="18">
        <f t="shared" si="363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>
        <f t="shared" si="364"/>
        <v>0</v>
      </c>
      <c r="R3417">
        <f t="shared" si="367"/>
        <v>0</v>
      </c>
      <c r="S3417" s="8" t="str">
        <f t="shared" si="368"/>
        <v>theater</v>
      </c>
      <c r="T3417" t="str">
        <f t="shared" si="365"/>
        <v>heater/plays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6">
        <f t="shared" si="366"/>
        <v>42117.770833333328</v>
      </c>
      <c r="K3418">
        <v>1427363645</v>
      </c>
      <c r="L3418" s="18">
        <f t="shared" si="363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>
        <f t="shared" si="364"/>
        <v>784</v>
      </c>
      <c r="R3418">
        <f t="shared" si="367"/>
        <v>26.133333333333333</v>
      </c>
      <c r="S3418" s="8" t="str">
        <f t="shared" si="368"/>
        <v>theater</v>
      </c>
      <c r="T3418" t="str">
        <f t="shared" si="365"/>
        <v>heater/plays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6">
        <f t="shared" si="366"/>
        <v>41938.029861111114</v>
      </c>
      <c r="K3419">
        <v>1410558948</v>
      </c>
      <c r="L3419" s="18">
        <f t="shared" si="363"/>
        <v>41894.91375</v>
      </c>
      <c r="M3419" t="b">
        <v>0</v>
      </c>
      <c r="N3419">
        <v>45</v>
      </c>
      <c r="O3419" t="b">
        <v>1</v>
      </c>
      <c r="P3419" t="s">
        <v>8270</v>
      </c>
      <c r="Q3419">
        <f t="shared" si="364"/>
        <v>9.9999999999909051E-3</v>
      </c>
      <c r="R3419">
        <f t="shared" si="367"/>
        <v>2.2222222222202011E-4</v>
      </c>
      <c r="S3419" s="8" t="str">
        <f t="shared" si="368"/>
        <v>theater</v>
      </c>
      <c r="T3419" t="str">
        <f t="shared" si="365"/>
        <v>heater/plays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6">
        <f t="shared" si="366"/>
        <v>41782.83457175926</v>
      </c>
      <c r="K3420">
        <v>1398283307</v>
      </c>
      <c r="L3420" s="18">
        <f t="shared" si="363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>
        <f t="shared" si="364"/>
        <v>35</v>
      </c>
      <c r="R3420">
        <f t="shared" si="367"/>
        <v>0.625</v>
      </c>
      <c r="S3420" s="8" t="str">
        <f t="shared" si="368"/>
        <v>theater</v>
      </c>
      <c r="T3420" t="str">
        <f t="shared" si="365"/>
        <v>heater/plays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6">
        <f t="shared" si="366"/>
        <v>42466.895833333328</v>
      </c>
      <c r="K3421">
        <v>1458416585</v>
      </c>
      <c r="L3421" s="18">
        <f t="shared" si="363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>
        <f t="shared" si="364"/>
        <v>180</v>
      </c>
      <c r="R3421">
        <f t="shared" si="367"/>
        <v>3.9130434782608696</v>
      </c>
      <c r="S3421" s="8" t="str">
        <f t="shared" si="368"/>
        <v>theater</v>
      </c>
      <c r="T3421" t="str">
        <f t="shared" si="365"/>
        <v>heater/plays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6">
        <f t="shared" si="366"/>
        <v>42414</v>
      </c>
      <c r="K3422">
        <v>1454638202</v>
      </c>
      <c r="L3422" s="18">
        <f t="shared" si="363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>
        <f t="shared" si="364"/>
        <v>266</v>
      </c>
      <c r="R3422">
        <f t="shared" si="367"/>
        <v>7.8235294117647056</v>
      </c>
      <c r="S3422" s="8" t="str">
        <f t="shared" si="368"/>
        <v>theater</v>
      </c>
      <c r="T3422" t="str">
        <f t="shared" si="365"/>
        <v>heater/plays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6">
        <f t="shared" si="366"/>
        <v>42067.791238425925</v>
      </c>
      <c r="K3423">
        <v>1422903563</v>
      </c>
      <c r="L3423" s="18">
        <f t="shared" si="363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>
        <f t="shared" si="364"/>
        <v>115</v>
      </c>
      <c r="R3423">
        <f t="shared" si="367"/>
        <v>1.1734693877551021</v>
      </c>
      <c r="S3423" s="8" t="str">
        <f t="shared" si="368"/>
        <v>theater</v>
      </c>
      <c r="T3423" t="str">
        <f t="shared" si="365"/>
        <v>heater/plays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6">
        <f t="shared" si="366"/>
        <v>42352</v>
      </c>
      <c r="K3424">
        <v>1447594176</v>
      </c>
      <c r="L3424" s="18">
        <f t="shared" si="363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>
        <f t="shared" si="364"/>
        <v>273</v>
      </c>
      <c r="R3424">
        <f t="shared" si="367"/>
        <v>5.9347826086956523</v>
      </c>
      <c r="S3424" s="8" t="str">
        <f t="shared" si="368"/>
        <v>theater</v>
      </c>
      <c r="T3424" t="str">
        <f t="shared" si="365"/>
        <v>heater/plays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6">
        <f t="shared" si="366"/>
        <v>42118.911354166667</v>
      </c>
      <c r="K3425">
        <v>1427320341</v>
      </c>
      <c r="L3425" s="18">
        <f t="shared" si="363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>
        <f t="shared" si="364"/>
        <v>100</v>
      </c>
      <c r="R3425">
        <f t="shared" si="367"/>
        <v>10</v>
      </c>
      <c r="S3425" s="8" t="str">
        <f t="shared" si="368"/>
        <v>theater</v>
      </c>
      <c r="T3425" t="str">
        <f t="shared" si="365"/>
        <v>heater/plays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6">
        <f t="shared" si="366"/>
        <v>42040.290972222225</v>
      </c>
      <c r="K3426">
        <v>1421252084</v>
      </c>
      <c r="L3426" s="18">
        <f t="shared" si="363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>
        <f t="shared" si="364"/>
        <v>215</v>
      </c>
      <c r="R3426">
        <f t="shared" si="367"/>
        <v>2.8289473684210527</v>
      </c>
      <c r="S3426" s="8" t="str">
        <f t="shared" si="368"/>
        <v>theater</v>
      </c>
      <c r="T3426" t="str">
        <f t="shared" si="365"/>
        <v>heater/plays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6">
        <f t="shared" si="366"/>
        <v>41916.617314814815</v>
      </c>
      <c r="K3427">
        <v>1409669336</v>
      </c>
      <c r="L3427" s="18">
        <f t="shared" si="363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>
        <f t="shared" si="364"/>
        <v>891.09999999999854</v>
      </c>
      <c r="R3427">
        <f t="shared" si="367"/>
        <v>8.5682692307692161</v>
      </c>
      <c r="S3427" s="8" t="str">
        <f t="shared" si="368"/>
        <v>theater</v>
      </c>
      <c r="T3427" t="str">
        <f t="shared" si="365"/>
        <v>heater/plays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6">
        <f t="shared" si="366"/>
        <v>41903.083333333336</v>
      </c>
      <c r="K3428">
        <v>1409620903</v>
      </c>
      <c r="L3428" s="18">
        <f t="shared" si="363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>
        <f t="shared" si="364"/>
        <v>305</v>
      </c>
      <c r="R3428">
        <f t="shared" si="367"/>
        <v>3.5057471264367814</v>
      </c>
      <c r="S3428" s="8" t="str">
        <f t="shared" si="368"/>
        <v>theater</v>
      </c>
      <c r="T3428" t="str">
        <f t="shared" si="365"/>
        <v>heater/plays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6">
        <f t="shared" si="366"/>
        <v>41822.645277777774</v>
      </c>
      <c r="K3429">
        <v>1401722952</v>
      </c>
      <c r="L3429" s="18">
        <f t="shared" si="363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>
        <f t="shared" si="364"/>
        <v>0</v>
      </c>
      <c r="R3429">
        <f t="shared" si="367"/>
        <v>0</v>
      </c>
      <c r="S3429" s="8" t="str">
        <f t="shared" si="368"/>
        <v>theater</v>
      </c>
      <c r="T3429" t="str">
        <f t="shared" si="365"/>
        <v>heater/plays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6">
        <f t="shared" si="366"/>
        <v>42063.708333333328</v>
      </c>
      <c r="K3430">
        <v>1422983847</v>
      </c>
      <c r="L3430" s="18">
        <f t="shared" si="363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>
        <f t="shared" si="364"/>
        <v>55</v>
      </c>
      <c r="R3430">
        <f t="shared" si="367"/>
        <v>1.0784313725490196</v>
      </c>
      <c r="S3430" s="8" t="str">
        <f t="shared" si="368"/>
        <v>theater</v>
      </c>
      <c r="T3430" t="str">
        <f t="shared" si="365"/>
        <v>heater/plays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6">
        <f t="shared" si="366"/>
        <v>42676.021539351852</v>
      </c>
      <c r="K3431">
        <v>1476837061</v>
      </c>
      <c r="L3431" s="18">
        <f t="shared" si="363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>
        <f t="shared" si="364"/>
        <v>45</v>
      </c>
      <c r="R3431">
        <f t="shared" si="367"/>
        <v>3.75</v>
      </c>
      <c r="S3431" s="8" t="str">
        <f t="shared" si="368"/>
        <v>theater</v>
      </c>
      <c r="T3431" t="str">
        <f t="shared" si="365"/>
        <v>heater/plays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6">
        <f t="shared" si="366"/>
        <v>41850.945613425924</v>
      </c>
      <c r="K3432">
        <v>1404168101</v>
      </c>
      <c r="L3432" s="18">
        <f t="shared" si="363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>
        <f t="shared" si="364"/>
        <v>170.98999999999978</v>
      </c>
      <c r="R3432">
        <f t="shared" si="367"/>
        <v>2.374861111111108</v>
      </c>
      <c r="S3432" s="8" t="str">
        <f t="shared" si="368"/>
        <v>theater</v>
      </c>
      <c r="T3432" t="str">
        <f t="shared" si="365"/>
        <v>heater/plays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6">
        <f t="shared" si="366"/>
        <v>41869.730937500004</v>
      </c>
      <c r="K3433">
        <v>1405791153</v>
      </c>
      <c r="L3433" s="18">
        <f t="shared" si="363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>
        <f t="shared" si="364"/>
        <v>0</v>
      </c>
      <c r="R3433">
        <f t="shared" si="367"/>
        <v>0</v>
      </c>
      <c r="S3433" s="8" t="str">
        <f t="shared" si="368"/>
        <v>theater</v>
      </c>
      <c r="T3433" t="str">
        <f t="shared" si="365"/>
        <v>heater/plays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6">
        <f t="shared" si="366"/>
        <v>42405.916666666672</v>
      </c>
      <c r="K3434">
        <v>1452520614</v>
      </c>
      <c r="L3434" s="18">
        <f t="shared" si="363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>
        <f t="shared" si="364"/>
        <v>193</v>
      </c>
      <c r="R3434">
        <f t="shared" si="367"/>
        <v>4.5952380952380949</v>
      </c>
      <c r="S3434" s="8" t="str">
        <f t="shared" si="368"/>
        <v>theater</v>
      </c>
      <c r="T3434" t="str">
        <f t="shared" si="365"/>
        <v>heater/plays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6">
        <f t="shared" si="366"/>
        <v>41807.125</v>
      </c>
      <c r="K3435">
        <v>1400290255</v>
      </c>
      <c r="L3435" s="18">
        <f t="shared" si="363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>
        <f t="shared" si="364"/>
        <v>25</v>
      </c>
      <c r="R3435">
        <f t="shared" si="367"/>
        <v>0.352112676056338</v>
      </c>
      <c r="S3435" s="8" t="str">
        <f t="shared" si="368"/>
        <v>theater</v>
      </c>
      <c r="T3435" t="str">
        <f t="shared" si="365"/>
        <v>heater/plays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6">
        <f t="shared" si="366"/>
        <v>41830.380428240744</v>
      </c>
      <c r="K3436">
        <v>1402391269</v>
      </c>
      <c r="L3436" s="18">
        <f t="shared" si="363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>
        <f t="shared" si="364"/>
        <v>555</v>
      </c>
      <c r="R3436">
        <f t="shared" si="367"/>
        <v>3.3035714285714284</v>
      </c>
      <c r="S3436" s="8" t="str">
        <f t="shared" si="368"/>
        <v>theater</v>
      </c>
      <c r="T3436" t="str">
        <f t="shared" si="365"/>
        <v>heater/plays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6">
        <f t="shared" si="366"/>
        <v>42589.125</v>
      </c>
      <c r="K3437">
        <v>1469112493</v>
      </c>
      <c r="L3437" s="18">
        <f t="shared" si="363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>
        <f t="shared" si="364"/>
        <v>120</v>
      </c>
      <c r="R3437">
        <f t="shared" si="367"/>
        <v>6.3157894736842106</v>
      </c>
      <c r="S3437" s="8" t="str">
        <f t="shared" si="368"/>
        <v>theater</v>
      </c>
      <c r="T3437" t="str">
        <f t="shared" si="365"/>
        <v>heater/plays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6">
        <f t="shared" si="366"/>
        <v>41872.686111111114</v>
      </c>
      <c r="K3438">
        <v>1406811593</v>
      </c>
      <c r="L3438" s="18">
        <f t="shared" si="363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>
        <f t="shared" si="364"/>
        <v>295</v>
      </c>
      <c r="R3438">
        <f t="shared" si="367"/>
        <v>7.9729729729729728</v>
      </c>
      <c r="S3438" s="8" t="str">
        <f t="shared" si="368"/>
        <v>theater</v>
      </c>
      <c r="T3438" t="str">
        <f t="shared" si="365"/>
        <v>heater/plays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6">
        <f t="shared" si="366"/>
        <v>42235.710879629631</v>
      </c>
      <c r="K3439">
        <v>1437411820</v>
      </c>
      <c r="L3439" s="18">
        <f t="shared" si="363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>
        <f t="shared" si="364"/>
        <v>30</v>
      </c>
      <c r="R3439">
        <f t="shared" si="367"/>
        <v>0.83333333333333337</v>
      </c>
      <c r="S3439" s="8" t="str">
        <f t="shared" si="368"/>
        <v>theater</v>
      </c>
      <c r="T3439" t="str">
        <f t="shared" si="365"/>
        <v>heater/plays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6">
        <f t="shared" si="366"/>
        <v>42126.875</v>
      </c>
      <c r="K3440">
        <v>1428358567</v>
      </c>
      <c r="L3440" s="18">
        <f t="shared" si="363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>
        <f t="shared" si="364"/>
        <v>105</v>
      </c>
      <c r="R3440">
        <f t="shared" si="367"/>
        <v>7.5</v>
      </c>
      <c r="S3440" s="8" t="str">
        <f t="shared" si="368"/>
        <v>theater</v>
      </c>
      <c r="T3440" t="str">
        <f t="shared" si="365"/>
        <v>heater/plays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6">
        <f t="shared" si="366"/>
        <v>42388.207638888889</v>
      </c>
      <c r="K3441">
        <v>1452030730</v>
      </c>
      <c r="L3441" s="18">
        <f t="shared" si="363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>
        <f t="shared" si="364"/>
        <v>416.1400000000001</v>
      </c>
      <c r="R3441">
        <f t="shared" si="367"/>
        <v>23.118888888888893</v>
      </c>
      <c r="S3441" s="8" t="str">
        <f t="shared" si="368"/>
        <v>theater</v>
      </c>
      <c r="T3441" t="str">
        <f t="shared" si="365"/>
        <v>heater/plays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6">
        <f t="shared" si="366"/>
        <v>41831.677083333336</v>
      </c>
      <c r="K3442">
        <v>1403146628</v>
      </c>
      <c r="L3442" s="18">
        <f t="shared" si="363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>
        <f t="shared" si="364"/>
        <v>260.92000000000007</v>
      </c>
      <c r="R3442">
        <f t="shared" si="367"/>
        <v>3.1819512195121962</v>
      </c>
      <c r="S3442" s="8" t="str">
        <f t="shared" si="368"/>
        <v>theater</v>
      </c>
      <c r="T3442" t="str">
        <f t="shared" si="365"/>
        <v>heater/plays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6">
        <f t="shared" si="366"/>
        <v>42321.845138888893</v>
      </c>
      <c r="K3443">
        <v>1445077121</v>
      </c>
      <c r="L3443" s="18">
        <f t="shared" si="363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>
        <f t="shared" si="364"/>
        <v>65</v>
      </c>
      <c r="R3443">
        <f t="shared" si="367"/>
        <v>1.5116279069767442</v>
      </c>
      <c r="S3443" s="8" t="str">
        <f t="shared" si="368"/>
        <v>theater</v>
      </c>
      <c r="T3443" t="str">
        <f t="shared" si="365"/>
        <v>heater/plays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6">
        <f t="shared" si="366"/>
        <v>42154.841111111105</v>
      </c>
      <c r="K3444">
        <v>1430424672</v>
      </c>
      <c r="L3444" s="18">
        <f t="shared" si="363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>
        <f t="shared" si="364"/>
        <v>0</v>
      </c>
      <c r="R3444">
        <f t="shared" si="367"/>
        <v>0</v>
      </c>
      <c r="S3444" s="8" t="str">
        <f t="shared" si="368"/>
        <v>theater</v>
      </c>
      <c r="T3444" t="str">
        <f t="shared" si="365"/>
        <v>heater/plays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6">
        <f t="shared" si="366"/>
        <v>41891.524837962963</v>
      </c>
      <c r="K3445">
        <v>1407674146</v>
      </c>
      <c r="L3445" s="18">
        <f t="shared" si="363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>
        <f t="shared" si="364"/>
        <v>855</v>
      </c>
      <c r="R3445">
        <f t="shared" si="367"/>
        <v>19</v>
      </c>
      <c r="S3445" s="8" t="str">
        <f t="shared" si="368"/>
        <v>theater</v>
      </c>
      <c r="T3445" t="str">
        <f t="shared" si="365"/>
        <v>heater/plays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6">
        <f t="shared" si="366"/>
        <v>42529.582638888889</v>
      </c>
      <c r="K3446">
        <v>1464677986</v>
      </c>
      <c r="L3446" s="18">
        <f t="shared" si="363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>
        <f t="shared" si="364"/>
        <v>567</v>
      </c>
      <c r="R3446">
        <f t="shared" si="367"/>
        <v>28.35</v>
      </c>
      <c r="S3446" s="8" t="str">
        <f t="shared" si="368"/>
        <v>theater</v>
      </c>
      <c r="T3446" t="str">
        <f t="shared" si="365"/>
        <v>heater/plays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6">
        <f t="shared" si="366"/>
        <v>42300.530509259261</v>
      </c>
      <c r="K3447">
        <v>1443185036</v>
      </c>
      <c r="L3447" s="18">
        <f t="shared" si="363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>
        <f t="shared" si="364"/>
        <v>0</v>
      </c>
      <c r="R3447">
        <f t="shared" si="367"/>
        <v>0</v>
      </c>
      <c r="S3447" s="8" t="str">
        <f t="shared" si="368"/>
        <v>theater</v>
      </c>
      <c r="T3447" t="str">
        <f t="shared" si="365"/>
        <v>heater/plays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6">
        <f t="shared" si="366"/>
        <v>42040.513888888891</v>
      </c>
      <c r="K3448">
        <v>1421092725</v>
      </c>
      <c r="L3448" s="18">
        <f t="shared" si="363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>
        <f t="shared" si="364"/>
        <v>82</v>
      </c>
      <c r="R3448">
        <f t="shared" si="367"/>
        <v>3.28</v>
      </c>
      <c r="S3448" s="8" t="str">
        <f t="shared" si="368"/>
        <v>theater</v>
      </c>
      <c r="T3448" t="str">
        <f t="shared" si="365"/>
        <v>heater/plays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6">
        <f t="shared" si="366"/>
        <v>42447.847361111111</v>
      </c>
      <c r="K3449">
        <v>1454448012</v>
      </c>
      <c r="L3449" s="18">
        <f t="shared" si="363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>
        <f t="shared" si="364"/>
        <v>78</v>
      </c>
      <c r="R3449">
        <f t="shared" si="367"/>
        <v>5.5714285714285712</v>
      </c>
      <c r="S3449" s="8" t="str">
        <f t="shared" si="368"/>
        <v>theater</v>
      </c>
      <c r="T3449" t="str">
        <f t="shared" si="365"/>
        <v>heater/plays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6">
        <f t="shared" si="366"/>
        <v>41990.119085648148</v>
      </c>
      <c r="K3450">
        <v>1416192689</v>
      </c>
      <c r="L3450" s="18">
        <f t="shared" si="363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>
        <f t="shared" si="364"/>
        <v>205</v>
      </c>
      <c r="R3450">
        <f t="shared" si="367"/>
        <v>4.5555555555555554</v>
      </c>
      <c r="S3450" s="8" t="str">
        <f t="shared" si="368"/>
        <v>theater</v>
      </c>
      <c r="T3450" t="str">
        <f t="shared" si="365"/>
        <v>heater/plays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6">
        <f t="shared" si="366"/>
        <v>42560.166666666672</v>
      </c>
      <c r="K3451">
        <v>1465607738</v>
      </c>
      <c r="L3451" s="18">
        <f t="shared" si="363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>
        <f t="shared" si="364"/>
        <v>565</v>
      </c>
      <c r="R3451">
        <f t="shared" si="367"/>
        <v>28.25</v>
      </c>
      <c r="S3451" s="8" t="str">
        <f t="shared" si="368"/>
        <v>theater</v>
      </c>
      <c r="T3451" t="str">
        <f t="shared" si="365"/>
        <v>heater/plays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6">
        <f t="shared" si="366"/>
        <v>42096.662858796291</v>
      </c>
      <c r="K3452">
        <v>1422809671</v>
      </c>
      <c r="L3452" s="18">
        <f t="shared" si="363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>
        <f t="shared" si="364"/>
        <v>260</v>
      </c>
      <c r="R3452">
        <f t="shared" si="367"/>
        <v>6.666666666666667</v>
      </c>
      <c r="S3452" s="8" t="str">
        <f t="shared" si="368"/>
        <v>theater</v>
      </c>
      <c r="T3452" t="str">
        <f t="shared" si="365"/>
        <v>heater/plays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6">
        <f t="shared" si="366"/>
        <v>42115.723692129628</v>
      </c>
      <c r="K3453">
        <v>1427304127</v>
      </c>
      <c r="L3453" s="18">
        <f t="shared" si="363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>
        <f t="shared" si="364"/>
        <v>8</v>
      </c>
      <c r="R3453">
        <f t="shared" si="367"/>
        <v>0.5</v>
      </c>
      <c r="S3453" s="8" t="str">
        <f t="shared" si="368"/>
        <v>theater</v>
      </c>
      <c r="T3453" t="str">
        <f t="shared" si="365"/>
        <v>heater/plays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6">
        <f t="shared" si="366"/>
        <v>41843.165972222225</v>
      </c>
      <c r="K3454">
        <v>1404141626</v>
      </c>
      <c r="L3454" s="18">
        <f t="shared" si="363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>
        <f t="shared" si="364"/>
        <v>532</v>
      </c>
      <c r="R3454">
        <f t="shared" si="367"/>
        <v>14.378378378378379</v>
      </c>
      <c r="S3454" s="8" t="str">
        <f t="shared" si="368"/>
        <v>theater</v>
      </c>
      <c r="T3454" t="str">
        <f t="shared" si="365"/>
        <v>heater/plays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6">
        <f t="shared" si="366"/>
        <v>42595.97865740741</v>
      </c>
      <c r="K3455">
        <v>1465946956</v>
      </c>
      <c r="L3455" s="18">
        <f t="shared" si="363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>
        <f t="shared" si="364"/>
        <v>85</v>
      </c>
      <c r="R3455">
        <f t="shared" si="367"/>
        <v>6.0714285714285712</v>
      </c>
      <c r="S3455" s="8" t="str">
        <f t="shared" si="368"/>
        <v>theater</v>
      </c>
      <c r="T3455" t="str">
        <f t="shared" si="365"/>
        <v>heater/plays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6">
        <f t="shared" si="366"/>
        <v>41851.698599537034</v>
      </c>
      <c r="K3456">
        <v>1404233159</v>
      </c>
      <c r="L3456" s="18">
        <f t="shared" si="363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>
        <f t="shared" si="364"/>
        <v>5</v>
      </c>
      <c r="R3456">
        <f t="shared" si="367"/>
        <v>0.23809523809523808</v>
      </c>
      <c r="S3456" s="8" t="str">
        <f t="shared" si="368"/>
        <v>theater</v>
      </c>
      <c r="T3456" t="str">
        <f t="shared" si="365"/>
        <v>heater/plays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6">
        <f t="shared" si="366"/>
        <v>42656.7503125</v>
      </c>
      <c r="K3457">
        <v>1473789627</v>
      </c>
      <c r="L3457" s="18">
        <f t="shared" si="363"/>
        <v>42626.7503125</v>
      </c>
      <c r="M3457" t="b">
        <v>0</v>
      </c>
      <c r="N3457">
        <v>69</v>
      </c>
      <c r="O3457" t="b">
        <v>1</v>
      </c>
      <c r="P3457" t="s">
        <v>8270</v>
      </c>
      <c r="Q3457">
        <f t="shared" si="364"/>
        <v>65</v>
      </c>
      <c r="R3457">
        <f t="shared" si="367"/>
        <v>0.94202898550724634</v>
      </c>
      <c r="S3457" s="8" t="str">
        <f t="shared" si="368"/>
        <v>theater</v>
      </c>
      <c r="T3457" t="str">
        <f t="shared" si="365"/>
        <v>heater/plays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6">
        <f t="shared" si="366"/>
        <v>41852.290972222225</v>
      </c>
      <c r="K3458">
        <v>1404190567</v>
      </c>
      <c r="L3458" s="18">
        <f t="shared" ref="L3458:L3521" si="369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8270</v>
      </c>
      <c r="Q3458">
        <f t="shared" ref="Q3458:Q3521" si="370">E3458-D3458</f>
        <v>2739</v>
      </c>
      <c r="R3458">
        <f t="shared" si="367"/>
        <v>171.1875</v>
      </c>
      <c r="S3458" s="8" t="str">
        <f t="shared" si="368"/>
        <v>theater</v>
      </c>
      <c r="T3458" t="str">
        <f t="shared" ref="T3458:T3521" si="371">RIGHT(P3458,12)</f>
        <v>heater/plays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6">
        <f t="shared" ref="J3459:J3522" si="372">(((I3459/60)/60)/24)+DATE(1970,1,1)</f>
        <v>42047.249305555553</v>
      </c>
      <c r="K3459">
        <v>1421081857</v>
      </c>
      <c r="L3459" s="18">
        <f t="shared" si="369"/>
        <v>42016.706678240742</v>
      </c>
      <c r="M3459" t="b">
        <v>0</v>
      </c>
      <c r="N3459">
        <v>55</v>
      </c>
      <c r="O3459" t="b">
        <v>1</v>
      </c>
      <c r="P3459" t="s">
        <v>8270</v>
      </c>
      <c r="Q3459">
        <f t="shared" si="370"/>
        <v>804</v>
      </c>
      <c r="R3459">
        <f t="shared" ref="R3459:R3522" si="373">Q3459/N3459</f>
        <v>14.618181818181819</v>
      </c>
      <c r="S3459" s="8" t="str">
        <f t="shared" si="368"/>
        <v>theater</v>
      </c>
      <c r="T3459" t="str">
        <f t="shared" si="371"/>
        <v>heater/plays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6">
        <f t="shared" si="372"/>
        <v>42038.185416666667</v>
      </c>
      <c r="K3460">
        <v>1420606303</v>
      </c>
      <c r="L3460" s="18">
        <f t="shared" si="369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>
        <f t="shared" si="370"/>
        <v>238</v>
      </c>
      <c r="R3460">
        <f t="shared" si="373"/>
        <v>8.8148148148148149</v>
      </c>
      <c r="S3460" s="8" t="str">
        <f t="shared" si="368"/>
        <v>theater</v>
      </c>
      <c r="T3460" t="str">
        <f t="shared" si="371"/>
        <v>heater/plays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6">
        <f t="shared" si="372"/>
        <v>42510.479861111111</v>
      </c>
      <c r="K3461">
        <v>1461151860</v>
      </c>
      <c r="L3461" s="18">
        <f t="shared" si="369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>
        <f t="shared" si="370"/>
        <v>131</v>
      </c>
      <c r="R3461">
        <f t="shared" si="373"/>
        <v>3.6388888888888888</v>
      </c>
      <c r="S3461" s="8" t="str">
        <f t="shared" si="368"/>
        <v>theater</v>
      </c>
      <c r="T3461" t="str">
        <f t="shared" si="371"/>
        <v>heater/plays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6">
        <f t="shared" si="372"/>
        <v>41866.527222222219</v>
      </c>
      <c r="K3462">
        <v>1406896752</v>
      </c>
      <c r="L3462" s="18">
        <f t="shared" si="369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>
        <f t="shared" si="370"/>
        <v>450</v>
      </c>
      <c r="R3462">
        <f t="shared" si="373"/>
        <v>23.684210526315791</v>
      </c>
      <c r="S3462" s="8" t="str">
        <f t="shared" si="368"/>
        <v>theater</v>
      </c>
      <c r="T3462" t="str">
        <f t="shared" si="371"/>
        <v>heater/plays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6">
        <f t="shared" si="372"/>
        <v>42672.125</v>
      </c>
      <c r="K3463">
        <v>1475248279</v>
      </c>
      <c r="L3463" s="18">
        <f t="shared" si="369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>
        <f t="shared" si="370"/>
        <v>195</v>
      </c>
      <c r="R3463">
        <f t="shared" si="373"/>
        <v>16.25</v>
      </c>
      <c r="S3463" s="8" t="str">
        <f t="shared" si="368"/>
        <v>theater</v>
      </c>
      <c r="T3463" t="str">
        <f t="shared" si="371"/>
        <v>heater/plays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6">
        <f t="shared" si="372"/>
        <v>42195.75</v>
      </c>
      <c r="K3464">
        <v>1435181628</v>
      </c>
      <c r="L3464" s="18">
        <f t="shared" si="369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>
        <f t="shared" si="370"/>
        <v>255</v>
      </c>
      <c r="R3464">
        <f t="shared" si="373"/>
        <v>15</v>
      </c>
      <c r="S3464" s="8" t="str">
        <f t="shared" si="368"/>
        <v>theater</v>
      </c>
      <c r="T3464" t="str">
        <f t="shared" si="371"/>
        <v>heater/plays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6">
        <f t="shared" si="372"/>
        <v>42654.165972222225</v>
      </c>
      <c r="K3465">
        <v>1472594585</v>
      </c>
      <c r="L3465" s="18">
        <f t="shared" si="369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>
        <f t="shared" si="370"/>
        <v>338</v>
      </c>
      <c r="R3465">
        <f t="shared" si="373"/>
        <v>2.9649122807017543</v>
      </c>
      <c r="S3465" s="8" t="str">
        <f t="shared" si="368"/>
        <v>theater</v>
      </c>
      <c r="T3465" t="str">
        <f t="shared" si="371"/>
        <v>heater/plays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6">
        <f t="shared" si="372"/>
        <v>42605.130057870367</v>
      </c>
      <c r="K3466">
        <v>1469329637</v>
      </c>
      <c r="L3466" s="18">
        <f t="shared" si="369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>
        <f t="shared" si="370"/>
        <v>116.18000000000029</v>
      </c>
      <c r="R3466">
        <f t="shared" si="373"/>
        <v>1.2492473118279601</v>
      </c>
      <c r="S3466" s="8" t="str">
        <f t="shared" ref="S3466:S3529" si="374">LEFT(P3466, LEN(P3466)-6)</f>
        <v>theater</v>
      </c>
      <c r="T3466" t="str">
        <f t="shared" si="371"/>
        <v>heater/plays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6">
        <f t="shared" si="372"/>
        <v>42225.666666666672</v>
      </c>
      <c r="K3467">
        <v>1436972472</v>
      </c>
      <c r="L3467" s="18">
        <f t="shared" si="369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>
        <f t="shared" si="370"/>
        <v>60</v>
      </c>
      <c r="R3467">
        <f t="shared" si="373"/>
        <v>1.6666666666666667</v>
      </c>
      <c r="S3467" s="8" t="str">
        <f t="shared" si="374"/>
        <v>theater</v>
      </c>
      <c r="T3467" t="str">
        <f t="shared" si="371"/>
        <v>heater/plays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6">
        <f t="shared" si="372"/>
        <v>42479.977430555555</v>
      </c>
      <c r="K3468">
        <v>1455928050</v>
      </c>
      <c r="L3468" s="18">
        <f t="shared" si="369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>
        <f t="shared" si="370"/>
        <v>950</v>
      </c>
      <c r="R3468">
        <f t="shared" si="373"/>
        <v>15.573770491803279</v>
      </c>
      <c r="S3468" s="8" t="str">
        <f t="shared" si="374"/>
        <v>theater</v>
      </c>
      <c r="T3468" t="str">
        <f t="shared" si="371"/>
        <v>heater/plays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6">
        <f t="shared" si="372"/>
        <v>42083.630000000005</v>
      </c>
      <c r="K3469">
        <v>1424275632</v>
      </c>
      <c r="L3469" s="18">
        <f t="shared" si="369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>
        <f t="shared" si="370"/>
        <v>30</v>
      </c>
      <c r="R3469">
        <f t="shared" si="373"/>
        <v>0.63829787234042556</v>
      </c>
      <c r="S3469" s="8" t="str">
        <f t="shared" si="374"/>
        <v>theater</v>
      </c>
      <c r="T3469" t="str">
        <f t="shared" si="371"/>
        <v>heater/plays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6">
        <f t="shared" si="372"/>
        <v>42634.125</v>
      </c>
      <c r="K3470">
        <v>1471976529</v>
      </c>
      <c r="L3470" s="18">
        <f t="shared" si="369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>
        <f t="shared" si="370"/>
        <v>2178</v>
      </c>
      <c r="R3470">
        <f t="shared" si="373"/>
        <v>128.11764705882354</v>
      </c>
      <c r="S3470" s="8" t="str">
        <f t="shared" si="374"/>
        <v>theater</v>
      </c>
      <c r="T3470" t="str">
        <f t="shared" si="371"/>
        <v>heater/plays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6">
        <f t="shared" si="372"/>
        <v>42488.641724537039</v>
      </c>
      <c r="K3471">
        <v>1459265045</v>
      </c>
      <c r="L3471" s="18">
        <f t="shared" si="369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>
        <f t="shared" si="370"/>
        <v>375</v>
      </c>
      <c r="R3471">
        <f t="shared" si="373"/>
        <v>5.9523809523809526</v>
      </c>
      <c r="S3471" s="8" t="str">
        <f t="shared" si="374"/>
        <v>theater</v>
      </c>
      <c r="T3471" t="str">
        <f t="shared" si="371"/>
        <v>heater/plays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6">
        <f t="shared" si="372"/>
        <v>42566.901388888888</v>
      </c>
      <c r="K3472">
        <v>1465345902</v>
      </c>
      <c r="L3472" s="18">
        <f t="shared" si="369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>
        <f t="shared" si="370"/>
        <v>125</v>
      </c>
      <c r="R3472">
        <f t="shared" si="373"/>
        <v>13.888888888888889</v>
      </c>
      <c r="S3472" s="8" t="str">
        <f t="shared" si="374"/>
        <v>theater</v>
      </c>
      <c r="T3472" t="str">
        <f t="shared" si="371"/>
        <v>heater/plays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6">
        <f t="shared" si="372"/>
        <v>41882.833333333336</v>
      </c>
      <c r="K3473">
        <v>1405971690</v>
      </c>
      <c r="L3473" s="18">
        <f t="shared" si="369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>
        <f t="shared" si="370"/>
        <v>573</v>
      </c>
      <c r="R3473">
        <f t="shared" si="373"/>
        <v>19.100000000000001</v>
      </c>
      <c r="S3473" s="8" t="str">
        <f t="shared" si="374"/>
        <v>theater</v>
      </c>
      <c r="T3473" t="str">
        <f t="shared" si="371"/>
        <v>heater/plays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6">
        <f t="shared" si="372"/>
        <v>41949.249305555553</v>
      </c>
      <c r="K3474">
        <v>1413432331</v>
      </c>
      <c r="L3474" s="18">
        <f t="shared" si="369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>
        <f t="shared" si="370"/>
        <v>41</v>
      </c>
      <c r="R3474">
        <f t="shared" si="373"/>
        <v>1.7826086956521738</v>
      </c>
      <c r="S3474" s="8" t="str">
        <f t="shared" si="374"/>
        <v>theater</v>
      </c>
      <c r="T3474" t="str">
        <f t="shared" si="371"/>
        <v>heater/plays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6">
        <f t="shared" si="372"/>
        <v>42083.852083333331</v>
      </c>
      <c r="K3475">
        <v>1425067296</v>
      </c>
      <c r="L3475" s="18">
        <f t="shared" si="369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>
        <f t="shared" si="370"/>
        <v>0</v>
      </c>
      <c r="R3475">
        <f t="shared" si="373"/>
        <v>0</v>
      </c>
      <c r="S3475" s="8" t="str">
        <f t="shared" si="374"/>
        <v>theater</v>
      </c>
      <c r="T3475" t="str">
        <f t="shared" si="371"/>
        <v>heater/plays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6">
        <f t="shared" si="372"/>
        <v>42571.501516203702</v>
      </c>
      <c r="K3476">
        <v>1466424131</v>
      </c>
      <c r="L3476" s="18">
        <f t="shared" si="369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>
        <f t="shared" si="370"/>
        <v>20</v>
      </c>
      <c r="R3476">
        <f t="shared" si="373"/>
        <v>0.51282051282051277</v>
      </c>
      <c r="S3476" s="8" t="str">
        <f t="shared" si="374"/>
        <v>theater</v>
      </c>
      <c r="T3476" t="str">
        <f t="shared" si="371"/>
        <v>heater/plays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6">
        <f t="shared" si="372"/>
        <v>41946</v>
      </c>
      <c r="K3477">
        <v>1412629704</v>
      </c>
      <c r="L3477" s="18">
        <f t="shared" si="369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>
        <f t="shared" si="370"/>
        <v>40</v>
      </c>
      <c r="R3477">
        <f t="shared" si="373"/>
        <v>2.3529411764705883</v>
      </c>
      <c r="S3477" s="8" t="str">
        <f t="shared" si="374"/>
        <v>theater</v>
      </c>
      <c r="T3477" t="str">
        <f t="shared" si="371"/>
        <v>heater/plays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6">
        <f t="shared" si="372"/>
        <v>41939.125</v>
      </c>
      <c r="K3478">
        <v>1412836990</v>
      </c>
      <c r="L3478" s="18">
        <f t="shared" si="369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>
        <f t="shared" si="370"/>
        <v>12</v>
      </c>
      <c r="R3478">
        <f t="shared" si="373"/>
        <v>2</v>
      </c>
      <c r="S3478" s="8" t="str">
        <f t="shared" si="374"/>
        <v>theater</v>
      </c>
      <c r="T3478" t="str">
        <f t="shared" si="371"/>
        <v>heater/plays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6">
        <f t="shared" si="372"/>
        <v>42141.125</v>
      </c>
      <c r="K3479">
        <v>1430761243</v>
      </c>
      <c r="L3479" s="18">
        <f t="shared" si="369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>
        <f t="shared" si="370"/>
        <v>276</v>
      </c>
      <c r="R3479">
        <f t="shared" si="373"/>
        <v>7.0769230769230766</v>
      </c>
      <c r="S3479" s="8" t="str">
        <f t="shared" si="374"/>
        <v>theater</v>
      </c>
      <c r="T3479" t="str">
        <f t="shared" si="371"/>
        <v>heater/plays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6">
        <f t="shared" si="372"/>
        <v>42079.875</v>
      </c>
      <c r="K3480">
        <v>1424296822</v>
      </c>
      <c r="L3480" s="18">
        <f t="shared" si="369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>
        <f t="shared" si="370"/>
        <v>257</v>
      </c>
      <c r="R3480">
        <f t="shared" si="373"/>
        <v>4.5087719298245617</v>
      </c>
      <c r="S3480" s="8" t="str">
        <f t="shared" si="374"/>
        <v>theater</v>
      </c>
      <c r="T3480" t="str">
        <f t="shared" si="371"/>
        <v>heater/plays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6">
        <f t="shared" si="372"/>
        <v>41811.855092592588</v>
      </c>
      <c r="K3481">
        <v>1400790680</v>
      </c>
      <c r="L3481" s="18">
        <f t="shared" si="369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>
        <f t="shared" si="370"/>
        <v>418</v>
      </c>
      <c r="R3481">
        <f t="shared" si="373"/>
        <v>7.4642857142857144</v>
      </c>
      <c r="S3481" s="8" t="str">
        <f t="shared" si="374"/>
        <v>theater</v>
      </c>
      <c r="T3481" t="str">
        <f t="shared" si="371"/>
        <v>heater/plays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6">
        <f t="shared" si="372"/>
        <v>42195.875</v>
      </c>
      <c r="K3482">
        <v>1434440227</v>
      </c>
      <c r="L3482" s="18">
        <f t="shared" si="369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>
        <f t="shared" si="370"/>
        <v>640</v>
      </c>
      <c r="R3482">
        <f t="shared" si="373"/>
        <v>49.230769230769234</v>
      </c>
      <c r="S3482" s="8" t="str">
        <f t="shared" si="374"/>
        <v>theater</v>
      </c>
      <c r="T3482" t="str">
        <f t="shared" si="371"/>
        <v>heater/plays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6">
        <f t="shared" si="372"/>
        <v>42006.24754629629</v>
      </c>
      <c r="K3483">
        <v>1418709388</v>
      </c>
      <c r="L3483" s="18">
        <f t="shared" si="369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>
        <f t="shared" si="370"/>
        <v>1880</v>
      </c>
      <c r="R3483">
        <f t="shared" si="373"/>
        <v>19.789473684210527</v>
      </c>
      <c r="S3483" s="8" t="str">
        <f t="shared" si="374"/>
        <v>theater</v>
      </c>
      <c r="T3483" t="str">
        <f t="shared" si="371"/>
        <v>heater/plays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6">
        <f t="shared" si="372"/>
        <v>41826.771597222221</v>
      </c>
      <c r="K3484">
        <v>1402079466</v>
      </c>
      <c r="L3484" s="18">
        <f t="shared" si="369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>
        <f t="shared" si="370"/>
        <v>1150</v>
      </c>
      <c r="R3484">
        <f t="shared" si="373"/>
        <v>14.375</v>
      </c>
      <c r="S3484" s="8" t="str">
        <f t="shared" si="374"/>
        <v>theater</v>
      </c>
      <c r="T3484" t="str">
        <f t="shared" si="371"/>
        <v>heater/plays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6">
        <f t="shared" si="372"/>
        <v>41823.668761574074</v>
      </c>
      <c r="K3485">
        <v>1401811381</v>
      </c>
      <c r="L3485" s="18">
        <f t="shared" si="369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>
        <f t="shared" si="370"/>
        <v>2008</v>
      </c>
      <c r="R3485">
        <f t="shared" si="373"/>
        <v>15.097744360902256</v>
      </c>
      <c r="S3485" s="8" t="str">
        <f t="shared" si="374"/>
        <v>theater</v>
      </c>
      <c r="T3485" t="str">
        <f t="shared" si="371"/>
        <v>heater/plays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6">
        <f t="shared" si="372"/>
        <v>42536.760405092587</v>
      </c>
      <c r="K3486">
        <v>1463422499</v>
      </c>
      <c r="L3486" s="18">
        <f t="shared" si="369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>
        <f t="shared" si="370"/>
        <v>356</v>
      </c>
      <c r="R3486">
        <f t="shared" si="373"/>
        <v>8.0909090909090917</v>
      </c>
      <c r="S3486" s="8" t="str">
        <f t="shared" si="374"/>
        <v>theater</v>
      </c>
      <c r="T3486" t="str">
        <f t="shared" si="371"/>
        <v>heater/plays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6">
        <f t="shared" si="372"/>
        <v>42402.693055555559</v>
      </c>
      <c r="K3487">
        <v>1451839080</v>
      </c>
      <c r="L3487" s="18">
        <f t="shared" si="369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>
        <f t="shared" si="370"/>
        <v>10</v>
      </c>
      <c r="R3487">
        <f t="shared" si="373"/>
        <v>0.33333333333333331</v>
      </c>
      <c r="S3487" s="8" t="str">
        <f t="shared" si="374"/>
        <v>theater</v>
      </c>
      <c r="T3487" t="str">
        <f t="shared" si="371"/>
        <v>heater/plays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6">
        <f t="shared" si="372"/>
        <v>42158.290972222225</v>
      </c>
      <c r="K3488">
        <v>1430600401</v>
      </c>
      <c r="L3488" s="18">
        <f t="shared" si="369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>
        <f t="shared" si="370"/>
        <v>1656</v>
      </c>
      <c r="R3488">
        <f t="shared" si="373"/>
        <v>29.571428571428573</v>
      </c>
      <c r="S3488" s="8" t="str">
        <f t="shared" si="374"/>
        <v>theater</v>
      </c>
      <c r="T3488" t="str">
        <f t="shared" si="371"/>
        <v>heater/plays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6">
        <f t="shared" si="372"/>
        <v>42179.940416666665</v>
      </c>
      <c r="K3489">
        <v>1432593252</v>
      </c>
      <c r="L3489" s="18">
        <f t="shared" si="369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>
        <f t="shared" si="370"/>
        <v>555</v>
      </c>
      <c r="R3489">
        <f t="shared" si="373"/>
        <v>8.4090909090909083</v>
      </c>
      <c r="S3489" s="8" t="str">
        <f t="shared" si="374"/>
        <v>theater</v>
      </c>
      <c r="T3489" t="str">
        <f t="shared" si="371"/>
        <v>heater/plays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6">
        <f t="shared" si="372"/>
        <v>42111.666666666672</v>
      </c>
      <c r="K3490">
        <v>1427221560</v>
      </c>
      <c r="L3490" s="18">
        <f t="shared" si="369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>
        <f t="shared" si="370"/>
        <v>636</v>
      </c>
      <c r="R3490">
        <f t="shared" si="373"/>
        <v>21.931034482758619</v>
      </c>
      <c r="S3490" s="8" t="str">
        <f t="shared" si="374"/>
        <v>theater</v>
      </c>
      <c r="T3490" t="str">
        <f t="shared" si="371"/>
        <v>heater/plays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6">
        <f t="shared" si="372"/>
        <v>41783.875</v>
      </c>
      <c r="K3491">
        <v>1398352531</v>
      </c>
      <c r="L3491" s="18">
        <f t="shared" si="369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>
        <f t="shared" si="370"/>
        <v>635</v>
      </c>
      <c r="R3491">
        <f t="shared" si="373"/>
        <v>8.8194444444444446</v>
      </c>
      <c r="S3491" s="8" t="str">
        <f t="shared" si="374"/>
        <v>theater</v>
      </c>
      <c r="T3491" t="str">
        <f t="shared" si="371"/>
        <v>heater/plays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6">
        <f t="shared" si="372"/>
        <v>42473.802361111113</v>
      </c>
      <c r="K3492">
        <v>1457982924</v>
      </c>
      <c r="L3492" s="18">
        <f t="shared" si="369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>
        <f t="shared" si="370"/>
        <v>275</v>
      </c>
      <c r="R3492">
        <f t="shared" si="373"/>
        <v>10.185185185185185</v>
      </c>
      <c r="S3492" s="8" t="str">
        <f t="shared" si="374"/>
        <v>theater</v>
      </c>
      <c r="T3492" t="str">
        <f t="shared" si="371"/>
        <v>heater/plays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6">
        <f t="shared" si="372"/>
        <v>42142.249814814815</v>
      </c>
      <c r="K3493">
        <v>1430114384</v>
      </c>
      <c r="L3493" s="18">
        <f t="shared" si="369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>
        <f t="shared" si="370"/>
        <v>291</v>
      </c>
      <c r="R3493">
        <f t="shared" si="373"/>
        <v>29.1</v>
      </c>
      <c r="S3493" s="8" t="str">
        <f t="shared" si="374"/>
        <v>theater</v>
      </c>
      <c r="T3493" t="str">
        <f t="shared" si="371"/>
        <v>heater/plays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6">
        <f t="shared" si="372"/>
        <v>42303.009224537032</v>
      </c>
      <c r="K3494">
        <v>1442794397</v>
      </c>
      <c r="L3494" s="18">
        <f t="shared" si="369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>
        <f t="shared" si="370"/>
        <v>200.2199999999998</v>
      </c>
      <c r="R3494">
        <f t="shared" si="373"/>
        <v>5.7205714285714224</v>
      </c>
      <c r="S3494" s="8" t="str">
        <f t="shared" si="374"/>
        <v>theater</v>
      </c>
      <c r="T3494" t="str">
        <f t="shared" si="371"/>
        <v>heater/plays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6">
        <f t="shared" si="372"/>
        <v>41868.21597222222</v>
      </c>
      <c r="K3495">
        <v>1406580436</v>
      </c>
      <c r="L3495" s="18">
        <f t="shared" si="369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>
        <f t="shared" si="370"/>
        <v>0</v>
      </c>
      <c r="R3495">
        <f t="shared" si="373"/>
        <v>0</v>
      </c>
      <c r="S3495" s="8" t="str">
        <f t="shared" si="374"/>
        <v>theater</v>
      </c>
      <c r="T3495" t="str">
        <f t="shared" si="371"/>
        <v>heater/plays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6">
        <f t="shared" si="372"/>
        <v>42700.25</v>
      </c>
      <c r="K3496">
        <v>1479186575</v>
      </c>
      <c r="L3496" s="18">
        <f t="shared" si="369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>
        <f t="shared" si="370"/>
        <v>0</v>
      </c>
      <c r="R3496">
        <f t="shared" si="373"/>
        <v>0</v>
      </c>
      <c r="S3496" s="8" t="str">
        <f t="shared" si="374"/>
        <v>theater</v>
      </c>
      <c r="T3496" t="str">
        <f t="shared" si="371"/>
        <v>heater/plays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6">
        <f t="shared" si="372"/>
        <v>41944.720833333333</v>
      </c>
      <c r="K3497">
        <v>1412360309</v>
      </c>
      <c r="L3497" s="18">
        <f t="shared" si="369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>
        <f t="shared" si="370"/>
        <v>343</v>
      </c>
      <c r="R3497">
        <f t="shared" si="373"/>
        <v>4.7638888888888893</v>
      </c>
      <c r="S3497" s="8" t="str">
        <f t="shared" si="374"/>
        <v>theater</v>
      </c>
      <c r="T3497" t="str">
        <f t="shared" si="371"/>
        <v>heater/plays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6">
        <f t="shared" si="372"/>
        <v>42624.846828703703</v>
      </c>
      <c r="K3498">
        <v>1470169166</v>
      </c>
      <c r="L3498" s="18">
        <f t="shared" si="369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>
        <f t="shared" si="370"/>
        <v>732</v>
      </c>
      <c r="R3498">
        <f t="shared" si="373"/>
        <v>9.384615384615385</v>
      </c>
      <c r="S3498" s="8" t="str">
        <f t="shared" si="374"/>
        <v>theater</v>
      </c>
      <c r="T3498" t="str">
        <f t="shared" si="371"/>
        <v>heater/plays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6">
        <f t="shared" si="372"/>
        <v>42523.916666666672</v>
      </c>
      <c r="K3499">
        <v>1463852904</v>
      </c>
      <c r="L3499" s="18">
        <f t="shared" si="369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>
        <f t="shared" si="370"/>
        <v>135</v>
      </c>
      <c r="R3499">
        <f t="shared" si="373"/>
        <v>2.7551020408163267</v>
      </c>
      <c r="S3499" s="8" t="str">
        <f t="shared" si="374"/>
        <v>theater</v>
      </c>
      <c r="T3499" t="str">
        <f t="shared" si="371"/>
        <v>heater/plays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6">
        <f t="shared" si="372"/>
        <v>42518.905555555553</v>
      </c>
      <c r="K3500">
        <v>1459309704</v>
      </c>
      <c r="L3500" s="18">
        <f t="shared" si="369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>
        <f t="shared" si="370"/>
        <v>40</v>
      </c>
      <c r="R3500">
        <f t="shared" si="373"/>
        <v>0.95238095238095233</v>
      </c>
      <c r="S3500" s="8" t="str">
        <f t="shared" si="374"/>
        <v>theater</v>
      </c>
      <c r="T3500" t="str">
        <f t="shared" si="371"/>
        <v>heater/plays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6">
        <f t="shared" si="372"/>
        <v>42186.290972222225</v>
      </c>
      <c r="K3501">
        <v>1431046325</v>
      </c>
      <c r="L3501" s="18">
        <f t="shared" si="369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>
        <f t="shared" si="370"/>
        <v>110</v>
      </c>
      <c r="R3501">
        <f t="shared" si="373"/>
        <v>3.1428571428571428</v>
      </c>
      <c r="S3501" s="8" t="str">
        <f t="shared" si="374"/>
        <v>theater</v>
      </c>
      <c r="T3501" t="str">
        <f t="shared" si="371"/>
        <v>heater/plays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6">
        <f t="shared" si="372"/>
        <v>42436.207638888889</v>
      </c>
      <c r="K3502">
        <v>1455919438</v>
      </c>
      <c r="L3502" s="18">
        <f t="shared" si="369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>
        <f t="shared" si="370"/>
        <v>63</v>
      </c>
      <c r="R3502">
        <f t="shared" si="373"/>
        <v>1.5</v>
      </c>
      <c r="S3502" s="8" t="str">
        <f t="shared" si="374"/>
        <v>theater</v>
      </c>
      <c r="T3502" t="str">
        <f t="shared" si="371"/>
        <v>heater/plays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6">
        <f t="shared" si="372"/>
        <v>42258.763831018514</v>
      </c>
      <c r="K3503">
        <v>1439835595</v>
      </c>
      <c r="L3503" s="18">
        <f t="shared" si="369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>
        <f t="shared" si="370"/>
        <v>10</v>
      </c>
      <c r="R3503">
        <f t="shared" si="373"/>
        <v>0.23809523809523808</v>
      </c>
      <c r="S3503" s="8" t="str">
        <f t="shared" si="374"/>
        <v>theater</v>
      </c>
      <c r="T3503" t="str">
        <f t="shared" si="371"/>
        <v>heater/plays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6">
        <f t="shared" si="372"/>
        <v>42445.165972222225</v>
      </c>
      <c r="K3504">
        <v>1456862924</v>
      </c>
      <c r="L3504" s="18">
        <f t="shared" si="369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>
        <f t="shared" si="370"/>
        <v>216</v>
      </c>
      <c r="R3504">
        <f t="shared" si="373"/>
        <v>6.967741935483871</v>
      </c>
      <c r="S3504" s="8" t="str">
        <f t="shared" si="374"/>
        <v>theater</v>
      </c>
      <c r="T3504" t="str">
        <f t="shared" si="371"/>
        <v>heater/plays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6">
        <f t="shared" si="372"/>
        <v>42575.478333333333</v>
      </c>
      <c r="K3505">
        <v>1466767728</v>
      </c>
      <c r="L3505" s="18">
        <f t="shared" si="369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>
        <f t="shared" si="370"/>
        <v>189</v>
      </c>
      <c r="R3505">
        <f t="shared" si="373"/>
        <v>4.9736842105263159</v>
      </c>
      <c r="S3505" s="8" t="str">
        <f t="shared" si="374"/>
        <v>theater</v>
      </c>
      <c r="T3505" t="str">
        <f t="shared" si="371"/>
        <v>heater/plays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6">
        <f t="shared" si="372"/>
        <v>42327.790405092594</v>
      </c>
      <c r="K3506">
        <v>1445363891</v>
      </c>
      <c r="L3506" s="18">
        <f t="shared" si="369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>
        <f t="shared" si="370"/>
        <v>0</v>
      </c>
      <c r="R3506">
        <f t="shared" si="373"/>
        <v>0</v>
      </c>
      <c r="S3506" s="8" t="str">
        <f t="shared" si="374"/>
        <v>theater</v>
      </c>
      <c r="T3506" t="str">
        <f t="shared" si="371"/>
        <v>heater/plays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6">
        <f t="shared" si="372"/>
        <v>41772.166666666664</v>
      </c>
      <c r="K3507">
        <v>1398983245</v>
      </c>
      <c r="L3507" s="18">
        <f t="shared" si="369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>
        <f t="shared" si="370"/>
        <v>94</v>
      </c>
      <c r="R3507">
        <f t="shared" si="373"/>
        <v>2.4102564102564101</v>
      </c>
      <c r="S3507" s="8" t="str">
        <f t="shared" si="374"/>
        <v>theater</v>
      </c>
      <c r="T3507" t="str">
        <f t="shared" si="371"/>
        <v>heater/plays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6">
        <f t="shared" si="372"/>
        <v>41874.734259259261</v>
      </c>
      <c r="K3508">
        <v>1404927440</v>
      </c>
      <c r="L3508" s="18">
        <f t="shared" si="369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>
        <f t="shared" si="370"/>
        <v>45</v>
      </c>
      <c r="R3508">
        <f t="shared" si="373"/>
        <v>1.5517241379310345</v>
      </c>
      <c r="S3508" s="8" t="str">
        <f t="shared" si="374"/>
        <v>theater</v>
      </c>
      <c r="T3508" t="str">
        <f t="shared" si="371"/>
        <v>heater/plays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6">
        <f t="shared" si="372"/>
        <v>42521.92288194444</v>
      </c>
      <c r="K3509">
        <v>1462140537</v>
      </c>
      <c r="L3509" s="18">
        <f t="shared" si="369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>
        <f t="shared" si="370"/>
        <v>440</v>
      </c>
      <c r="R3509">
        <f t="shared" si="373"/>
        <v>6.1111111111111107</v>
      </c>
      <c r="S3509" s="8" t="str">
        <f t="shared" si="374"/>
        <v>theater</v>
      </c>
      <c r="T3509" t="str">
        <f t="shared" si="371"/>
        <v>heater/plays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6">
        <f t="shared" si="372"/>
        <v>42500.875</v>
      </c>
      <c r="K3510">
        <v>1460914253</v>
      </c>
      <c r="L3510" s="18">
        <f t="shared" si="369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>
        <f t="shared" si="370"/>
        <v>80</v>
      </c>
      <c r="R3510">
        <f t="shared" si="373"/>
        <v>5.333333333333333</v>
      </c>
      <c r="S3510" s="8" t="str">
        <f t="shared" si="374"/>
        <v>theater</v>
      </c>
      <c r="T3510" t="str">
        <f t="shared" si="371"/>
        <v>heater/plays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6">
        <f t="shared" si="372"/>
        <v>41964.204861111109</v>
      </c>
      <c r="K3511">
        <v>1415392666</v>
      </c>
      <c r="L3511" s="18">
        <f t="shared" si="369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>
        <f t="shared" si="370"/>
        <v>190</v>
      </c>
      <c r="R3511">
        <f t="shared" si="373"/>
        <v>5.7575757575757578</v>
      </c>
      <c r="S3511" s="8" t="str">
        <f t="shared" si="374"/>
        <v>theater</v>
      </c>
      <c r="T3511" t="str">
        <f t="shared" si="371"/>
        <v>heater/plays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6">
        <f t="shared" si="372"/>
        <v>41822.62090277778</v>
      </c>
      <c r="K3512">
        <v>1402584846</v>
      </c>
      <c r="L3512" s="18">
        <f t="shared" si="369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>
        <f t="shared" si="370"/>
        <v>5</v>
      </c>
      <c r="R3512">
        <f t="shared" si="373"/>
        <v>0.33333333333333331</v>
      </c>
      <c r="S3512" s="8" t="str">
        <f t="shared" si="374"/>
        <v>theater</v>
      </c>
      <c r="T3512" t="str">
        <f t="shared" si="371"/>
        <v>heater/plays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6">
        <f t="shared" si="372"/>
        <v>41950.770833333336</v>
      </c>
      <c r="K3513">
        <v>1413406695</v>
      </c>
      <c r="L3513" s="18">
        <f t="shared" si="369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>
        <f t="shared" si="370"/>
        <v>18</v>
      </c>
      <c r="R3513">
        <f t="shared" si="373"/>
        <v>0.94736842105263153</v>
      </c>
      <c r="S3513" s="8" t="str">
        <f t="shared" si="374"/>
        <v>theater</v>
      </c>
      <c r="T3513" t="str">
        <f t="shared" si="371"/>
        <v>heater/plays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6">
        <f t="shared" si="372"/>
        <v>42117.49527777778</v>
      </c>
      <c r="K3514">
        <v>1424609592</v>
      </c>
      <c r="L3514" s="18">
        <f t="shared" si="369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>
        <f t="shared" si="370"/>
        <v>0</v>
      </c>
      <c r="R3514">
        <f t="shared" si="373"/>
        <v>0</v>
      </c>
      <c r="S3514" s="8" t="str">
        <f t="shared" si="374"/>
        <v>theater</v>
      </c>
      <c r="T3514" t="str">
        <f t="shared" si="371"/>
        <v>heater/plays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6">
        <f t="shared" si="372"/>
        <v>41794.207638888889</v>
      </c>
      <c r="K3515">
        <v>1400725112</v>
      </c>
      <c r="L3515" s="18">
        <f t="shared" si="369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>
        <f t="shared" si="370"/>
        <v>515</v>
      </c>
      <c r="R3515">
        <f t="shared" si="373"/>
        <v>11.704545454545455</v>
      </c>
      <c r="S3515" s="8" t="str">
        <f t="shared" si="374"/>
        <v>theater</v>
      </c>
      <c r="T3515" t="str">
        <f t="shared" si="371"/>
        <v>heater/plays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6">
        <f t="shared" si="372"/>
        <v>42037.207638888889</v>
      </c>
      <c r="K3516">
        <v>1421439552</v>
      </c>
      <c r="L3516" s="18">
        <f t="shared" si="369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>
        <f t="shared" si="370"/>
        <v>50</v>
      </c>
      <c r="R3516">
        <f t="shared" si="373"/>
        <v>5</v>
      </c>
      <c r="S3516" s="8" t="str">
        <f t="shared" si="374"/>
        <v>theater</v>
      </c>
      <c r="T3516" t="str">
        <f t="shared" si="371"/>
        <v>heater/plays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6">
        <f t="shared" si="372"/>
        <v>42155.772812499999</v>
      </c>
      <c r="K3517">
        <v>1430505171</v>
      </c>
      <c r="L3517" s="18">
        <f t="shared" si="369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>
        <f t="shared" si="370"/>
        <v>80</v>
      </c>
      <c r="R3517">
        <f t="shared" si="373"/>
        <v>1.7391304347826086</v>
      </c>
      <c r="S3517" s="8" t="str">
        <f t="shared" si="374"/>
        <v>theater</v>
      </c>
      <c r="T3517" t="str">
        <f t="shared" si="371"/>
        <v>heater/plays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6">
        <f t="shared" si="372"/>
        <v>41890.125</v>
      </c>
      <c r="K3518">
        <v>1407197670</v>
      </c>
      <c r="L3518" s="18">
        <f t="shared" si="369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>
        <f t="shared" si="370"/>
        <v>0</v>
      </c>
      <c r="R3518">
        <f t="shared" si="373"/>
        <v>0</v>
      </c>
      <c r="S3518" s="8" t="str">
        <f t="shared" si="374"/>
        <v>theater</v>
      </c>
      <c r="T3518" t="str">
        <f t="shared" si="371"/>
        <v>heater/plays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6">
        <f t="shared" si="372"/>
        <v>41824.458333333336</v>
      </c>
      <c r="K3519">
        <v>1401910634</v>
      </c>
      <c r="L3519" s="18">
        <f t="shared" si="369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>
        <f t="shared" si="370"/>
        <v>0</v>
      </c>
      <c r="R3519">
        <f t="shared" si="373"/>
        <v>0</v>
      </c>
      <c r="S3519" s="8" t="str">
        <f t="shared" si="374"/>
        <v>theater</v>
      </c>
      <c r="T3519" t="str">
        <f t="shared" si="371"/>
        <v>heater/plays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6">
        <f t="shared" si="372"/>
        <v>41914.597916666666</v>
      </c>
      <c r="K3520">
        <v>1410461299</v>
      </c>
      <c r="L3520" s="18">
        <f t="shared" si="369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>
        <f t="shared" si="370"/>
        <v>150.69000000000005</v>
      </c>
      <c r="R3520">
        <f t="shared" si="373"/>
        <v>4.5663636363636382</v>
      </c>
      <c r="S3520" s="8" t="str">
        <f t="shared" si="374"/>
        <v>theater</v>
      </c>
      <c r="T3520" t="str">
        <f t="shared" si="371"/>
        <v>heater/plays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6">
        <f t="shared" si="372"/>
        <v>42067.598958333328</v>
      </c>
      <c r="K3521">
        <v>1422886950</v>
      </c>
      <c r="L3521" s="18">
        <f t="shared" si="369"/>
        <v>42037.598958333328</v>
      </c>
      <c r="M3521" t="b">
        <v>0</v>
      </c>
      <c r="N3521">
        <v>28</v>
      </c>
      <c r="O3521" t="b">
        <v>1</v>
      </c>
      <c r="P3521" t="s">
        <v>8270</v>
      </c>
      <c r="Q3521">
        <f t="shared" si="370"/>
        <v>27</v>
      </c>
      <c r="R3521">
        <f t="shared" si="373"/>
        <v>0.9642857142857143</v>
      </c>
      <c r="S3521" s="8" t="str">
        <f t="shared" si="374"/>
        <v>theater</v>
      </c>
      <c r="T3521" t="str">
        <f t="shared" si="371"/>
        <v>heater/plays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6">
        <f t="shared" si="372"/>
        <v>42253.57430555555</v>
      </c>
      <c r="K3522">
        <v>1439322412</v>
      </c>
      <c r="L3522" s="18">
        <f t="shared" ref="L3522:L3585" si="375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8270</v>
      </c>
      <c r="Q3522">
        <f t="shared" ref="Q3522:Q3585" si="376">E3522-D3522</f>
        <v>15</v>
      </c>
      <c r="R3522">
        <f t="shared" si="373"/>
        <v>0.7142857142857143</v>
      </c>
      <c r="S3522" s="8" t="str">
        <f t="shared" si="374"/>
        <v>theater</v>
      </c>
      <c r="T3522" t="str">
        <f t="shared" ref="T3522:T3585" si="377">RIGHT(P3522,12)</f>
        <v>heater/plays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6">
        <f t="shared" ref="J3523:J3586" si="378">(((I3523/60)/60)/24)+DATE(1970,1,1)</f>
        <v>41911.361342592594</v>
      </c>
      <c r="K3523">
        <v>1409388020</v>
      </c>
      <c r="L3523" s="18">
        <f t="shared" si="375"/>
        <v>41881.361342592594</v>
      </c>
      <c r="M3523" t="b">
        <v>0</v>
      </c>
      <c r="N3523">
        <v>13</v>
      </c>
      <c r="O3523" t="b">
        <v>1</v>
      </c>
      <c r="P3523" t="s">
        <v>8270</v>
      </c>
      <c r="Q3523">
        <f t="shared" si="376"/>
        <v>243</v>
      </c>
      <c r="R3523">
        <f t="shared" ref="R3523:R3586" si="379">Q3523/N3523</f>
        <v>18.692307692307693</v>
      </c>
      <c r="S3523" s="8" t="str">
        <f t="shared" si="374"/>
        <v>theater</v>
      </c>
      <c r="T3523" t="str">
        <f t="shared" si="377"/>
        <v>heater/plays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6">
        <f t="shared" si="378"/>
        <v>42262.420833333337</v>
      </c>
      <c r="K3524">
        <v>1439924246</v>
      </c>
      <c r="L3524" s="18">
        <f t="shared" si="375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>
        <f t="shared" si="376"/>
        <v>0</v>
      </c>
      <c r="R3524">
        <f t="shared" si="379"/>
        <v>0</v>
      </c>
      <c r="S3524" s="8" t="str">
        <f t="shared" si="374"/>
        <v>theater</v>
      </c>
      <c r="T3524" t="str">
        <f t="shared" si="377"/>
        <v>heater/plays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6">
        <f t="shared" si="378"/>
        <v>42638.958333333328</v>
      </c>
      <c r="K3525">
        <v>1469871148</v>
      </c>
      <c r="L3525" s="18">
        <f t="shared" si="375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>
        <f t="shared" si="376"/>
        <v>546</v>
      </c>
      <c r="R3525">
        <f t="shared" si="379"/>
        <v>6.8250000000000002</v>
      </c>
      <c r="S3525" s="8" t="str">
        <f t="shared" si="374"/>
        <v>theater</v>
      </c>
      <c r="T3525" t="str">
        <f t="shared" si="377"/>
        <v>heater/plays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6">
        <f t="shared" si="378"/>
        <v>41895.166666666664</v>
      </c>
      <c r="K3526">
        <v>1409336373</v>
      </c>
      <c r="L3526" s="18">
        <f t="shared" si="375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>
        <f t="shared" si="376"/>
        <v>156</v>
      </c>
      <c r="R3526">
        <f t="shared" si="379"/>
        <v>2.1081081081081079</v>
      </c>
      <c r="S3526" s="8" t="str">
        <f t="shared" si="374"/>
        <v>theater</v>
      </c>
      <c r="T3526" t="str">
        <f t="shared" si="377"/>
        <v>heater/plays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6">
        <f t="shared" si="378"/>
        <v>42225.666666666672</v>
      </c>
      <c r="K3527">
        <v>1438188106</v>
      </c>
      <c r="L3527" s="18">
        <f t="shared" si="375"/>
        <v>42214.6956712963</v>
      </c>
      <c r="M3527" t="b">
        <v>0</v>
      </c>
      <c r="N3527">
        <v>7</v>
      </c>
      <c r="O3527" t="b">
        <v>1</v>
      </c>
      <c r="P3527" t="s">
        <v>8270</v>
      </c>
      <c r="Q3527">
        <f t="shared" si="376"/>
        <v>30</v>
      </c>
      <c r="R3527">
        <f t="shared" si="379"/>
        <v>4.2857142857142856</v>
      </c>
      <c r="S3527" s="8" t="str">
        <f t="shared" si="374"/>
        <v>theater</v>
      </c>
      <c r="T3527" t="str">
        <f t="shared" si="377"/>
        <v>heater/plays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6">
        <f t="shared" si="378"/>
        <v>42488.249305555553</v>
      </c>
      <c r="K3528">
        <v>1459411371</v>
      </c>
      <c r="L3528" s="18">
        <f t="shared" si="375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>
        <f t="shared" si="376"/>
        <v>66</v>
      </c>
      <c r="R3528">
        <f t="shared" si="379"/>
        <v>1.9411764705882353</v>
      </c>
      <c r="S3528" s="8" t="str">
        <f t="shared" si="374"/>
        <v>theater</v>
      </c>
      <c r="T3528" t="str">
        <f t="shared" si="377"/>
        <v>heater/plays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6">
        <f t="shared" si="378"/>
        <v>42196.165972222225</v>
      </c>
      <c r="K3529">
        <v>1434069205</v>
      </c>
      <c r="L3529" s="18">
        <f t="shared" si="375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>
        <f t="shared" si="376"/>
        <v>1015</v>
      </c>
      <c r="R3529">
        <f t="shared" si="379"/>
        <v>11.802325581395349</v>
      </c>
      <c r="S3529" s="8" t="str">
        <f t="shared" si="374"/>
        <v>theater</v>
      </c>
      <c r="T3529" t="str">
        <f t="shared" si="377"/>
        <v>heater/plays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6">
        <f t="shared" si="378"/>
        <v>42753.50136574074</v>
      </c>
      <c r="K3530">
        <v>1483012918</v>
      </c>
      <c r="L3530" s="18">
        <f t="shared" si="375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>
        <f t="shared" si="376"/>
        <v>19</v>
      </c>
      <c r="R3530">
        <f t="shared" si="379"/>
        <v>0.51351351351351349</v>
      </c>
      <c r="S3530" s="8" t="str">
        <f t="shared" ref="S3530:S3593" si="380">LEFT(P3530, LEN(P3530)-6)</f>
        <v>theater</v>
      </c>
      <c r="T3530" t="str">
        <f t="shared" si="377"/>
        <v>heater/plays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6">
        <f t="shared" si="378"/>
        <v>42198.041666666672</v>
      </c>
      <c r="K3531">
        <v>1434997018</v>
      </c>
      <c r="L3531" s="18">
        <f t="shared" si="375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>
        <f t="shared" si="376"/>
        <v>160</v>
      </c>
      <c r="R3531">
        <f t="shared" si="379"/>
        <v>8.8888888888888893</v>
      </c>
      <c r="S3531" s="8" t="str">
        <f t="shared" si="380"/>
        <v>theater</v>
      </c>
      <c r="T3531" t="str">
        <f t="shared" si="377"/>
        <v>heater/plays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6">
        <f t="shared" si="378"/>
        <v>42470.833333333328</v>
      </c>
      <c r="K3532">
        <v>1457881057</v>
      </c>
      <c r="L3532" s="18">
        <f t="shared" si="375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>
        <f t="shared" si="376"/>
        <v>0</v>
      </c>
      <c r="R3532">
        <f t="shared" si="379"/>
        <v>0</v>
      </c>
      <c r="S3532" s="8" t="str">
        <f t="shared" si="380"/>
        <v>theater</v>
      </c>
      <c r="T3532" t="str">
        <f t="shared" si="377"/>
        <v>heater/plays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6">
        <f t="shared" si="378"/>
        <v>42551.654328703706</v>
      </c>
      <c r="K3533">
        <v>1464709334</v>
      </c>
      <c r="L3533" s="18">
        <f t="shared" si="375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>
        <f t="shared" si="376"/>
        <v>280</v>
      </c>
      <c r="R3533">
        <f t="shared" si="379"/>
        <v>10.76923076923077</v>
      </c>
      <c r="S3533" s="8" t="str">
        <f t="shared" si="380"/>
        <v>theater</v>
      </c>
      <c r="T3533" t="str">
        <f t="shared" si="377"/>
        <v>heater/plays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6">
        <f t="shared" si="378"/>
        <v>41900.165972222225</v>
      </c>
      <c r="K3534">
        <v>1409667827</v>
      </c>
      <c r="L3534" s="18">
        <f t="shared" si="375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>
        <f t="shared" si="376"/>
        <v>182</v>
      </c>
      <c r="R3534">
        <f t="shared" si="379"/>
        <v>6.7407407407407405</v>
      </c>
      <c r="S3534" s="8" t="str">
        <f t="shared" si="380"/>
        <v>theater</v>
      </c>
      <c r="T3534" t="str">
        <f t="shared" si="377"/>
        <v>heater/plays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6">
        <f t="shared" si="378"/>
        <v>42319.802858796291</v>
      </c>
      <c r="K3535">
        <v>1444673767</v>
      </c>
      <c r="L3535" s="18">
        <f t="shared" si="375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>
        <f t="shared" si="376"/>
        <v>131</v>
      </c>
      <c r="R3535">
        <f t="shared" si="379"/>
        <v>16.375</v>
      </c>
      <c r="S3535" s="8" t="str">
        <f t="shared" si="380"/>
        <v>theater</v>
      </c>
      <c r="T3535" t="str">
        <f t="shared" si="377"/>
        <v>heater/plays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6">
        <f t="shared" si="378"/>
        <v>42278.6252662037</v>
      </c>
      <c r="K3536">
        <v>1440687623</v>
      </c>
      <c r="L3536" s="18">
        <f t="shared" si="375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>
        <f t="shared" si="376"/>
        <v>2810</v>
      </c>
      <c r="R3536">
        <f t="shared" si="379"/>
        <v>13.774509803921569</v>
      </c>
      <c r="S3536" s="8" t="str">
        <f t="shared" si="380"/>
        <v>theater</v>
      </c>
      <c r="T3536" t="str">
        <f t="shared" si="377"/>
        <v>heater/plays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6">
        <f t="shared" si="378"/>
        <v>42279.75</v>
      </c>
      <c r="K3537">
        <v>1441120910</v>
      </c>
      <c r="L3537" s="18">
        <f t="shared" si="375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>
        <f t="shared" si="376"/>
        <v>63</v>
      </c>
      <c r="R3537">
        <f t="shared" si="379"/>
        <v>1.3695652173913044</v>
      </c>
      <c r="S3537" s="8" t="str">
        <f t="shared" si="380"/>
        <v>theater</v>
      </c>
      <c r="T3537" t="str">
        <f t="shared" si="377"/>
        <v>heater/plays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6">
        <f t="shared" si="378"/>
        <v>42358.499305555553</v>
      </c>
      <c r="K3538">
        <v>1448040425</v>
      </c>
      <c r="L3538" s="18">
        <f t="shared" si="375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>
        <f t="shared" si="376"/>
        <v>80</v>
      </c>
      <c r="R3538">
        <f t="shared" si="379"/>
        <v>4.7058823529411766</v>
      </c>
      <c r="S3538" s="8" t="str">
        <f t="shared" si="380"/>
        <v>theater</v>
      </c>
      <c r="T3538" t="str">
        <f t="shared" si="377"/>
        <v>heater/plays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6">
        <f t="shared" si="378"/>
        <v>41960.332638888889</v>
      </c>
      <c r="K3539">
        <v>1413016216</v>
      </c>
      <c r="L3539" s="18">
        <f t="shared" si="375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>
        <f t="shared" si="376"/>
        <v>543</v>
      </c>
      <c r="R3539">
        <f t="shared" si="379"/>
        <v>19.392857142857142</v>
      </c>
      <c r="S3539" s="8" t="str">
        <f t="shared" si="380"/>
        <v>theater</v>
      </c>
      <c r="T3539" t="str">
        <f t="shared" si="377"/>
        <v>heater/plays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6">
        <f t="shared" si="378"/>
        <v>42599.420601851853</v>
      </c>
      <c r="K3540">
        <v>1469009140</v>
      </c>
      <c r="L3540" s="18">
        <f t="shared" si="375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>
        <f t="shared" si="376"/>
        <v>569</v>
      </c>
      <c r="R3540">
        <f t="shared" si="379"/>
        <v>6.8554216867469879</v>
      </c>
      <c r="S3540" s="8" t="str">
        <f t="shared" si="380"/>
        <v>theater</v>
      </c>
      <c r="T3540" t="str">
        <f t="shared" si="377"/>
        <v>heater/plays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6">
        <f t="shared" si="378"/>
        <v>42621.756041666667</v>
      </c>
      <c r="K3541">
        <v>1471543722</v>
      </c>
      <c r="L3541" s="18">
        <f t="shared" si="375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>
        <f t="shared" si="376"/>
        <v>118</v>
      </c>
      <c r="R3541">
        <f t="shared" si="379"/>
        <v>9.0769230769230766</v>
      </c>
      <c r="S3541" s="8" t="str">
        <f t="shared" si="380"/>
        <v>theater</v>
      </c>
      <c r="T3541" t="str">
        <f t="shared" si="377"/>
        <v>heater/plays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6">
        <f t="shared" si="378"/>
        <v>42547.003368055557</v>
      </c>
      <c r="K3542">
        <v>1464307491</v>
      </c>
      <c r="L3542" s="18">
        <f t="shared" si="375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>
        <f t="shared" si="376"/>
        <v>69</v>
      </c>
      <c r="R3542">
        <f t="shared" si="379"/>
        <v>8.625</v>
      </c>
      <c r="S3542" s="8" t="str">
        <f t="shared" si="380"/>
        <v>theater</v>
      </c>
      <c r="T3542" t="str">
        <f t="shared" si="377"/>
        <v>heater/plays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6">
        <f t="shared" si="378"/>
        <v>42247.730034722219</v>
      </c>
      <c r="K3543">
        <v>1438882275</v>
      </c>
      <c r="L3543" s="18">
        <f t="shared" si="375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>
        <f t="shared" si="376"/>
        <v>60</v>
      </c>
      <c r="R3543">
        <f t="shared" si="379"/>
        <v>1.875</v>
      </c>
      <c r="S3543" s="8" t="str">
        <f t="shared" si="380"/>
        <v>theater</v>
      </c>
      <c r="T3543" t="str">
        <f t="shared" si="377"/>
        <v>heater/plays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6">
        <f t="shared" si="378"/>
        <v>41889.599791666667</v>
      </c>
      <c r="K3544">
        <v>1404915822</v>
      </c>
      <c r="L3544" s="18">
        <f t="shared" si="375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>
        <f t="shared" si="376"/>
        <v>123</v>
      </c>
      <c r="R3544">
        <f t="shared" si="379"/>
        <v>1.4470588235294117</v>
      </c>
      <c r="S3544" s="8" t="str">
        <f t="shared" si="380"/>
        <v>theater</v>
      </c>
      <c r="T3544" t="str">
        <f t="shared" si="377"/>
        <v>heater/plays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6">
        <f t="shared" si="378"/>
        <v>42180.755312499998</v>
      </c>
      <c r="K3545">
        <v>1432663659</v>
      </c>
      <c r="L3545" s="18">
        <f t="shared" si="375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>
        <f t="shared" si="376"/>
        <v>70</v>
      </c>
      <c r="R3545">
        <f t="shared" si="379"/>
        <v>2.4137931034482758</v>
      </c>
      <c r="S3545" s="8" t="str">
        <f t="shared" si="380"/>
        <v>theater</v>
      </c>
      <c r="T3545" t="str">
        <f t="shared" si="377"/>
        <v>heater/plays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6">
        <f t="shared" si="378"/>
        <v>42070.831678240742</v>
      </c>
      <c r="K3546">
        <v>1423166257</v>
      </c>
      <c r="L3546" s="18">
        <f t="shared" si="375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>
        <f t="shared" si="376"/>
        <v>0</v>
      </c>
      <c r="R3546">
        <f t="shared" si="379"/>
        <v>0</v>
      </c>
      <c r="S3546" s="8" t="str">
        <f t="shared" si="380"/>
        <v>theater</v>
      </c>
      <c r="T3546" t="str">
        <f t="shared" si="377"/>
        <v>heater/plays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6">
        <f t="shared" si="378"/>
        <v>42105.807395833333</v>
      </c>
      <c r="K3547">
        <v>1426188159</v>
      </c>
      <c r="L3547" s="18">
        <f t="shared" si="375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>
        <f t="shared" si="376"/>
        <v>1</v>
      </c>
      <c r="R3547">
        <f t="shared" si="379"/>
        <v>0.125</v>
      </c>
      <c r="S3547" s="8" t="str">
        <f t="shared" si="380"/>
        <v>theater</v>
      </c>
      <c r="T3547" t="str">
        <f t="shared" si="377"/>
        <v>heater/plays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6">
        <f t="shared" si="378"/>
        <v>42095.165972222225</v>
      </c>
      <c r="K3548">
        <v>1426002684</v>
      </c>
      <c r="L3548" s="18">
        <f t="shared" si="375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>
        <f t="shared" si="376"/>
        <v>25</v>
      </c>
      <c r="R3548">
        <f t="shared" si="379"/>
        <v>1.3157894736842106</v>
      </c>
      <c r="S3548" s="8" t="str">
        <f t="shared" si="380"/>
        <v>theater</v>
      </c>
      <c r="T3548" t="str">
        <f t="shared" si="377"/>
        <v>heater/plays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6">
        <f t="shared" si="378"/>
        <v>42504.165972222225</v>
      </c>
      <c r="K3549">
        <v>1461117201</v>
      </c>
      <c r="L3549" s="18">
        <f t="shared" si="375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>
        <f t="shared" si="376"/>
        <v>5043.25</v>
      </c>
      <c r="R3549">
        <f t="shared" si="379"/>
        <v>15.009672619047619</v>
      </c>
      <c r="S3549" s="8" t="str">
        <f t="shared" si="380"/>
        <v>theater</v>
      </c>
      <c r="T3549" t="str">
        <f t="shared" si="377"/>
        <v>heater/plays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6">
        <f t="shared" si="378"/>
        <v>42434.041666666672</v>
      </c>
      <c r="K3550">
        <v>1455230214</v>
      </c>
      <c r="L3550" s="18">
        <f t="shared" si="375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>
        <f t="shared" si="376"/>
        <v>40</v>
      </c>
      <c r="R3550">
        <f t="shared" si="379"/>
        <v>3.0769230769230771</v>
      </c>
      <c r="S3550" s="8" t="str">
        <f t="shared" si="380"/>
        <v>theater</v>
      </c>
      <c r="T3550" t="str">
        <f t="shared" si="377"/>
        <v>heater/plays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6">
        <f t="shared" si="378"/>
        <v>42251.394363425927</v>
      </c>
      <c r="K3551">
        <v>1438939673</v>
      </c>
      <c r="L3551" s="18">
        <f t="shared" si="375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>
        <f t="shared" si="376"/>
        <v>20</v>
      </c>
      <c r="R3551">
        <f t="shared" si="379"/>
        <v>0.47619047619047616</v>
      </c>
      <c r="S3551" s="8" t="str">
        <f t="shared" si="380"/>
        <v>theater</v>
      </c>
      <c r="T3551" t="str">
        <f t="shared" si="377"/>
        <v>heater/plays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6">
        <f t="shared" si="378"/>
        <v>42492.893495370372</v>
      </c>
      <c r="K3552">
        <v>1459632398</v>
      </c>
      <c r="L3552" s="18">
        <f t="shared" si="375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>
        <f t="shared" si="376"/>
        <v>120</v>
      </c>
      <c r="R3552">
        <f t="shared" si="379"/>
        <v>1.875</v>
      </c>
      <c r="S3552" s="8" t="str">
        <f t="shared" si="380"/>
        <v>theater</v>
      </c>
      <c r="T3552" t="str">
        <f t="shared" si="377"/>
        <v>heater/plays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6">
        <f t="shared" si="378"/>
        <v>41781.921527777777</v>
      </c>
      <c r="K3553">
        <v>1398342170</v>
      </c>
      <c r="L3553" s="18">
        <f t="shared" si="375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>
        <f t="shared" si="376"/>
        <v>27.5</v>
      </c>
      <c r="R3553">
        <f t="shared" si="379"/>
        <v>1.1000000000000001</v>
      </c>
      <c r="S3553" s="8" t="str">
        <f t="shared" si="380"/>
        <v>theater</v>
      </c>
      <c r="T3553" t="str">
        <f t="shared" si="377"/>
        <v>heater/plays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6">
        <f t="shared" si="378"/>
        <v>41818.587083333332</v>
      </c>
      <c r="K3554">
        <v>1401372324</v>
      </c>
      <c r="L3554" s="18">
        <f t="shared" si="375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>
        <f t="shared" si="376"/>
        <v>0</v>
      </c>
      <c r="R3554">
        <f t="shared" si="379"/>
        <v>0</v>
      </c>
      <c r="S3554" s="8" t="str">
        <f t="shared" si="380"/>
        <v>theater</v>
      </c>
      <c r="T3554" t="str">
        <f t="shared" si="377"/>
        <v>heater/plays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6">
        <f t="shared" si="378"/>
        <v>42228</v>
      </c>
      <c r="K3555">
        <v>1436575280</v>
      </c>
      <c r="L3555" s="18">
        <f t="shared" si="375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>
        <f t="shared" si="376"/>
        <v>345</v>
      </c>
      <c r="R3555">
        <f t="shared" si="379"/>
        <v>3.3173076923076925</v>
      </c>
      <c r="S3555" s="8" t="str">
        <f t="shared" si="380"/>
        <v>theater</v>
      </c>
      <c r="T3555" t="str">
        <f t="shared" si="377"/>
        <v>heater/plays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6">
        <f t="shared" si="378"/>
        <v>42046.708333333328</v>
      </c>
      <c r="K3556">
        <v>1421025159</v>
      </c>
      <c r="L3556" s="18">
        <f t="shared" si="375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>
        <f t="shared" si="376"/>
        <v>671.10999999999967</v>
      </c>
      <c r="R3556">
        <f t="shared" si="379"/>
        <v>12.662452830188673</v>
      </c>
      <c r="S3556" s="8" t="str">
        <f t="shared" si="380"/>
        <v>theater</v>
      </c>
      <c r="T3556" t="str">
        <f t="shared" si="377"/>
        <v>heater/plays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6">
        <f t="shared" si="378"/>
        <v>42691.483726851846</v>
      </c>
      <c r="K3557">
        <v>1476786994</v>
      </c>
      <c r="L3557" s="18">
        <f t="shared" si="375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>
        <f t="shared" si="376"/>
        <v>0</v>
      </c>
      <c r="R3557">
        <f t="shared" si="379"/>
        <v>0</v>
      </c>
      <c r="S3557" s="8" t="str">
        <f t="shared" si="380"/>
        <v>theater</v>
      </c>
      <c r="T3557" t="str">
        <f t="shared" si="377"/>
        <v>heater/plays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6">
        <f t="shared" si="378"/>
        <v>41868.649583333332</v>
      </c>
      <c r="K3558">
        <v>1403105724</v>
      </c>
      <c r="L3558" s="18">
        <f t="shared" si="375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>
        <f t="shared" si="376"/>
        <v>10</v>
      </c>
      <c r="R3558">
        <f t="shared" si="379"/>
        <v>0.5</v>
      </c>
      <c r="S3558" s="8" t="str">
        <f t="shared" si="380"/>
        <v>theater</v>
      </c>
      <c r="T3558" t="str">
        <f t="shared" si="377"/>
        <v>heater/plays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6">
        <f t="shared" si="378"/>
        <v>41764.276747685188</v>
      </c>
      <c r="K3559">
        <v>1396334311</v>
      </c>
      <c r="L3559" s="18">
        <f t="shared" si="375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>
        <f t="shared" si="376"/>
        <v>36</v>
      </c>
      <c r="R3559">
        <f t="shared" si="379"/>
        <v>6.4516129032258063E-2</v>
      </c>
      <c r="S3559" s="8" t="str">
        <f t="shared" si="380"/>
        <v>theater</v>
      </c>
      <c r="T3559" t="str">
        <f t="shared" si="377"/>
        <v>heater/plays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6">
        <f t="shared" si="378"/>
        <v>42181.875</v>
      </c>
      <c r="K3560">
        <v>1431718575</v>
      </c>
      <c r="L3560" s="18">
        <f t="shared" si="375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>
        <f t="shared" si="376"/>
        <v>154</v>
      </c>
      <c r="R3560">
        <f t="shared" si="379"/>
        <v>7</v>
      </c>
      <c r="S3560" s="8" t="str">
        <f t="shared" si="380"/>
        <v>theater</v>
      </c>
      <c r="T3560" t="str">
        <f t="shared" si="377"/>
        <v>heater/plays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6">
        <f t="shared" si="378"/>
        <v>42216.373611111107</v>
      </c>
      <c r="K3561">
        <v>1436408308</v>
      </c>
      <c r="L3561" s="18">
        <f t="shared" si="375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>
        <f t="shared" si="376"/>
        <v>35</v>
      </c>
      <c r="R3561">
        <f t="shared" si="379"/>
        <v>1.4583333333333333</v>
      </c>
      <c r="S3561" s="8" t="str">
        <f t="shared" si="380"/>
        <v>theater</v>
      </c>
      <c r="T3561" t="str">
        <f t="shared" si="377"/>
        <v>heater/plays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6">
        <f t="shared" si="378"/>
        <v>42151.114583333328</v>
      </c>
      <c r="K3562">
        <v>1429651266</v>
      </c>
      <c r="L3562" s="18">
        <f t="shared" si="375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>
        <f t="shared" si="376"/>
        <v>270</v>
      </c>
      <c r="R3562">
        <f t="shared" si="379"/>
        <v>3.6486486486486487</v>
      </c>
      <c r="S3562" s="8" t="str">
        <f t="shared" si="380"/>
        <v>theater</v>
      </c>
      <c r="T3562" t="str">
        <f t="shared" si="377"/>
        <v>heater/plays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6">
        <f t="shared" si="378"/>
        <v>42221.774999999994</v>
      </c>
      <c r="K3563">
        <v>1437236378</v>
      </c>
      <c r="L3563" s="18">
        <f t="shared" si="375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>
        <f t="shared" si="376"/>
        <v>60</v>
      </c>
      <c r="R3563">
        <f t="shared" si="379"/>
        <v>1.1111111111111112</v>
      </c>
      <c r="S3563" s="8" t="str">
        <f t="shared" si="380"/>
        <v>theater</v>
      </c>
      <c r="T3563" t="str">
        <f t="shared" si="377"/>
        <v>heater/plays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6">
        <f t="shared" si="378"/>
        <v>42442.916666666672</v>
      </c>
      <c r="K3564">
        <v>1457115427</v>
      </c>
      <c r="L3564" s="18">
        <f t="shared" si="375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>
        <f t="shared" si="376"/>
        <v>154</v>
      </c>
      <c r="R3564">
        <f t="shared" si="379"/>
        <v>4.967741935483871</v>
      </c>
      <c r="S3564" s="8" t="str">
        <f t="shared" si="380"/>
        <v>theater</v>
      </c>
      <c r="T3564" t="str">
        <f t="shared" si="377"/>
        <v>heater/plays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6">
        <f t="shared" si="378"/>
        <v>42583.791666666672</v>
      </c>
      <c r="K3565">
        <v>1467648456</v>
      </c>
      <c r="L3565" s="18">
        <f t="shared" si="375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>
        <f t="shared" si="376"/>
        <v>27.450000000000045</v>
      </c>
      <c r="R3565">
        <f t="shared" si="379"/>
        <v>1.0980000000000019</v>
      </c>
      <c r="S3565" s="8" t="str">
        <f t="shared" si="380"/>
        <v>theater</v>
      </c>
      <c r="T3565" t="str">
        <f t="shared" si="377"/>
        <v>heater/plays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6">
        <f t="shared" si="378"/>
        <v>42282.666666666672</v>
      </c>
      <c r="K3566">
        <v>1440082649</v>
      </c>
      <c r="L3566" s="18">
        <f t="shared" si="375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>
        <f t="shared" si="376"/>
        <v>5</v>
      </c>
      <c r="R3566">
        <f t="shared" si="379"/>
        <v>0.29411764705882354</v>
      </c>
      <c r="S3566" s="8" t="str">
        <f t="shared" si="380"/>
        <v>theater</v>
      </c>
      <c r="T3566" t="str">
        <f t="shared" si="377"/>
        <v>heater/plays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6">
        <f t="shared" si="378"/>
        <v>42004.743148148147</v>
      </c>
      <c r="K3567">
        <v>1417456208</v>
      </c>
      <c r="L3567" s="18">
        <f t="shared" si="375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>
        <f t="shared" si="376"/>
        <v>275</v>
      </c>
      <c r="R3567">
        <f t="shared" si="379"/>
        <v>22.916666666666668</v>
      </c>
      <c r="S3567" s="8" t="str">
        <f t="shared" si="380"/>
        <v>theater</v>
      </c>
      <c r="T3567" t="str">
        <f t="shared" si="377"/>
        <v>heater/plays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6">
        <f t="shared" si="378"/>
        <v>42027.507905092592</v>
      </c>
      <c r="K3568">
        <v>1419423083</v>
      </c>
      <c r="L3568" s="18">
        <f t="shared" si="375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>
        <f t="shared" si="376"/>
        <v>95</v>
      </c>
      <c r="R3568">
        <f t="shared" si="379"/>
        <v>2.5</v>
      </c>
      <c r="S3568" s="8" t="str">
        <f t="shared" si="380"/>
        <v>theater</v>
      </c>
      <c r="T3568" t="str">
        <f t="shared" si="377"/>
        <v>heater/plays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6">
        <f t="shared" si="378"/>
        <v>42165.810694444444</v>
      </c>
      <c r="K3569">
        <v>1431372444</v>
      </c>
      <c r="L3569" s="18">
        <f t="shared" si="375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>
        <f t="shared" si="376"/>
        <v>88</v>
      </c>
      <c r="R3569">
        <f t="shared" si="379"/>
        <v>2.1463414634146343</v>
      </c>
      <c r="S3569" s="8" t="str">
        <f t="shared" si="380"/>
        <v>theater</v>
      </c>
      <c r="T3569" t="str">
        <f t="shared" si="377"/>
        <v>heater/plays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6">
        <f t="shared" si="378"/>
        <v>41899.740671296298</v>
      </c>
      <c r="K3570">
        <v>1408383994</v>
      </c>
      <c r="L3570" s="18">
        <f t="shared" si="375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>
        <f t="shared" si="376"/>
        <v>110</v>
      </c>
      <c r="R3570">
        <f t="shared" si="379"/>
        <v>5.7894736842105265</v>
      </c>
      <c r="S3570" s="8" t="str">
        <f t="shared" si="380"/>
        <v>theater</v>
      </c>
      <c r="T3570" t="str">
        <f t="shared" si="377"/>
        <v>heater/plays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6">
        <f t="shared" si="378"/>
        <v>42012.688611111109</v>
      </c>
      <c r="K3571">
        <v>1418142696</v>
      </c>
      <c r="L3571" s="18">
        <f t="shared" si="375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>
        <f t="shared" si="376"/>
        <v>24</v>
      </c>
      <c r="R3571">
        <f t="shared" si="379"/>
        <v>0.58536585365853655</v>
      </c>
      <c r="S3571" s="8" t="str">
        <f t="shared" si="380"/>
        <v>theater</v>
      </c>
      <c r="T3571" t="str">
        <f t="shared" si="377"/>
        <v>heater/plays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6">
        <f t="shared" si="378"/>
        <v>42004.291666666672</v>
      </c>
      <c r="K3572">
        <v>1417593483</v>
      </c>
      <c r="L3572" s="18">
        <f t="shared" si="375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>
        <f t="shared" si="376"/>
        <v>287</v>
      </c>
      <c r="R3572">
        <f t="shared" si="379"/>
        <v>11.038461538461538</v>
      </c>
      <c r="S3572" s="8" t="str">
        <f t="shared" si="380"/>
        <v>theater</v>
      </c>
      <c r="T3572" t="str">
        <f t="shared" si="377"/>
        <v>heater/plays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6">
        <f t="shared" si="378"/>
        <v>41942.858946759261</v>
      </c>
      <c r="K3573">
        <v>1412109413</v>
      </c>
      <c r="L3573" s="18">
        <f t="shared" si="375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>
        <f t="shared" si="376"/>
        <v>331</v>
      </c>
      <c r="R3573">
        <f t="shared" si="379"/>
        <v>13.24</v>
      </c>
      <c r="S3573" s="8" t="str">
        <f t="shared" si="380"/>
        <v>theater</v>
      </c>
      <c r="T3573" t="str">
        <f t="shared" si="377"/>
        <v>heater/plays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6">
        <f t="shared" si="378"/>
        <v>42176.570393518516</v>
      </c>
      <c r="K3574">
        <v>1432302082</v>
      </c>
      <c r="L3574" s="18">
        <f t="shared" si="375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>
        <f t="shared" si="376"/>
        <v>0</v>
      </c>
      <c r="R3574">
        <f t="shared" si="379"/>
        <v>0</v>
      </c>
      <c r="S3574" s="8" t="str">
        <f t="shared" si="380"/>
        <v>theater</v>
      </c>
      <c r="T3574" t="str">
        <f t="shared" si="377"/>
        <v>heater/plays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6">
        <f t="shared" si="378"/>
        <v>41951.417199074072</v>
      </c>
      <c r="K3575">
        <v>1412845246</v>
      </c>
      <c r="L3575" s="18">
        <f t="shared" si="375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>
        <f t="shared" si="376"/>
        <v>84</v>
      </c>
      <c r="R3575">
        <f t="shared" si="379"/>
        <v>1.0769230769230769</v>
      </c>
      <c r="S3575" s="8" t="str">
        <f t="shared" si="380"/>
        <v>theater</v>
      </c>
      <c r="T3575" t="str">
        <f t="shared" si="377"/>
        <v>heater/plays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6">
        <f t="shared" si="378"/>
        <v>41956.984351851846</v>
      </c>
      <c r="K3576">
        <v>1413326248</v>
      </c>
      <c r="L3576" s="18">
        <f t="shared" si="375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>
        <f t="shared" si="376"/>
        <v>355</v>
      </c>
      <c r="R3576">
        <f t="shared" si="379"/>
        <v>7.8888888888888893</v>
      </c>
      <c r="S3576" s="8" t="str">
        <f t="shared" si="380"/>
        <v>theater</v>
      </c>
      <c r="T3576" t="str">
        <f t="shared" si="377"/>
        <v>heater/plays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6">
        <f t="shared" si="378"/>
        <v>42593.165972222225</v>
      </c>
      <c r="K3577">
        <v>1468176527</v>
      </c>
      <c r="L3577" s="18">
        <f t="shared" si="375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>
        <f t="shared" si="376"/>
        <v>133</v>
      </c>
      <c r="R3577">
        <f t="shared" si="379"/>
        <v>1.303921568627451</v>
      </c>
      <c r="S3577" s="8" t="str">
        <f t="shared" si="380"/>
        <v>theater</v>
      </c>
      <c r="T3577" t="str">
        <f t="shared" si="377"/>
        <v>heater/plays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6">
        <f t="shared" si="378"/>
        <v>42709.590902777782</v>
      </c>
      <c r="K3578">
        <v>1475759454</v>
      </c>
      <c r="L3578" s="18">
        <f t="shared" si="375"/>
        <v>42649.54923611111</v>
      </c>
      <c r="M3578" t="b">
        <v>0</v>
      </c>
      <c r="N3578">
        <v>5</v>
      </c>
      <c r="O3578" t="b">
        <v>1</v>
      </c>
      <c r="P3578" t="s">
        <v>8270</v>
      </c>
      <c r="Q3578">
        <f t="shared" si="376"/>
        <v>0</v>
      </c>
      <c r="R3578">
        <f t="shared" si="379"/>
        <v>0</v>
      </c>
      <c r="S3578" s="8" t="str">
        <f t="shared" si="380"/>
        <v>theater</v>
      </c>
      <c r="T3578" t="str">
        <f t="shared" si="377"/>
        <v>heater/plays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6">
        <f t="shared" si="378"/>
        <v>42120.26944444445</v>
      </c>
      <c r="K3579">
        <v>1427741583</v>
      </c>
      <c r="L3579" s="18">
        <f t="shared" si="375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>
        <f t="shared" si="376"/>
        <v>180</v>
      </c>
      <c r="R3579">
        <f t="shared" si="379"/>
        <v>6.666666666666667</v>
      </c>
      <c r="S3579" s="8" t="str">
        <f t="shared" si="380"/>
        <v>theater</v>
      </c>
      <c r="T3579" t="str">
        <f t="shared" si="377"/>
        <v>heater/plays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6">
        <f t="shared" si="378"/>
        <v>42490.733530092592</v>
      </c>
      <c r="K3580">
        <v>1459445777</v>
      </c>
      <c r="L3580" s="18">
        <f t="shared" si="375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>
        <f t="shared" si="376"/>
        <v>0.20000000000004547</v>
      </c>
      <c r="R3580">
        <f t="shared" si="379"/>
        <v>5.4054054054066348E-3</v>
      </c>
      <c r="S3580" s="8" t="str">
        <f t="shared" si="380"/>
        <v>theater</v>
      </c>
      <c r="T3580" t="str">
        <f t="shared" si="377"/>
        <v>heater/plays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6">
        <f t="shared" si="378"/>
        <v>42460.720555555556</v>
      </c>
      <c r="K3581">
        <v>1456856256</v>
      </c>
      <c r="L3581" s="18">
        <f t="shared" si="375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>
        <f t="shared" si="376"/>
        <v>0</v>
      </c>
      <c r="R3581">
        <f t="shared" si="379"/>
        <v>0</v>
      </c>
      <c r="S3581" s="8" t="str">
        <f t="shared" si="380"/>
        <v>theater</v>
      </c>
      <c r="T3581" t="str">
        <f t="shared" si="377"/>
        <v>heater/plays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6">
        <f t="shared" si="378"/>
        <v>42064.207638888889</v>
      </c>
      <c r="K3582">
        <v>1421900022</v>
      </c>
      <c r="L3582" s="18">
        <f t="shared" si="375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>
        <f t="shared" si="376"/>
        <v>125</v>
      </c>
      <c r="R3582">
        <f t="shared" si="379"/>
        <v>4.6296296296296298</v>
      </c>
      <c r="S3582" s="8" t="str">
        <f t="shared" si="380"/>
        <v>theater</v>
      </c>
      <c r="T3582" t="str">
        <f t="shared" si="377"/>
        <v>heater/plays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6">
        <f t="shared" si="378"/>
        <v>41850.471180555556</v>
      </c>
      <c r="K3583">
        <v>1405509510</v>
      </c>
      <c r="L3583" s="18">
        <f t="shared" si="375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>
        <f t="shared" si="376"/>
        <v>0</v>
      </c>
      <c r="R3583">
        <f t="shared" si="379"/>
        <v>0</v>
      </c>
      <c r="S3583" s="8" t="str">
        <f t="shared" si="380"/>
        <v>theater</v>
      </c>
      <c r="T3583" t="str">
        <f t="shared" si="377"/>
        <v>heater/plays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6">
        <f t="shared" si="378"/>
        <v>42465.095856481479</v>
      </c>
      <c r="K3584">
        <v>1458613082</v>
      </c>
      <c r="L3584" s="18">
        <f t="shared" si="375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>
        <f t="shared" si="376"/>
        <v>1870</v>
      </c>
      <c r="R3584">
        <f t="shared" si="379"/>
        <v>38.163265306122447</v>
      </c>
      <c r="S3584" s="8" t="str">
        <f t="shared" si="380"/>
        <v>theater</v>
      </c>
      <c r="T3584" t="str">
        <f t="shared" si="377"/>
        <v>heater/plays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6">
        <f t="shared" si="378"/>
        <v>42478.384317129632</v>
      </c>
      <c r="K3585">
        <v>1455790405</v>
      </c>
      <c r="L3585" s="18">
        <f t="shared" si="375"/>
        <v>42418.425983796296</v>
      </c>
      <c r="M3585" t="b">
        <v>0</v>
      </c>
      <c r="N3585">
        <v>24</v>
      </c>
      <c r="O3585" t="b">
        <v>1</v>
      </c>
      <c r="P3585" t="s">
        <v>8270</v>
      </c>
      <c r="Q3585">
        <f t="shared" si="376"/>
        <v>255</v>
      </c>
      <c r="R3585">
        <f t="shared" si="379"/>
        <v>10.625</v>
      </c>
      <c r="S3585" s="8" t="str">
        <f t="shared" si="380"/>
        <v>theater</v>
      </c>
      <c r="T3585" t="str">
        <f t="shared" si="377"/>
        <v>heater/plays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6">
        <f t="shared" si="378"/>
        <v>42198.316481481481</v>
      </c>
      <c r="K3586">
        <v>1434180944</v>
      </c>
      <c r="L3586" s="18">
        <f t="shared" ref="L3586:L3649" si="381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>
        <f t="shared" ref="Q3586:Q3649" si="382">E3586-D3586</f>
        <v>465</v>
      </c>
      <c r="R3586">
        <f t="shared" si="379"/>
        <v>4.1517857142857144</v>
      </c>
      <c r="S3586" s="8" t="str">
        <f t="shared" si="380"/>
        <v>theater</v>
      </c>
      <c r="T3586" t="str">
        <f t="shared" ref="T3586:T3649" si="383">RIGHT(P3586,12)</f>
        <v>heater/plays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6">
        <f t="shared" ref="J3587:J3650" si="384">(((I3587/60)/60)/24)+DATE(1970,1,1)</f>
        <v>41994.716319444444</v>
      </c>
      <c r="K3587">
        <v>1416589890</v>
      </c>
      <c r="L3587" s="18">
        <f t="shared" si="381"/>
        <v>41964.716319444444</v>
      </c>
      <c r="M3587" t="b">
        <v>0</v>
      </c>
      <c r="N3587">
        <v>23</v>
      </c>
      <c r="O3587" t="b">
        <v>1</v>
      </c>
      <c r="P3587" t="s">
        <v>8270</v>
      </c>
      <c r="Q3587">
        <f t="shared" si="382"/>
        <v>650</v>
      </c>
      <c r="R3587">
        <f t="shared" ref="R3587:R3650" si="385">Q3587/N3587</f>
        <v>28.260869565217391</v>
      </c>
      <c r="S3587" s="8" t="str">
        <f t="shared" si="380"/>
        <v>theater</v>
      </c>
      <c r="T3587" t="str">
        <f t="shared" si="383"/>
        <v>heater/plays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6">
        <f t="shared" si="384"/>
        <v>42636.697569444441</v>
      </c>
      <c r="K3588">
        <v>1469465070</v>
      </c>
      <c r="L3588" s="18">
        <f t="shared" si="381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>
        <f t="shared" si="382"/>
        <v>707</v>
      </c>
      <c r="R3588">
        <f t="shared" si="385"/>
        <v>13.092592592592593</v>
      </c>
      <c r="S3588" s="8" t="str">
        <f t="shared" si="380"/>
        <v>theater</v>
      </c>
      <c r="T3588" t="str">
        <f t="shared" si="383"/>
        <v>heater/plays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6">
        <f t="shared" si="384"/>
        <v>42548.791666666672</v>
      </c>
      <c r="K3589">
        <v>1463144254</v>
      </c>
      <c r="L3589" s="18">
        <f t="shared" si="381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>
        <f t="shared" si="382"/>
        <v>133</v>
      </c>
      <c r="R3589">
        <f t="shared" si="385"/>
        <v>4.75</v>
      </c>
      <c r="S3589" s="8" t="str">
        <f t="shared" si="380"/>
        <v>theater</v>
      </c>
      <c r="T3589" t="str">
        <f t="shared" si="383"/>
        <v>heater/plays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6">
        <f t="shared" si="384"/>
        <v>42123.958333333328</v>
      </c>
      <c r="K3590">
        <v>1428436410</v>
      </c>
      <c r="L3590" s="18">
        <f t="shared" si="381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>
        <f t="shared" si="382"/>
        <v>1</v>
      </c>
      <c r="R3590">
        <f t="shared" si="385"/>
        <v>9.0909090909090912E-2</v>
      </c>
      <c r="S3590" s="8" t="str">
        <f t="shared" si="380"/>
        <v>theater</v>
      </c>
      <c r="T3590" t="str">
        <f t="shared" si="383"/>
        <v>heater/plays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6">
        <f t="shared" si="384"/>
        <v>42150.647534722222</v>
      </c>
      <c r="K3591">
        <v>1430494347</v>
      </c>
      <c r="L3591" s="18">
        <f t="shared" si="381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>
        <f t="shared" si="382"/>
        <v>1100</v>
      </c>
      <c r="R3591">
        <f t="shared" si="385"/>
        <v>17.741935483870968</v>
      </c>
      <c r="S3591" s="8" t="str">
        <f t="shared" si="380"/>
        <v>theater</v>
      </c>
      <c r="T3591" t="str">
        <f t="shared" si="383"/>
        <v>heater/plays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6">
        <f t="shared" si="384"/>
        <v>41932.333726851852</v>
      </c>
      <c r="K3592">
        <v>1411200034</v>
      </c>
      <c r="L3592" s="18">
        <f t="shared" si="381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>
        <f t="shared" si="382"/>
        <v>3</v>
      </c>
      <c r="R3592">
        <f t="shared" si="385"/>
        <v>4.1095890410958902E-2</v>
      </c>
      <c r="S3592" s="8" t="str">
        <f t="shared" si="380"/>
        <v>theater</v>
      </c>
      <c r="T3592" t="str">
        <f t="shared" si="383"/>
        <v>heater/plays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6">
        <f t="shared" si="384"/>
        <v>42028.207638888889</v>
      </c>
      <c r="K3593">
        <v>1419979544</v>
      </c>
      <c r="L3593" s="18">
        <f t="shared" si="381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>
        <f t="shared" si="382"/>
        <v>525</v>
      </c>
      <c r="R3593">
        <f t="shared" si="385"/>
        <v>29.166666666666668</v>
      </c>
      <c r="S3593" s="8" t="str">
        <f t="shared" si="380"/>
        <v>theater</v>
      </c>
      <c r="T3593" t="str">
        <f t="shared" si="383"/>
        <v>heater/plays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6">
        <f t="shared" si="384"/>
        <v>42046.207638888889</v>
      </c>
      <c r="K3594">
        <v>1418673307</v>
      </c>
      <c r="L3594" s="18">
        <f t="shared" si="381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>
        <f t="shared" si="382"/>
        <v>545</v>
      </c>
      <c r="R3594">
        <f t="shared" si="385"/>
        <v>15.571428571428571</v>
      </c>
      <c r="S3594" s="8" t="str">
        <f t="shared" ref="S3594:S3629" si="386">LEFT(P3594, LEN(P3594)-6)</f>
        <v>theater</v>
      </c>
      <c r="T3594" t="str">
        <f t="shared" si="383"/>
        <v>heater/plays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6">
        <f t="shared" si="384"/>
        <v>42009.851388888885</v>
      </c>
      <c r="K3595">
        <v>1417469639</v>
      </c>
      <c r="L3595" s="18">
        <f t="shared" si="381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>
        <f t="shared" si="382"/>
        <v>319</v>
      </c>
      <c r="R3595">
        <f t="shared" si="385"/>
        <v>7.4186046511627906</v>
      </c>
      <c r="S3595" s="8" t="str">
        <f t="shared" si="386"/>
        <v>theater</v>
      </c>
      <c r="T3595" t="str">
        <f t="shared" si="383"/>
        <v>heater/plays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6">
        <f t="shared" si="384"/>
        <v>42617.066921296297</v>
      </c>
      <c r="K3596">
        <v>1470792982</v>
      </c>
      <c r="L3596" s="18">
        <f t="shared" si="381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>
        <f t="shared" si="382"/>
        <v>415</v>
      </c>
      <c r="R3596">
        <f t="shared" si="385"/>
        <v>11.527777777777779</v>
      </c>
      <c r="S3596" s="8" t="str">
        <f t="shared" si="386"/>
        <v>theater</v>
      </c>
      <c r="T3596" t="str">
        <f t="shared" si="383"/>
        <v>heater/plays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6">
        <f t="shared" si="384"/>
        <v>42076.290972222225</v>
      </c>
      <c r="K3597">
        <v>1423959123</v>
      </c>
      <c r="L3597" s="18">
        <f t="shared" si="381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>
        <f t="shared" si="382"/>
        <v>481</v>
      </c>
      <c r="R3597">
        <f t="shared" si="385"/>
        <v>7.758064516129032</v>
      </c>
      <c r="S3597" s="8" t="str">
        <f t="shared" si="386"/>
        <v>theater</v>
      </c>
      <c r="T3597" t="str">
        <f t="shared" si="383"/>
        <v>heater/plays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6">
        <f t="shared" si="384"/>
        <v>41877.715069444443</v>
      </c>
      <c r="K3598">
        <v>1407258582</v>
      </c>
      <c r="L3598" s="18">
        <f t="shared" si="381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>
        <f t="shared" si="382"/>
        <v>85</v>
      </c>
      <c r="R3598">
        <f t="shared" si="385"/>
        <v>5.666666666666667</v>
      </c>
      <c r="S3598" s="8" t="str">
        <f t="shared" si="386"/>
        <v>theater</v>
      </c>
      <c r="T3598" t="str">
        <f t="shared" si="383"/>
        <v>heater/plays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6">
        <f t="shared" si="384"/>
        <v>42432.249305555553</v>
      </c>
      <c r="K3599">
        <v>1455717790</v>
      </c>
      <c r="L3599" s="18">
        <f t="shared" si="381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>
        <f t="shared" si="382"/>
        <v>65</v>
      </c>
      <c r="R3599">
        <f t="shared" si="385"/>
        <v>1.9696969696969697</v>
      </c>
      <c r="S3599" s="8" t="str">
        <f t="shared" si="386"/>
        <v>theater</v>
      </c>
      <c r="T3599" t="str">
        <f t="shared" si="383"/>
        <v>heater/plays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6">
        <f t="shared" si="384"/>
        <v>41885.207638888889</v>
      </c>
      <c r="K3600">
        <v>1408129822</v>
      </c>
      <c r="L3600" s="18">
        <f t="shared" si="381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>
        <f t="shared" si="382"/>
        <v>101</v>
      </c>
      <c r="R3600">
        <f t="shared" si="385"/>
        <v>3.7407407407407409</v>
      </c>
      <c r="S3600" s="8" t="str">
        <f t="shared" si="386"/>
        <v>theater</v>
      </c>
      <c r="T3600" t="str">
        <f t="shared" si="383"/>
        <v>heater/plays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6">
        <f t="shared" si="384"/>
        <v>42246</v>
      </c>
      <c r="K3601">
        <v>1438715077</v>
      </c>
      <c r="L3601" s="18">
        <f t="shared" si="381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>
        <f t="shared" si="382"/>
        <v>510</v>
      </c>
      <c r="R3601">
        <f t="shared" si="385"/>
        <v>30</v>
      </c>
      <c r="S3601" s="8" t="str">
        <f t="shared" si="386"/>
        <v>theater</v>
      </c>
      <c r="T3601" t="str">
        <f t="shared" si="383"/>
        <v>heater/plays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6">
        <f t="shared" si="384"/>
        <v>42656.849120370374</v>
      </c>
      <c r="K3602">
        <v>1473970964</v>
      </c>
      <c r="L3602" s="18">
        <f t="shared" si="381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>
        <f t="shared" si="382"/>
        <v>3</v>
      </c>
      <c r="R3602">
        <f t="shared" si="385"/>
        <v>0.75</v>
      </c>
      <c r="S3602" s="8" t="str">
        <f t="shared" si="386"/>
        <v>theater</v>
      </c>
      <c r="T3602" t="str">
        <f t="shared" si="383"/>
        <v>heater/plays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6">
        <f t="shared" si="384"/>
        <v>42020.99863425926</v>
      </c>
      <c r="K3603">
        <v>1418860682</v>
      </c>
      <c r="L3603" s="18">
        <f t="shared" si="381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>
        <f t="shared" si="382"/>
        <v>87</v>
      </c>
      <c r="R3603">
        <f t="shared" si="385"/>
        <v>1.6415094339622642</v>
      </c>
      <c r="S3603" s="8" t="str">
        <f t="shared" si="386"/>
        <v>theater</v>
      </c>
      <c r="T3603" t="str">
        <f t="shared" si="383"/>
        <v>heater/plays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6">
        <f t="shared" si="384"/>
        <v>42507.894432870366</v>
      </c>
      <c r="K3604">
        <v>1458336479</v>
      </c>
      <c r="L3604" s="18">
        <f t="shared" si="381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>
        <f t="shared" si="382"/>
        <v>2</v>
      </c>
      <c r="R3604">
        <f t="shared" si="385"/>
        <v>4.0816326530612242E-2</v>
      </c>
      <c r="S3604" s="8" t="str">
        <f t="shared" si="386"/>
        <v>theater</v>
      </c>
      <c r="T3604" t="str">
        <f t="shared" si="383"/>
        <v>heater/plays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6">
        <f t="shared" si="384"/>
        <v>42313.906018518523</v>
      </c>
      <c r="K3605">
        <v>1444164280</v>
      </c>
      <c r="L3605" s="18">
        <f t="shared" si="381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>
        <f t="shared" si="382"/>
        <v>1060</v>
      </c>
      <c r="R3605">
        <f t="shared" si="385"/>
        <v>18.596491228070175</v>
      </c>
      <c r="S3605" s="8" t="str">
        <f t="shared" si="386"/>
        <v>theater</v>
      </c>
      <c r="T3605" t="str">
        <f t="shared" si="383"/>
        <v>heater/plays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6">
        <f t="shared" si="384"/>
        <v>42489.290972222225</v>
      </c>
      <c r="K3606">
        <v>1461370956</v>
      </c>
      <c r="L3606" s="18">
        <f t="shared" si="381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>
        <f t="shared" si="382"/>
        <v>385</v>
      </c>
      <c r="R3606">
        <f t="shared" si="385"/>
        <v>5.5797101449275361</v>
      </c>
      <c r="S3606" s="8" t="str">
        <f t="shared" si="386"/>
        <v>theater</v>
      </c>
      <c r="T3606" t="str">
        <f t="shared" si="383"/>
        <v>heater/plays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6">
        <f t="shared" si="384"/>
        <v>42413.793124999997</v>
      </c>
      <c r="K3607">
        <v>1452798126</v>
      </c>
      <c r="L3607" s="18">
        <f t="shared" si="381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>
        <f t="shared" si="382"/>
        <v>210</v>
      </c>
      <c r="R3607">
        <f t="shared" si="385"/>
        <v>14</v>
      </c>
      <c r="S3607" s="8" t="str">
        <f t="shared" si="386"/>
        <v>theater</v>
      </c>
      <c r="T3607" t="str">
        <f t="shared" si="383"/>
        <v>heater/plays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6">
        <f t="shared" si="384"/>
        <v>42596.604826388888</v>
      </c>
      <c r="K3608">
        <v>1468593057</v>
      </c>
      <c r="L3608" s="18">
        <f t="shared" si="381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>
        <f t="shared" si="382"/>
        <v>908</v>
      </c>
      <c r="R3608">
        <f t="shared" si="385"/>
        <v>14.1875</v>
      </c>
      <c r="S3608" s="8" t="str">
        <f t="shared" si="386"/>
        <v>theater</v>
      </c>
      <c r="T3608" t="str">
        <f t="shared" si="383"/>
        <v>heater/plays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6">
        <f t="shared" si="384"/>
        <v>42353</v>
      </c>
      <c r="K3609">
        <v>1448924882</v>
      </c>
      <c r="L3609" s="18">
        <f t="shared" si="381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>
        <f t="shared" si="382"/>
        <v>30</v>
      </c>
      <c r="R3609">
        <f t="shared" si="385"/>
        <v>1.5</v>
      </c>
      <c r="S3609" s="8" t="str">
        <f t="shared" si="386"/>
        <v>theater</v>
      </c>
      <c r="T3609" t="str">
        <f t="shared" si="383"/>
        <v>heater/plays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6">
        <f t="shared" si="384"/>
        <v>42538.583333333328</v>
      </c>
      <c r="K3610">
        <v>1463418090</v>
      </c>
      <c r="L3610" s="18">
        <f t="shared" si="381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>
        <f t="shared" si="382"/>
        <v>0</v>
      </c>
      <c r="R3610">
        <f t="shared" si="385"/>
        <v>0</v>
      </c>
      <c r="S3610" s="8" t="str">
        <f t="shared" si="386"/>
        <v>theater</v>
      </c>
      <c r="T3610" t="str">
        <f t="shared" si="383"/>
        <v>heater/plays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6">
        <f t="shared" si="384"/>
        <v>42459.950057870374</v>
      </c>
      <c r="K3611">
        <v>1456789685</v>
      </c>
      <c r="L3611" s="18">
        <f t="shared" si="381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>
        <f t="shared" si="382"/>
        <v>1045</v>
      </c>
      <c r="R3611">
        <f t="shared" si="385"/>
        <v>49.761904761904759</v>
      </c>
      <c r="S3611" s="8" t="str">
        <f t="shared" si="386"/>
        <v>theater</v>
      </c>
      <c r="T3611" t="str">
        <f t="shared" si="383"/>
        <v>heater/plays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6">
        <f t="shared" si="384"/>
        <v>42233.432129629626</v>
      </c>
      <c r="K3612">
        <v>1437214936</v>
      </c>
      <c r="L3612" s="18">
        <f t="shared" si="381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>
        <f t="shared" si="382"/>
        <v>623</v>
      </c>
      <c r="R3612">
        <f t="shared" si="385"/>
        <v>20.096774193548388</v>
      </c>
      <c r="S3612" s="8" t="str">
        <f t="shared" si="386"/>
        <v>theater</v>
      </c>
      <c r="T3612" t="str">
        <f t="shared" si="383"/>
        <v>heater/plays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6">
        <f t="shared" si="384"/>
        <v>42102.370381944449</v>
      </c>
      <c r="K3613">
        <v>1425891201</v>
      </c>
      <c r="L3613" s="18">
        <f t="shared" si="381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>
        <f t="shared" si="382"/>
        <v>900</v>
      </c>
      <c r="R3613">
        <f t="shared" si="385"/>
        <v>17.647058823529413</v>
      </c>
      <c r="S3613" s="8" t="str">
        <f t="shared" si="386"/>
        <v>theater</v>
      </c>
      <c r="T3613" t="str">
        <f t="shared" si="383"/>
        <v>heater/plays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6">
        <f t="shared" si="384"/>
        <v>41799.726979166669</v>
      </c>
      <c r="K3614">
        <v>1401470811</v>
      </c>
      <c r="L3614" s="18">
        <f t="shared" si="381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>
        <f t="shared" si="382"/>
        <v>2220</v>
      </c>
      <c r="R3614">
        <f t="shared" si="385"/>
        <v>38.94736842105263</v>
      </c>
      <c r="S3614" s="8" t="str">
        <f t="shared" si="386"/>
        <v>theater</v>
      </c>
      <c r="T3614" t="str">
        <f t="shared" si="383"/>
        <v>heater/plays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6">
        <f t="shared" si="384"/>
        <v>41818.58997685185</v>
      </c>
      <c r="K3615">
        <v>1401372574</v>
      </c>
      <c r="L3615" s="18">
        <f t="shared" si="381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>
        <f t="shared" si="382"/>
        <v>0</v>
      </c>
      <c r="R3615">
        <f t="shared" si="385"/>
        <v>0</v>
      </c>
      <c r="S3615" s="8" t="str">
        <f t="shared" si="386"/>
        <v>theater</v>
      </c>
      <c r="T3615" t="str">
        <f t="shared" si="383"/>
        <v>heater/plays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6">
        <f t="shared" si="384"/>
        <v>42174.041851851856</v>
      </c>
      <c r="K3616">
        <v>1432083616</v>
      </c>
      <c r="L3616" s="18">
        <f t="shared" si="381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>
        <f t="shared" si="382"/>
        <v>20</v>
      </c>
      <c r="R3616">
        <f t="shared" si="385"/>
        <v>0.28169014084507044</v>
      </c>
      <c r="S3616" s="8" t="str">
        <f t="shared" si="386"/>
        <v>theater</v>
      </c>
      <c r="T3616" t="str">
        <f t="shared" si="383"/>
        <v>heater/plays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6">
        <f t="shared" si="384"/>
        <v>42348.593703703707</v>
      </c>
      <c r="K3617">
        <v>1447164896</v>
      </c>
      <c r="L3617" s="18">
        <f t="shared" si="381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>
        <f t="shared" si="382"/>
        <v>170</v>
      </c>
      <c r="R3617">
        <f t="shared" si="385"/>
        <v>2.3611111111111112</v>
      </c>
      <c r="S3617" s="8" t="str">
        <f t="shared" si="386"/>
        <v>theater</v>
      </c>
      <c r="T3617" t="str">
        <f t="shared" si="383"/>
        <v>heater/plays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6">
        <f t="shared" si="384"/>
        <v>42082.908148148148</v>
      </c>
      <c r="K3618">
        <v>1424213264</v>
      </c>
      <c r="L3618" s="18">
        <f t="shared" si="381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>
        <f t="shared" si="382"/>
        <v>620</v>
      </c>
      <c r="R3618">
        <f t="shared" si="385"/>
        <v>13.777777777777779</v>
      </c>
      <c r="S3618" s="8" t="str">
        <f t="shared" si="386"/>
        <v>theater</v>
      </c>
      <c r="T3618" t="str">
        <f t="shared" si="383"/>
        <v>heater/plays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6">
        <f t="shared" si="384"/>
        <v>42794</v>
      </c>
      <c r="K3619">
        <v>1486996729</v>
      </c>
      <c r="L3619" s="18">
        <f t="shared" si="381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>
        <f t="shared" si="382"/>
        <v>140</v>
      </c>
      <c r="R3619">
        <f t="shared" si="385"/>
        <v>2.7450980392156863</v>
      </c>
      <c r="S3619" s="8" t="str">
        <f t="shared" si="386"/>
        <v>theater</v>
      </c>
      <c r="T3619" t="str">
        <f t="shared" si="383"/>
        <v>heater/plays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6">
        <f t="shared" si="384"/>
        <v>42158.627893518518</v>
      </c>
      <c r="K3620">
        <v>1430751850</v>
      </c>
      <c r="L3620" s="18">
        <f t="shared" si="381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>
        <f t="shared" si="382"/>
        <v>20</v>
      </c>
      <c r="R3620">
        <f t="shared" si="385"/>
        <v>0.35714285714285715</v>
      </c>
      <c r="S3620" s="8" t="str">
        <f t="shared" si="386"/>
        <v>theater</v>
      </c>
      <c r="T3620" t="str">
        <f t="shared" si="383"/>
        <v>heater/plays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6">
        <f t="shared" si="384"/>
        <v>42693.916666666672</v>
      </c>
      <c r="K3621">
        <v>1476760226</v>
      </c>
      <c r="L3621" s="18">
        <f t="shared" si="381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>
        <f t="shared" si="382"/>
        <v>130</v>
      </c>
      <c r="R3621">
        <f t="shared" si="385"/>
        <v>7.6470588235294121</v>
      </c>
      <c r="S3621" s="8" t="str">
        <f t="shared" si="386"/>
        <v>theater</v>
      </c>
      <c r="T3621" t="str">
        <f t="shared" si="383"/>
        <v>heater/plays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6">
        <f t="shared" si="384"/>
        <v>42068.166666666672</v>
      </c>
      <c r="K3622">
        <v>1422916261</v>
      </c>
      <c r="L3622" s="18">
        <f t="shared" si="381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>
        <f t="shared" si="382"/>
        <v>545</v>
      </c>
      <c r="R3622">
        <f t="shared" si="385"/>
        <v>2.766497461928934</v>
      </c>
      <c r="S3622" s="8" t="str">
        <f t="shared" si="386"/>
        <v>theater</v>
      </c>
      <c r="T3622" t="str">
        <f t="shared" si="383"/>
        <v>heater/plays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6">
        <f t="shared" si="384"/>
        <v>42643.875</v>
      </c>
      <c r="K3623">
        <v>1473200844</v>
      </c>
      <c r="L3623" s="18">
        <f t="shared" si="381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>
        <f t="shared" si="382"/>
        <v>292</v>
      </c>
      <c r="R3623">
        <f t="shared" si="385"/>
        <v>4.1714285714285717</v>
      </c>
      <c r="S3623" s="8" t="str">
        <f t="shared" si="386"/>
        <v>theater</v>
      </c>
      <c r="T3623" t="str">
        <f t="shared" si="383"/>
        <v>heater/plays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6">
        <f t="shared" si="384"/>
        <v>41910.140972222223</v>
      </c>
      <c r="K3624">
        <v>1409030371</v>
      </c>
      <c r="L3624" s="18">
        <f t="shared" si="381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>
        <f t="shared" si="382"/>
        <v>0.99000000000000909</v>
      </c>
      <c r="R3624">
        <f t="shared" si="385"/>
        <v>4.7142857142857576E-2</v>
      </c>
      <c r="S3624" s="8" t="str">
        <f t="shared" si="386"/>
        <v>theater</v>
      </c>
      <c r="T3624" t="str">
        <f t="shared" si="383"/>
        <v>heater/plays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6">
        <f t="shared" si="384"/>
        <v>41846.291666666664</v>
      </c>
      <c r="K3625">
        <v>1404841270</v>
      </c>
      <c r="L3625" s="18">
        <f t="shared" si="381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>
        <f t="shared" si="382"/>
        <v>500</v>
      </c>
      <c r="R3625">
        <f t="shared" si="385"/>
        <v>14.705882352941176</v>
      </c>
      <c r="S3625" s="8" t="str">
        <f t="shared" si="386"/>
        <v>theater</v>
      </c>
      <c r="T3625" t="str">
        <f t="shared" si="383"/>
        <v>heater/plays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6">
        <f t="shared" si="384"/>
        <v>42605.774189814809</v>
      </c>
      <c r="K3626">
        <v>1466793290</v>
      </c>
      <c r="L3626" s="18">
        <f t="shared" si="381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>
        <f t="shared" si="382"/>
        <v>148</v>
      </c>
      <c r="R3626">
        <f t="shared" si="385"/>
        <v>3.7948717948717947</v>
      </c>
      <c r="S3626" s="8" t="str">
        <f t="shared" si="386"/>
        <v>theater</v>
      </c>
      <c r="T3626" t="str">
        <f t="shared" si="383"/>
        <v>heater/plays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6">
        <f t="shared" si="384"/>
        <v>42187.652511574073</v>
      </c>
      <c r="K3627">
        <v>1433259577</v>
      </c>
      <c r="L3627" s="18">
        <f t="shared" si="381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>
        <f t="shared" si="382"/>
        <v>80</v>
      </c>
      <c r="R3627">
        <f t="shared" si="385"/>
        <v>1.0256410256410255</v>
      </c>
      <c r="S3627" s="8" t="str">
        <f t="shared" si="386"/>
        <v>theater</v>
      </c>
      <c r="T3627" t="str">
        <f t="shared" si="383"/>
        <v>heater/plays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6">
        <f t="shared" si="384"/>
        <v>41867.667326388888</v>
      </c>
      <c r="K3628">
        <v>1406390457</v>
      </c>
      <c r="L3628" s="18">
        <f t="shared" si="381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>
        <f t="shared" si="382"/>
        <v>73</v>
      </c>
      <c r="R3628">
        <f t="shared" si="385"/>
        <v>1.5208333333333333</v>
      </c>
      <c r="S3628" s="8" t="str">
        <f t="shared" si="386"/>
        <v>theater</v>
      </c>
      <c r="T3628" t="str">
        <f t="shared" si="383"/>
        <v>heater/plays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6">
        <f t="shared" si="384"/>
        <v>42511.165972222225</v>
      </c>
      <c r="K3629">
        <v>1459446487</v>
      </c>
      <c r="L3629" s="18">
        <f t="shared" si="381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>
        <f t="shared" si="382"/>
        <v>0</v>
      </c>
      <c r="R3629">
        <f t="shared" si="385"/>
        <v>0</v>
      </c>
      <c r="S3629" s="8" t="str">
        <f t="shared" si="386"/>
        <v>theater</v>
      </c>
      <c r="T3629" t="str">
        <f t="shared" si="383"/>
        <v>heater/plays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6">
        <f t="shared" si="384"/>
        <v>42351.874953703707</v>
      </c>
      <c r="K3630">
        <v>1444852796</v>
      </c>
      <c r="L3630" s="18">
        <f t="shared" si="381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>
        <f t="shared" si="382"/>
        <v>-100000</v>
      </c>
      <c r="R3630" t="e">
        <f t="shared" si="385"/>
        <v>#DIV/0!</v>
      </c>
      <c r="S3630" t="str">
        <f t="shared" ref="S3630:S3649" si="387">LEFT(P3630, LEN(P3630)-8)</f>
        <v>theater</v>
      </c>
      <c r="T3630" t="str">
        <f t="shared" si="383"/>
        <v>ater/musical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6">
        <f t="shared" si="384"/>
        <v>42495.708333333328</v>
      </c>
      <c r="K3631">
        <v>1457403364</v>
      </c>
      <c r="L3631" s="18">
        <f t="shared" si="381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>
        <f t="shared" si="382"/>
        <v>-999998</v>
      </c>
      <c r="R3631">
        <f t="shared" si="385"/>
        <v>-499999</v>
      </c>
      <c r="S3631" t="str">
        <f t="shared" si="387"/>
        <v>theater</v>
      </c>
      <c r="T3631" t="str">
        <f t="shared" si="383"/>
        <v>ater/musical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6">
        <f t="shared" si="384"/>
        <v>41972.888773148152</v>
      </c>
      <c r="K3632">
        <v>1414700390</v>
      </c>
      <c r="L3632" s="18">
        <f t="shared" si="381"/>
        <v>41942.84710648148</v>
      </c>
      <c r="M3632" t="b">
        <v>0</v>
      </c>
      <c r="N3632">
        <v>1</v>
      </c>
      <c r="O3632" t="b">
        <v>0</v>
      </c>
      <c r="P3632" t="s">
        <v>8304</v>
      </c>
      <c r="Q3632">
        <f t="shared" si="382"/>
        <v>-2999</v>
      </c>
      <c r="R3632">
        <f t="shared" si="385"/>
        <v>-2999</v>
      </c>
      <c r="S3632" t="str">
        <f t="shared" si="387"/>
        <v>theater</v>
      </c>
      <c r="T3632" t="str">
        <f t="shared" si="383"/>
        <v>ater/musical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6">
        <f t="shared" si="384"/>
        <v>41905.165972222225</v>
      </c>
      <c r="K3633">
        <v>1409335497</v>
      </c>
      <c r="L3633" s="18">
        <f t="shared" si="381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>
        <f t="shared" si="382"/>
        <v>-8375</v>
      </c>
      <c r="R3633">
        <f t="shared" si="385"/>
        <v>-141.94915254237287</v>
      </c>
      <c r="S3633" t="str">
        <f t="shared" si="387"/>
        <v>theater</v>
      </c>
      <c r="T3633" t="str">
        <f t="shared" si="383"/>
        <v>ater/musical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6">
        <f t="shared" si="384"/>
        <v>41966.936909722222</v>
      </c>
      <c r="K3634">
        <v>1415053749</v>
      </c>
      <c r="L3634" s="18">
        <f t="shared" si="381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>
        <f t="shared" si="382"/>
        <v>-400</v>
      </c>
      <c r="R3634">
        <f t="shared" si="385"/>
        <v>-400</v>
      </c>
      <c r="S3634" t="str">
        <f t="shared" si="387"/>
        <v>theater</v>
      </c>
      <c r="T3634" t="str">
        <f t="shared" si="383"/>
        <v>ater/musical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6">
        <f t="shared" si="384"/>
        <v>42693.041666666672</v>
      </c>
      <c r="K3635">
        <v>1475765867</v>
      </c>
      <c r="L3635" s="18">
        <f t="shared" si="381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>
        <f t="shared" si="382"/>
        <v>-3238</v>
      </c>
      <c r="R3635">
        <f t="shared" si="385"/>
        <v>-104.45161290322581</v>
      </c>
      <c r="S3635" t="str">
        <f t="shared" si="387"/>
        <v>theater</v>
      </c>
      <c r="T3635" t="str">
        <f t="shared" si="383"/>
        <v>ater/musical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6">
        <f t="shared" si="384"/>
        <v>42749.165972222225</v>
      </c>
      <c r="K3636">
        <v>1480219174</v>
      </c>
      <c r="L3636" s="18">
        <f t="shared" si="381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>
        <f t="shared" si="382"/>
        <v>-71815</v>
      </c>
      <c r="R3636">
        <f t="shared" si="385"/>
        <v>-3989.7222222222222</v>
      </c>
      <c r="S3636" t="str">
        <f t="shared" si="387"/>
        <v>theater</v>
      </c>
      <c r="T3636" t="str">
        <f t="shared" si="383"/>
        <v>ater/musical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6">
        <f t="shared" si="384"/>
        <v>42480.88282407407</v>
      </c>
      <c r="K3637">
        <v>1458594676</v>
      </c>
      <c r="L3637" s="18">
        <f t="shared" si="381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>
        <f t="shared" si="382"/>
        <v>-2224</v>
      </c>
      <c r="R3637">
        <f t="shared" si="385"/>
        <v>-222.4</v>
      </c>
      <c r="S3637" t="str">
        <f t="shared" si="387"/>
        <v>theater</v>
      </c>
      <c r="T3637" t="str">
        <f t="shared" si="383"/>
        <v>ater/musical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6">
        <f t="shared" si="384"/>
        <v>42261.694780092599</v>
      </c>
      <c r="K3638">
        <v>1439224829</v>
      </c>
      <c r="L3638" s="18">
        <f t="shared" si="381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>
        <f t="shared" si="382"/>
        <v>-150000</v>
      </c>
      <c r="R3638" t="e">
        <f t="shared" si="385"/>
        <v>#DIV/0!</v>
      </c>
      <c r="S3638" t="str">
        <f t="shared" si="387"/>
        <v>theater</v>
      </c>
      <c r="T3638" t="str">
        <f t="shared" si="383"/>
        <v>ater/musical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6">
        <f t="shared" si="384"/>
        <v>42005.700636574074</v>
      </c>
      <c r="K3639">
        <v>1417538935</v>
      </c>
      <c r="L3639" s="18">
        <f t="shared" si="381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>
        <f t="shared" si="382"/>
        <v>-2074</v>
      </c>
      <c r="R3639">
        <f t="shared" si="385"/>
        <v>-148.14285714285714</v>
      </c>
      <c r="S3639" t="str">
        <f t="shared" si="387"/>
        <v>theater</v>
      </c>
      <c r="T3639" t="str">
        <f t="shared" si="383"/>
        <v>ater/musical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6">
        <f t="shared" si="384"/>
        <v>42113.631157407406</v>
      </c>
      <c r="K3640">
        <v>1424275732</v>
      </c>
      <c r="L3640" s="18">
        <f t="shared" si="381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>
        <f t="shared" si="382"/>
        <v>-3084</v>
      </c>
      <c r="R3640">
        <f t="shared" si="385"/>
        <v>-1542</v>
      </c>
      <c r="S3640" t="str">
        <f t="shared" si="387"/>
        <v>theater</v>
      </c>
      <c r="T3640" t="str">
        <f t="shared" si="383"/>
        <v>ater/musical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6">
        <f t="shared" si="384"/>
        <v>42650.632638888885</v>
      </c>
      <c r="K3641">
        <v>1470672906</v>
      </c>
      <c r="L3641" s="18">
        <f t="shared" si="381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>
        <f t="shared" si="382"/>
        <v>-24999</v>
      </c>
      <c r="R3641">
        <f t="shared" si="385"/>
        <v>-24999</v>
      </c>
      <c r="S3641" t="str">
        <f t="shared" si="387"/>
        <v>theater</v>
      </c>
      <c r="T3641" t="str">
        <f t="shared" si="383"/>
        <v>ater/musical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6">
        <f t="shared" si="384"/>
        <v>42134.781597222223</v>
      </c>
      <c r="K3642">
        <v>1428691530</v>
      </c>
      <c r="L3642" s="18">
        <f t="shared" si="381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>
        <f t="shared" si="382"/>
        <v>-945</v>
      </c>
      <c r="R3642">
        <f t="shared" si="385"/>
        <v>-315</v>
      </c>
      <c r="S3642" t="str">
        <f t="shared" si="387"/>
        <v>theater</v>
      </c>
      <c r="T3642" t="str">
        <f t="shared" si="383"/>
        <v>ater/musical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6">
        <f t="shared" si="384"/>
        <v>41917.208333333336</v>
      </c>
      <c r="K3643">
        <v>1410966179</v>
      </c>
      <c r="L3643" s="18">
        <f t="shared" si="381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>
        <f t="shared" si="382"/>
        <v>-3000</v>
      </c>
      <c r="R3643" t="e">
        <f t="shared" si="385"/>
        <v>#DIV/0!</v>
      </c>
      <c r="S3643" t="str">
        <f t="shared" si="387"/>
        <v>theater</v>
      </c>
      <c r="T3643" t="str">
        <f t="shared" si="383"/>
        <v>ater/musical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6">
        <f t="shared" si="384"/>
        <v>42338.708333333328</v>
      </c>
      <c r="K3644">
        <v>1445369727</v>
      </c>
      <c r="L3644" s="18">
        <f t="shared" si="381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>
        <f t="shared" si="382"/>
        <v>-685</v>
      </c>
      <c r="R3644">
        <f t="shared" si="385"/>
        <v>-342.5</v>
      </c>
      <c r="S3644" t="str">
        <f t="shared" si="387"/>
        <v>theater</v>
      </c>
      <c r="T3644" t="str">
        <f t="shared" si="383"/>
        <v>ater/musical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6">
        <f t="shared" si="384"/>
        <v>42325.185636574075</v>
      </c>
      <c r="K3645">
        <v>1444274839</v>
      </c>
      <c r="L3645" s="18">
        <f t="shared" si="381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>
        <f t="shared" si="382"/>
        <v>-25000</v>
      </c>
      <c r="R3645" t="e">
        <f t="shared" si="385"/>
        <v>#DIV/0!</v>
      </c>
      <c r="S3645" t="str">
        <f t="shared" si="387"/>
        <v>theater</v>
      </c>
      <c r="T3645" t="str">
        <f t="shared" si="383"/>
        <v>ater/musical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6">
        <f t="shared" si="384"/>
        <v>42437.207638888889</v>
      </c>
      <c r="K3646">
        <v>1454996887</v>
      </c>
      <c r="L3646" s="18">
        <f t="shared" si="381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>
        <f t="shared" si="382"/>
        <v>-4179</v>
      </c>
      <c r="R3646">
        <f t="shared" si="385"/>
        <v>-348.25</v>
      </c>
      <c r="S3646" t="str">
        <f t="shared" si="387"/>
        <v>theater</v>
      </c>
      <c r="T3646" t="str">
        <f t="shared" si="383"/>
        <v>ater/musical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6">
        <f t="shared" si="384"/>
        <v>42696.012013888889</v>
      </c>
      <c r="K3647">
        <v>1477178238</v>
      </c>
      <c r="L3647" s="18">
        <f t="shared" si="381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>
        <f t="shared" si="382"/>
        <v>-999</v>
      </c>
      <c r="R3647">
        <f t="shared" si="385"/>
        <v>-999</v>
      </c>
      <c r="S3647" t="str">
        <f t="shared" si="387"/>
        <v>theater</v>
      </c>
      <c r="T3647" t="str">
        <f t="shared" si="383"/>
        <v>ater/musical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6">
        <f t="shared" si="384"/>
        <v>42171.979166666672</v>
      </c>
      <c r="K3648">
        <v>1431770802</v>
      </c>
      <c r="L3648" s="18">
        <f t="shared" si="381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>
        <f t="shared" si="382"/>
        <v>-9519</v>
      </c>
      <c r="R3648">
        <f t="shared" si="385"/>
        <v>-1189.875</v>
      </c>
      <c r="S3648" t="str">
        <f t="shared" si="387"/>
        <v>theater</v>
      </c>
      <c r="T3648" t="str">
        <f t="shared" si="383"/>
        <v>ater/musical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6">
        <f t="shared" si="384"/>
        <v>42643.749155092592</v>
      </c>
      <c r="K3649">
        <v>1471370327</v>
      </c>
      <c r="L3649" s="18">
        <f t="shared" si="381"/>
        <v>42598.749155092592</v>
      </c>
      <c r="M3649" t="b">
        <v>0</v>
      </c>
      <c r="N3649">
        <v>2</v>
      </c>
      <c r="O3649" t="b">
        <v>0</v>
      </c>
      <c r="P3649" t="s">
        <v>8304</v>
      </c>
      <c r="Q3649">
        <f t="shared" si="382"/>
        <v>-470</v>
      </c>
      <c r="R3649">
        <f t="shared" si="385"/>
        <v>-235</v>
      </c>
      <c r="S3649" t="str">
        <f t="shared" si="387"/>
        <v>theater</v>
      </c>
      <c r="T3649" t="str">
        <f t="shared" si="383"/>
        <v>ater/musical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6">
        <f t="shared" si="384"/>
        <v>41917.292187500003</v>
      </c>
      <c r="K3650">
        <v>1409900445</v>
      </c>
      <c r="L3650" s="18">
        <f t="shared" ref="L3650:L3713" si="388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8270</v>
      </c>
      <c r="Q3650">
        <f t="shared" ref="Q3650:Q3713" si="389">E3650-D3650</f>
        <v>153</v>
      </c>
      <c r="R3650">
        <f t="shared" si="385"/>
        <v>2.095890410958904</v>
      </c>
      <c r="S3650" s="8" t="str">
        <f t="shared" ref="S3650:S3713" si="390">LEFT(P3650, LEN(P3650)-6)</f>
        <v>theater</v>
      </c>
      <c r="T3650" t="str">
        <f t="shared" ref="T3650:T3713" si="391">RIGHT(P3650,12)</f>
        <v>heater/plays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6">
        <f t="shared" ref="J3651:J3714" si="392">(((I3651/60)/60)/24)+DATE(1970,1,1)</f>
        <v>41806.712893518517</v>
      </c>
      <c r="K3651">
        <v>1400691994</v>
      </c>
      <c r="L3651" s="18">
        <f t="shared" si="388"/>
        <v>41780.712893518517</v>
      </c>
      <c r="M3651" t="b">
        <v>0</v>
      </c>
      <c r="N3651">
        <v>8</v>
      </c>
      <c r="O3651" t="b">
        <v>1</v>
      </c>
      <c r="P3651" t="s">
        <v>8270</v>
      </c>
      <c r="Q3651">
        <f t="shared" si="389"/>
        <v>30</v>
      </c>
      <c r="R3651">
        <f t="shared" ref="R3651:R3714" si="393">Q3651/N3651</f>
        <v>3.75</v>
      </c>
      <c r="S3651" s="8" t="str">
        <f t="shared" si="390"/>
        <v>theater</v>
      </c>
      <c r="T3651" t="str">
        <f t="shared" si="391"/>
        <v>heater/plays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6">
        <f t="shared" si="392"/>
        <v>42402.478981481487</v>
      </c>
      <c r="K3652">
        <v>1452598184</v>
      </c>
      <c r="L3652" s="18">
        <f t="shared" si="388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>
        <f t="shared" si="389"/>
        <v>0</v>
      </c>
      <c r="R3652">
        <f t="shared" si="393"/>
        <v>0</v>
      </c>
      <c r="S3652" s="8" t="str">
        <f t="shared" si="390"/>
        <v>theater</v>
      </c>
      <c r="T3652" t="str">
        <f t="shared" si="391"/>
        <v>heater/plays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6">
        <f t="shared" si="392"/>
        <v>41861.665972222225</v>
      </c>
      <c r="K3653">
        <v>1404833442</v>
      </c>
      <c r="L3653" s="18">
        <f t="shared" si="388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>
        <f t="shared" si="389"/>
        <v>20</v>
      </c>
      <c r="R3653">
        <f t="shared" si="393"/>
        <v>2.2222222222222223</v>
      </c>
      <c r="S3653" s="8" t="str">
        <f t="shared" si="390"/>
        <v>theater</v>
      </c>
      <c r="T3653" t="str">
        <f t="shared" si="391"/>
        <v>heater/plays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6">
        <f t="shared" si="392"/>
        <v>42607.165972222225</v>
      </c>
      <c r="K3654">
        <v>1471188502</v>
      </c>
      <c r="L3654" s="18">
        <f t="shared" si="388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>
        <f t="shared" si="389"/>
        <v>452</v>
      </c>
      <c r="R3654">
        <f t="shared" si="393"/>
        <v>26.588235294117649</v>
      </c>
      <c r="S3654" s="8" t="str">
        <f t="shared" si="390"/>
        <v>theater</v>
      </c>
      <c r="T3654" t="str">
        <f t="shared" si="391"/>
        <v>heater/plays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6">
        <f t="shared" si="392"/>
        <v>42221.363506944443</v>
      </c>
      <c r="K3655">
        <v>1436172207</v>
      </c>
      <c r="L3655" s="18">
        <f t="shared" si="388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>
        <f t="shared" si="389"/>
        <v>10</v>
      </c>
      <c r="R3655">
        <f t="shared" si="393"/>
        <v>0.30303030303030304</v>
      </c>
      <c r="S3655" s="8" t="str">
        <f t="shared" si="390"/>
        <v>theater</v>
      </c>
      <c r="T3655" t="str">
        <f t="shared" si="391"/>
        <v>heater/plays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6">
        <f t="shared" si="392"/>
        <v>42463.708333333328</v>
      </c>
      <c r="K3656">
        <v>1457690386</v>
      </c>
      <c r="L3656" s="18">
        <f t="shared" si="388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>
        <f t="shared" si="389"/>
        <v>1116</v>
      </c>
      <c r="R3656">
        <f t="shared" si="393"/>
        <v>29.368421052631579</v>
      </c>
      <c r="S3656" s="8" t="str">
        <f t="shared" si="390"/>
        <v>theater</v>
      </c>
      <c r="T3656" t="str">
        <f t="shared" si="391"/>
        <v>heater/plays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6">
        <f t="shared" si="392"/>
        <v>42203.290972222225</v>
      </c>
      <c r="K3657">
        <v>1434654998</v>
      </c>
      <c r="L3657" s="18">
        <f t="shared" si="388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>
        <f t="shared" si="389"/>
        <v>813</v>
      </c>
      <c r="R3657">
        <f t="shared" si="393"/>
        <v>10.291139240506329</v>
      </c>
      <c r="S3657" s="8" t="str">
        <f t="shared" si="390"/>
        <v>theater</v>
      </c>
      <c r="T3657" t="str">
        <f t="shared" si="391"/>
        <v>heater/plays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6">
        <f t="shared" si="392"/>
        <v>42767.957638888889</v>
      </c>
      <c r="K3658">
        <v>1483393836</v>
      </c>
      <c r="L3658" s="18">
        <f t="shared" si="388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>
        <f t="shared" si="389"/>
        <v>291</v>
      </c>
      <c r="R3658">
        <f t="shared" si="393"/>
        <v>6.3260869565217392</v>
      </c>
      <c r="S3658" s="8" t="str">
        <f t="shared" si="390"/>
        <v>theater</v>
      </c>
      <c r="T3658" t="str">
        <f t="shared" si="391"/>
        <v>heater/plays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6">
        <f t="shared" si="392"/>
        <v>42522.904166666667</v>
      </c>
      <c r="K3659">
        <v>1462806419</v>
      </c>
      <c r="L3659" s="18">
        <f t="shared" si="388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>
        <f t="shared" si="389"/>
        <v>215</v>
      </c>
      <c r="R3659">
        <f t="shared" si="393"/>
        <v>10.75</v>
      </c>
      <c r="S3659" s="8" t="str">
        <f t="shared" si="390"/>
        <v>theater</v>
      </c>
      <c r="T3659" t="str">
        <f t="shared" si="391"/>
        <v>heater/plays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6">
        <f t="shared" si="392"/>
        <v>41822.165972222225</v>
      </c>
      <c r="K3660">
        <v>1400272580</v>
      </c>
      <c r="L3660" s="18">
        <f t="shared" si="388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>
        <f t="shared" si="389"/>
        <v>10</v>
      </c>
      <c r="R3660">
        <f t="shared" si="393"/>
        <v>0.5</v>
      </c>
      <c r="S3660" s="8" t="str">
        <f t="shared" si="390"/>
        <v>theater</v>
      </c>
      <c r="T3660" t="str">
        <f t="shared" si="391"/>
        <v>heater/plays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6">
        <f t="shared" si="392"/>
        <v>42082.610416666663</v>
      </c>
      <c r="K3661">
        <v>1424414350</v>
      </c>
      <c r="L3661" s="18">
        <f t="shared" si="388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>
        <f t="shared" si="389"/>
        <v>61</v>
      </c>
      <c r="R3661">
        <f t="shared" si="393"/>
        <v>4.6923076923076925</v>
      </c>
      <c r="S3661" s="8" t="str">
        <f t="shared" si="390"/>
        <v>theater</v>
      </c>
      <c r="T3661" t="str">
        <f t="shared" si="391"/>
        <v>heater/plays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6">
        <f t="shared" si="392"/>
        <v>41996.881076388891</v>
      </c>
      <c r="K3662">
        <v>1417208925</v>
      </c>
      <c r="L3662" s="18">
        <f t="shared" si="388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>
        <f t="shared" si="389"/>
        <v>0</v>
      </c>
      <c r="R3662">
        <f t="shared" si="393"/>
        <v>0</v>
      </c>
      <c r="S3662" s="8" t="str">
        <f t="shared" si="390"/>
        <v>theater</v>
      </c>
      <c r="T3662" t="str">
        <f t="shared" si="391"/>
        <v>heater/plays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6">
        <f t="shared" si="392"/>
        <v>42470.166666666672</v>
      </c>
      <c r="K3663">
        <v>1458336672</v>
      </c>
      <c r="L3663" s="18">
        <f t="shared" si="388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>
        <f t="shared" si="389"/>
        <v>330</v>
      </c>
      <c r="R3663">
        <f t="shared" si="393"/>
        <v>9.1666666666666661</v>
      </c>
      <c r="S3663" s="8" t="str">
        <f t="shared" si="390"/>
        <v>theater</v>
      </c>
      <c r="T3663" t="str">
        <f t="shared" si="391"/>
        <v>heater/plays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6">
        <f t="shared" si="392"/>
        <v>42094.178402777776</v>
      </c>
      <c r="K3664">
        <v>1425187014</v>
      </c>
      <c r="L3664" s="18">
        <f t="shared" si="388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>
        <f t="shared" si="389"/>
        <v>114</v>
      </c>
      <c r="R3664">
        <f t="shared" si="393"/>
        <v>2.85</v>
      </c>
      <c r="S3664" s="8" t="str">
        <f t="shared" si="390"/>
        <v>theater</v>
      </c>
      <c r="T3664" t="str">
        <f t="shared" si="391"/>
        <v>heater/plays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6">
        <f t="shared" si="392"/>
        <v>42725.493402777778</v>
      </c>
      <c r="K3665">
        <v>1477133430</v>
      </c>
      <c r="L3665" s="18">
        <f t="shared" si="388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>
        <f t="shared" si="389"/>
        <v>9</v>
      </c>
      <c r="R3665">
        <f t="shared" si="393"/>
        <v>1</v>
      </c>
      <c r="S3665" s="8" t="str">
        <f t="shared" si="390"/>
        <v>theater</v>
      </c>
      <c r="T3665" t="str">
        <f t="shared" si="391"/>
        <v>heater/plays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6">
        <f t="shared" si="392"/>
        <v>42537.248715277776</v>
      </c>
      <c r="K3666">
        <v>1464847089</v>
      </c>
      <c r="L3666" s="18">
        <f t="shared" si="388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>
        <f t="shared" si="389"/>
        <v>75</v>
      </c>
      <c r="R3666">
        <f t="shared" si="393"/>
        <v>3.9473684210526314</v>
      </c>
      <c r="S3666" s="8" t="str">
        <f t="shared" si="390"/>
        <v>theater</v>
      </c>
      <c r="T3666" t="str">
        <f t="shared" si="391"/>
        <v>heater/plays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6">
        <f t="shared" si="392"/>
        <v>42305.829166666663</v>
      </c>
      <c r="K3667">
        <v>1445109822</v>
      </c>
      <c r="L3667" s="18">
        <f t="shared" si="388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>
        <f t="shared" si="389"/>
        <v>94</v>
      </c>
      <c r="R3667">
        <f t="shared" si="393"/>
        <v>6.7142857142857144</v>
      </c>
      <c r="S3667" s="8" t="str">
        <f t="shared" si="390"/>
        <v>theater</v>
      </c>
      <c r="T3667" t="str">
        <f t="shared" si="391"/>
        <v>heater/plays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6">
        <f t="shared" si="392"/>
        <v>41844.291666666664</v>
      </c>
      <c r="K3668">
        <v>1404337382</v>
      </c>
      <c r="L3668" s="18">
        <f t="shared" si="388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>
        <f t="shared" si="389"/>
        <v>0</v>
      </c>
      <c r="R3668">
        <f t="shared" si="393"/>
        <v>0</v>
      </c>
      <c r="S3668" s="8" t="str">
        <f t="shared" si="390"/>
        <v>theater</v>
      </c>
      <c r="T3668" t="str">
        <f t="shared" si="391"/>
        <v>heater/plays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6">
        <f t="shared" si="392"/>
        <v>42203.970127314817</v>
      </c>
      <c r="K3669">
        <v>1434669419</v>
      </c>
      <c r="L3669" s="18">
        <f t="shared" si="388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>
        <f t="shared" si="389"/>
        <v>95.110000000000127</v>
      </c>
      <c r="R3669">
        <f t="shared" si="393"/>
        <v>1.6398275862068987</v>
      </c>
      <c r="S3669" s="8" t="str">
        <f t="shared" si="390"/>
        <v>theater</v>
      </c>
      <c r="T3669" t="str">
        <f t="shared" si="391"/>
        <v>heater/plays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6">
        <f t="shared" si="392"/>
        <v>42208.772916666669</v>
      </c>
      <c r="K3670">
        <v>1435670452</v>
      </c>
      <c r="L3670" s="18">
        <f t="shared" si="388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>
        <f t="shared" si="389"/>
        <v>35</v>
      </c>
      <c r="R3670">
        <f t="shared" si="393"/>
        <v>1.25</v>
      </c>
      <c r="S3670" s="8" t="str">
        <f t="shared" si="390"/>
        <v>theater</v>
      </c>
      <c r="T3670" t="str">
        <f t="shared" si="391"/>
        <v>heater/plays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6">
        <f t="shared" si="392"/>
        <v>42166.675196759257</v>
      </c>
      <c r="K3671">
        <v>1431447137</v>
      </c>
      <c r="L3671" s="18">
        <f t="shared" si="388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>
        <f t="shared" si="389"/>
        <v>382</v>
      </c>
      <c r="R3671">
        <f t="shared" si="393"/>
        <v>22.470588235294116</v>
      </c>
      <c r="S3671" s="8" t="str">
        <f t="shared" si="390"/>
        <v>theater</v>
      </c>
      <c r="T3671" t="str">
        <f t="shared" si="391"/>
        <v>heater/plays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6">
        <f t="shared" si="392"/>
        <v>42155.958333333328</v>
      </c>
      <c r="K3672">
        <v>1431951611</v>
      </c>
      <c r="L3672" s="18">
        <f t="shared" si="388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>
        <f t="shared" si="389"/>
        <v>21</v>
      </c>
      <c r="R3672">
        <f t="shared" si="393"/>
        <v>1.75</v>
      </c>
      <c r="S3672" s="8" t="str">
        <f t="shared" si="390"/>
        <v>theater</v>
      </c>
      <c r="T3672" t="str">
        <f t="shared" si="391"/>
        <v>heater/plays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6">
        <f t="shared" si="392"/>
        <v>41841.165972222225</v>
      </c>
      <c r="K3673">
        <v>1404140667</v>
      </c>
      <c r="L3673" s="18">
        <f t="shared" si="388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>
        <f t="shared" si="389"/>
        <v>30</v>
      </c>
      <c r="R3673">
        <f t="shared" si="393"/>
        <v>0.75</v>
      </c>
      <c r="S3673" s="8" t="str">
        <f t="shared" si="390"/>
        <v>theater</v>
      </c>
      <c r="T3673" t="str">
        <f t="shared" si="391"/>
        <v>heater/plays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6">
        <f t="shared" si="392"/>
        <v>41908.946574074071</v>
      </c>
      <c r="K3674">
        <v>1409179384</v>
      </c>
      <c r="L3674" s="18">
        <f t="shared" si="388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>
        <f t="shared" si="389"/>
        <v>46</v>
      </c>
      <c r="R3674">
        <f t="shared" si="393"/>
        <v>0.80701754385964908</v>
      </c>
      <c r="S3674" s="8" t="str">
        <f t="shared" si="390"/>
        <v>theater</v>
      </c>
      <c r="T3674" t="str">
        <f t="shared" si="391"/>
        <v>heater/plays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6">
        <f t="shared" si="392"/>
        <v>41948.536111111112</v>
      </c>
      <c r="K3675">
        <v>1412233497</v>
      </c>
      <c r="L3675" s="18">
        <f t="shared" si="388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>
        <f t="shared" si="389"/>
        <v>545</v>
      </c>
      <c r="R3675">
        <f t="shared" si="393"/>
        <v>4.7807017543859649</v>
      </c>
      <c r="S3675" s="8" t="str">
        <f t="shared" si="390"/>
        <v>theater</v>
      </c>
      <c r="T3675" t="str">
        <f t="shared" si="391"/>
        <v>heater/plays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6">
        <f t="shared" si="392"/>
        <v>42616.873020833329</v>
      </c>
      <c r="K3676">
        <v>1467752229</v>
      </c>
      <c r="L3676" s="18">
        <f t="shared" si="388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>
        <f t="shared" si="389"/>
        <v>0</v>
      </c>
      <c r="R3676">
        <f t="shared" si="393"/>
        <v>0</v>
      </c>
      <c r="S3676" s="8" t="str">
        <f t="shared" si="390"/>
        <v>theater</v>
      </c>
      <c r="T3676" t="str">
        <f t="shared" si="391"/>
        <v>heater/plays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6">
        <f t="shared" si="392"/>
        <v>42505.958333333328</v>
      </c>
      <c r="K3677">
        <v>1462285182</v>
      </c>
      <c r="L3677" s="18">
        <f t="shared" si="388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>
        <f t="shared" si="389"/>
        <v>20</v>
      </c>
      <c r="R3677">
        <f t="shared" si="393"/>
        <v>6.666666666666667</v>
      </c>
      <c r="S3677" s="8" t="str">
        <f t="shared" si="390"/>
        <v>theater</v>
      </c>
      <c r="T3677" t="str">
        <f t="shared" si="391"/>
        <v>heater/plays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6">
        <f t="shared" si="392"/>
        <v>41894.815787037034</v>
      </c>
      <c r="K3678">
        <v>1408995284</v>
      </c>
      <c r="L3678" s="18">
        <f t="shared" si="388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>
        <f t="shared" si="389"/>
        <v>230</v>
      </c>
      <c r="R3678">
        <f t="shared" si="393"/>
        <v>14.375</v>
      </c>
      <c r="S3678" s="8" t="str">
        <f t="shared" si="390"/>
        <v>theater</v>
      </c>
      <c r="T3678" t="str">
        <f t="shared" si="391"/>
        <v>heater/plays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6">
        <f t="shared" si="392"/>
        <v>41823.165972222225</v>
      </c>
      <c r="K3679">
        <v>1402580818</v>
      </c>
      <c r="L3679" s="18">
        <f t="shared" si="388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>
        <f t="shared" si="389"/>
        <v>348.5</v>
      </c>
      <c r="R3679">
        <f t="shared" si="393"/>
        <v>1.7512562814070352</v>
      </c>
      <c r="S3679" s="8" t="str">
        <f t="shared" si="390"/>
        <v>theater</v>
      </c>
      <c r="T3679" t="str">
        <f t="shared" si="391"/>
        <v>heater/plays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6">
        <f t="shared" si="392"/>
        <v>42155.531226851846</v>
      </c>
      <c r="K3680">
        <v>1430052298</v>
      </c>
      <c r="L3680" s="18">
        <f t="shared" si="388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>
        <f t="shared" si="389"/>
        <v>50</v>
      </c>
      <c r="R3680">
        <f t="shared" si="393"/>
        <v>1.6129032258064515</v>
      </c>
      <c r="S3680" s="8" t="str">
        <f t="shared" si="390"/>
        <v>theater</v>
      </c>
      <c r="T3680" t="str">
        <f t="shared" si="391"/>
        <v>heater/plays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6">
        <f t="shared" si="392"/>
        <v>41821.207638888889</v>
      </c>
      <c r="K3681">
        <v>1401214581</v>
      </c>
      <c r="L3681" s="18">
        <f t="shared" si="388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>
        <f t="shared" si="389"/>
        <v>202</v>
      </c>
      <c r="R3681">
        <f t="shared" si="393"/>
        <v>6.7333333333333334</v>
      </c>
      <c r="S3681" s="8" t="str">
        <f t="shared" si="390"/>
        <v>theater</v>
      </c>
      <c r="T3681" t="str">
        <f t="shared" si="391"/>
        <v>heater/plays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6">
        <f t="shared" si="392"/>
        <v>42648.454097222217</v>
      </c>
      <c r="K3682">
        <v>1473850434</v>
      </c>
      <c r="L3682" s="18">
        <f t="shared" si="388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>
        <f t="shared" si="389"/>
        <v>383</v>
      </c>
      <c r="R3682">
        <f t="shared" si="393"/>
        <v>11.264705882352942</v>
      </c>
      <c r="S3682" s="8" t="str">
        <f t="shared" si="390"/>
        <v>theater</v>
      </c>
      <c r="T3682" t="str">
        <f t="shared" si="391"/>
        <v>heater/plays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6">
        <f t="shared" si="392"/>
        <v>42384.651504629626</v>
      </c>
      <c r="K3683">
        <v>1452008290</v>
      </c>
      <c r="L3683" s="18">
        <f t="shared" si="388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>
        <f t="shared" si="389"/>
        <v>119</v>
      </c>
      <c r="R3683">
        <f t="shared" si="393"/>
        <v>6.6111111111111107</v>
      </c>
      <c r="S3683" s="8" t="str">
        <f t="shared" si="390"/>
        <v>theater</v>
      </c>
      <c r="T3683" t="str">
        <f t="shared" si="391"/>
        <v>heater/plays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6">
        <f t="shared" si="392"/>
        <v>41806.290972222225</v>
      </c>
      <c r="K3684">
        <v>1399998418</v>
      </c>
      <c r="L3684" s="18">
        <f t="shared" si="388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>
        <f t="shared" si="389"/>
        <v>1176</v>
      </c>
      <c r="R3684">
        <f t="shared" si="393"/>
        <v>17.552238805970148</v>
      </c>
      <c r="S3684" s="8" t="str">
        <f t="shared" si="390"/>
        <v>theater</v>
      </c>
      <c r="T3684" t="str">
        <f t="shared" si="391"/>
        <v>heater/plays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6">
        <f t="shared" si="392"/>
        <v>42663.116851851853</v>
      </c>
      <c r="K3685">
        <v>1474339696</v>
      </c>
      <c r="L3685" s="18">
        <f t="shared" si="388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>
        <f t="shared" si="389"/>
        <v>380</v>
      </c>
      <c r="R3685">
        <f t="shared" si="393"/>
        <v>5.7575757575757578</v>
      </c>
      <c r="S3685" s="8" t="str">
        <f t="shared" si="390"/>
        <v>theater</v>
      </c>
      <c r="T3685" t="str">
        <f t="shared" si="391"/>
        <v>heater/plays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6">
        <f t="shared" si="392"/>
        <v>42249.180393518516</v>
      </c>
      <c r="K3686">
        <v>1438575586</v>
      </c>
      <c r="L3686" s="18">
        <f t="shared" si="388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>
        <f t="shared" si="389"/>
        <v>293</v>
      </c>
      <c r="R3686">
        <f t="shared" si="393"/>
        <v>12.739130434782609</v>
      </c>
      <c r="S3686" s="8" t="str">
        <f t="shared" si="390"/>
        <v>theater</v>
      </c>
      <c r="T3686" t="str">
        <f t="shared" si="391"/>
        <v>heater/plays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6">
        <f t="shared" si="392"/>
        <v>41778.875</v>
      </c>
      <c r="K3687">
        <v>1398348859</v>
      </c>
      <c r="L3687" s="18">
        <f t="shared" si="388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>
        <f t="shared" si="389"/>
        <v>285</v>
      </c>
      <c r="R3687">
        <f t="shared" si="393"/>
        <v>2.2619047619047619</v>
      </c>
      <c r="S3687" s="8" t="str">
        <f t="shared" si="390"/>
        <v>theater</v>
      </c>
      <c r="T3687" t="str">
        <f t="shared" si="391"/>
        <v>heater/plays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6">
        <f t="shared" si="392"/>
        <v>42245.165972222225</v>
      </c>
      <c r="K3688">
        <v>1439567660</v>
      </c>
      <c r="L3688" s="18">
        <f t="shared" si="388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>
        <f t="shared" si="389"/>
        <v>5</v>
      </c>
      <c r="R3688">
        <f t="shared" si="393"/>
        <v>0.83333333333333337</v>
      </c>
      <c r="S3688" s="8" t="str">
        <f t="shared" si="390"/>
        <v>theater</v>
      </c>
      <c r="T3688" t="str">
        <f t="shared" si="391"/>
        <v>heater/plays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6">
        <f t="shared" si="392"/>
        <v>41817.218229166669</v>
      </c>
      <c r="K3689">
        <v>1401254055</v>
      </c>
      <c r="L3689" s="18">
        <f t="shared" si="388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>
        <f t="shared" si="389"/>
        <v>12.25</v>
      </c>
      <c r="R3689">
        <f t="shared" si="393"/>
        <v>0.49</v>
      </c>
      <c r="S3689" s="8" t="str">
        <f t="shared" si="390"/>
        <v>theater</v>
      </c>
      <c r="T3689" t="str">
        <f t="shared" si="391"/>
        <v>heater/plays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6">
        <f t="shared" si="392"/>
        <v>41859.787083333329</v>
      </c>
      <c r="K3690">
        <v>1404932004</v>
      </c>
      <c r="L3690" s="18">
        <f t="shared" si="388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>
        <f t="shared" si="389"/>
        <v>275</v>
      </c>
      <c r="R3690">
        <f t="shared" si="393"/>
        <v>7.0512820512820511</v>
      </c>
      <c r="S3690" s="8" t="str">
        <f t="shared" si="390"/>
        <v>theater</v>
      </c>
      <c r="T3690" t="str">
        <f t="shared" si="391"/>
        <v>heater/plays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6">
        <f t="shared" si="392"/>
        <v>42176.934027777781</v>
      </c>
      <c r="K3691">
        <v>1432410639</v>
      </c>
      <c r="L3691" s="18">
        <f t="shared" si="388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>
        <f t="shared" si="389"/>
        <v>550</v>
      </c>
      <c r="R3691">
        <f t="shared" si="393"/>
        <v>8.870967741935484</v>
      </c>
      <c r="S3691" s="8" t="str">
        <f t="shared" si="390"/>
        <v>theater</v>
      </c>
      <c r="T3691" t="str">
        <f t="shared" si="391"/>
        <v>heater/plays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6">
        <f t="shared" si="392"/>
        <v>41970.639849537038</v>
      </c>
      <c r="K3692">
        <v>1414506083</v>
      </c>
      <c r="L3692" s="18">
        <f t="shared" si="388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>
        <f t="shared" si="389"/>
        <v>300</v>
      </c>
      <c r="R3692">
        <f t="shared" si="393"/>
        <v>9.67741935483871</v>
      </c>
      <c r="S3692" s="8" t="str">
        <f t="shared" si="390"/>
        <v>theater</v>
      </c>
      <c r="T3692" t="str">
        <f t="shared" si="391"/>
        <v>heater/plays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6">
        <f t="shared" si="392"/>
        <v>42065.207638888889</v>
      </c>
      <c r="K3693">
        <v>1421426929</v>
      </c>
      <c r="L3693" s="18">
        <f t="shared" si="388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>
        <f t="shared" si="389"/>
        <v>11184</v>
      </c>
      <c r="R3693">
        <f t="shared" si="393"/>
        <v>40.817518248175183</v>
      </c>
      <c r="S3693" s="8" t="str">
        <f t="shared" si="390"/>
        <v>theater</v>
      </c>
      <c r="T3693" t="str">
        <f t="shared" si="391"/>
        <v>heater/plays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6">
        <f t="shared" si="392"/>
        <v>41901</v>
      </c>
      <c r="K3694">
        <v>1410304179</v>
      </c>
      <c r="L3694" s="18">
        <f t="shared" si="388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>
        <f t="shared" si="389"/>
        <v>260</v>
      </c>
      <c r="R3694">
        <f t="shared" si="393"/>
        <v>15.294117647058824</v>
      </c>
      <c r="S3694" s="8" t="str">
        <f t="shared" si="390"/>
        <v>theater</v>
      </c>
      <c r="T3694" t="str">
        <f t="shared" si="391"/>
        <v>heater/plays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6">
        <f t="shared" si="392"/>
        <v>42338.9375</v>
      </c>
      <c r="K3695">
        <v>1446352529</v>
      </c>
      <c r="L3695" s="18">
        <f t="shared" si="388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>
        <f t="shared" si="389"/>
        <v>97</v>
      </c>
      <c r="R3695">
        <f t="shared" si="393"/>
        <v>6.9285714285714288</v>
      </c>
      <c r="S3695" s="8" t="str">
        <f t="shared" si="390"/>
        <v>theater</v>
      </c>
      <c r="T3695" t="str">
        <f t="shared" si="391"/>
        <v>heater/plays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6">
        <f t="shared" si="392"/>
        <v>42527.083333333328</v>
      </c>
      <c r="K3696">
        <v>1461985967</v>
      </c>
      <c r="L3696" s="18">
        <f t="shared" si="388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>
        <f t="shared" si="389"/>
        <v>260</v>
      </c>
      <c r="R3696">
        <f t="shared" si="393"/>
        <v>4.333333333333333</v>
      </c>
      <c r="S3696" s="8" t="str">
        <f t="shared" si="390"/>
        <v>theater</v>
      </c>
      <c r="T3696" t="str">
        <f t="shared" si="391"/>
        <v>heater/plays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6">
        <f t="shared" si="392"/>
        <v>42015.870486111111</v>
      </c>
      <c r="K3697">
        <v>1419281610</v>
      </c>
      <c r="L3697" s="18">
        <f t="shared" si="388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>
        <f t="shared" si="389"/>
        <v>5</v>
      </c>
      <c r="R3697">
        <f t="shared" si="393"/>
        <v>0.15151515151515152</v>
      </c>
      <c r="S3697" s="8" t="str">
        <f t="shared" si="390"/>
        <v>theater</v>
      </c>
      <c r="T3697" t="str">
        <f t="shared" si="391"/>
        <v>heater/plays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6">
        <f t="shared" si="392"/>
        <v>42048.617083333331</v>
      </c>
      <c r="K3698">
        <v>1418654916</v>
      </c>
      <c r="L3698" s="18">
        <f t="shared" si="388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>
        <f t="shared" si="389"/>
        <v>1100</v>
      </c>
      <c r="R3698">
        <f t="shared" si="393"/>
        <v>14.102564102564102</v>
      </c>
      <c r="S3698" s="8" t="str">
        <f t="shared" si="390"/>
        <v>theater</v>
      </c>
      <c r="T3698" t="str">
        <f t="shared" si="391"/>
        <v>heater/plays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6">
        <f t="shared" si="392"/>
        <v>42500.465833333335</v>
      </c>
      <c r="K3699">
        <v>1461064248</v>
      </c>
      <c r="L3699" s="18">
        <f t="shared" si="388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>
        <f t="shared" si="389"/>
        <v>160</v>
      </c>
      <c r="R3699">
        <f t="shared" si="393"/>
        <v>5.333333333333333</v>
      </c>
      <c r="S3699" s="8" t="str">
        <f t="shared" si="390"/>
        <v>theater</v>
      </c>
      <c r="T3699" t="str">
        <f t="shared" si="391"/>
        <v>heater/plays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6">
        <f t="shared" si="392"/>
        <v>42431.806562500002</v>
      </c>
      <c r="K3700">
        <v>1454354487</v>
      </c>
      <c r="L3700" s="18">
        <f t="shared" si="388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>
        <f t="shared" si="389"/>
        <v>526</v>
      </c>
      <c r="R3700">
        <f t="shared" si="393"/>
        <v>3.8676470588235294</v>
      </c>
      <c r="S3700" s="8" t="str">
        <f t="shared" si="390"/>
        <v>theater</v>
      </c>
      <c r="T3700" t="str">
        <f t="shared" si="391"/>
        <v>heater/plays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6">
        <f t="shared" si="392"/>
        <v>41927.602037037039</v>
      </c>
      <c r="K3701">
        <v>1410791216</v>
      </c>
      <c r="L3701" s="18">
        <f t="shared" si="388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>
        <f t="shared" si="389"/>
        <v>20</v>
      </c>
      <c r="R3701">
        <f t="shared" si="393"/>
        <v>0.5</v>
      </c>
      <c r="S3701" s="8" t="str">
        <f t="shared" si="390"/>
        <v>theater</v>
      </c>
      <c r="T3701" t="str">
        <f t="shared" si="391"/>
        <v>heater/plays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6">
        <f t="shared" si="392"/>
        <v>41912.666666666664</v>
      </c>
      <c r="K3702">
        <v>1409493800</v>
      </c>
      <c r="L3702" s="18">
        <f t="shared" si="388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>
        <f t="shared" si="389"/>
        <v>106</v>
      </c>
      <c r="R3702">
        <f t="shared" si="393"/>
        <v>5.8888888888888893</v>
      </c>
      <c r="S3702" s="8" t="str">
        <f t="shared" si="390"/>
        <v>theater</v>
      </c>
      <c r="T3702" t="str">
        <f t="shared" si="391"/>
        <v>heater/plays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6">
        <f t="shared" si="392"/>
        <v>42159.541585648149</v>
      </c>
      <c r="K3703">
        <v>1430830793</v>
      </c>
      <c r="L3703" s="18">
        <f t="shared" si="388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>
        <f t="shared" si="389"/>
        <v>5</v>
      </c>
      <c r="R3703">
        <f t="shared" si="393"/>
        <v>0.12820512820512819</v>
      </c>
      <c r="S3703" s="8" t="str">
        <f t="shared" si="390"/>
        <v>theater</v>
      </c>
      <c r="T3703" t="str">
        <f t="shared" si="391"/>
        <v>heater/plays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6">
        <f t="shared" si="392"/>
        <v>42561.957638888889</v>
      </c>
      <c r="K3704">
        <v>1464958484</v>
      </c>
      <c r="L3704" s="18">
        <f t="shared" si="388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>
        <f t="shared" si="389"/>
        <v>275</v>
      </c>
      <c r="R3704">
        <f t="shared" si="393"/>
        <v>13.095238095238095</v>
      </c>
      <c r="S3704" s="8" t="str">
        <f t="shared" si="390"/>
        <v>theater</v>
      </c>
      <c r="T3704" t="str">
        <f t="shared" si="391"/>
        <v>heater/plays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6">
        <f t="shared" si="392"/>
        <v>42595.290972222225</v>
      </c>
      <c r="K3705">
        <v>1467720388</v>
      </c>
      <c r="L3705" s="18">
        <f t="shared" si="388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>
        <f t="shared" si="389"/>
        <v>246</v>
      </c>
      <c r="R3705">
        <f t="shared" si="393"/>
        <v>8.1999999999999993</v>
      </c>
      <c r="S3705" s="8" t="str">
        <f t="shared" si="390"/>
        <v>theater</v>
      </c>
      <c r="T3705" t="str">
        <f t="shared" si="391"/>
        <v>heater/plays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6">
        <f t="shared" si="392"/>
        <v>42521.689745370371</v>
      </c>
      <c r="K3706">
        <v>1459528394</v>
      </c>
      <c r="L3706" s="18">
        <f t="shared" si="388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>
        <f t="shared" si="389"/>
        <v>109.00999999999999</v>
      </c>
      <c r="R3706">
        <f t="shared" si="393"/>
        <v>4.0374074074074073</v>
      </c>
      <c r="S3706" s="8" t="str">
        <f t="shared" si="390"/>
        <v>theater</v>
      </c>
      <c r="T3706" t="str">
        <f t="shared" si="391"/>
        <v>heater/plays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6">
        <f t="shared" si="392"/>
        <v>41813.75</v>
      </c>
      <c r="K3707">
        <v>1401714114</v>
      </c>
      <c r="L3707" s="18">
        <f t="shared" si="388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>
        <f t="shared" si="389"/>
        <v>98</v>
      </c>
      <c r="R3707">
        <f t="shared" si="393"/>
        <v>2.8</v>
      </c>
      <c r="S3707" s="8" t="str">
        <f t="shared" si="390"/>
        <v>theater</v>
      </c>
      <c r="T3707" t="str">
        <f t="shared" si="391"/>
        <v>heater/plays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6">
        <f t="shared" si="392"/>
        <v>41894.913761574076</v>
      </c>
      <c r="K3708">
        <v>1409262949</v>
      </c>
      <c r="L3708" s="18">
        <f t="shared" si="388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>
        <f t="shared" si="389"/>
        <v>320</v>
      </c>
      <c r="R3708">
        <f t="shared" si="393"/>
        <v>24.615384615384617</v>
      </c>
      <c r="S3708" s="8" t="str">
        <f t="shared" si="390"/>
        <v>theater</v>
      </c>
      <c r="T3708" t="str">
        <f t="shared" si="391"/>
        <v>heater/plays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6">
        <f t="shared" si="392"/>
        <v>42573.226388888885</v>
      </c>
      <c r="K3709">
        <v>1467335378</v>
      </c>
      <c r="L3709" s="18">
        <f t="shared" si="388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>
        <f t="shared" si="389"/>
        <v>860</v>
      </c>
      <c r="R3709">
        <f t="shared" si="393"/>
        <v>37.391304347826086</v>
      </c>
      <c r="S3709" s="8" t="str">
        <f t="shared" si="390"/>
        <v>theater</v>
      </c>
      <c r="T3709" t="str">
        <f t="shared" si="391"/>
        <v>heater/plays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6">
        <f t="shared" si="392"/>
        <v>41824.142199074071</v>
      </c>
      <c r="K3710">
        <v>1403234686</v>
      </c>
      <c r="L3710" s="18">
        <f t="shared" si="388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>
        <f t="shared" si="389"/>
        <v>1400</v>
      </c>
      <c r="R3710">
        <f t="shared" si="393"/>
        <v>35.897435897435898</v>
      </c>
      <c r="S3710" s="8" t="str">
        <f t="shared" si="390"/>
        <v>theater</v>
      </c>
      <c r="T3710" t="str">
        <f t="shared" si="391"/>
        <v>heater/plays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6">
        <f t="shared" si="392"/>
        <v>41815.707708333335</v>
      </c>
      <c r="K3711">
        <v>1401123546</v>
      </c>
      <c r="L3711" s="18">
        <f t="shared" si="388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>
        <f t="shared" si="389"/>
        <v>82.5</v>
      </c>
      <c r="R3711">
        <f t="shared" si="393"/>
        <v>2.3571428571428572</v>
      </c>
      <c r="S3711" s="8" t="str">
        <f t="shared" si="390"/>
        <v>theater</v>
      </c>
      <c r="T3711" t="str">
        <f t="shared" si="391"/>
        <v>heater/plays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6">
        <f t="shared" si="392"/>
        <v>42097.576249999998</v>
      </c>
      <c r="K3712">
        <v>1425908988</v>
      </c>
      <c r="L3712" s="18">
        <f t="shared" si="388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>
        <f t="shared" si="389"/>
        <v>535</v>
      </c>
      <c r="R3712">
        <f t="shared" si="393"/>
        <v>19.814814814814813</v>
      </c>
      <c r="S3712" s="8" t="str">
        <f t="shared" si="390"/>
        <v>theater</v>
      </c>
      <c r="T3712" t="str">
        <f t="shared" si="391"/>
        <v>heater/plays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6">
        <f t="shared" si="392"/>
        <v>41805.666666666664</v>
      </c>
      <c r="K3713">
        <v>1400606573</v>
      </c>
      <c r="L3713" s="18">
        <f t="shared" si="388"/>
        <v>41779.724224537036</v>
      </c>
      <c r="M3713" t="b">
        <v>0</v>
      </c>
      <c r="N3713">
        <v>21</v>
      </c>
      <c r="O3713" t="b">
        <v>1</v>
      </c>
      <c r="P3713" t="s">
        <v>8270</v>
      </c>
      <c r="Q3713">
        <f t="shared" si="389"/>
        <v>70</v>
      </c>
      <c r="R3713">
        <f t="shared" si="393"/>
        <v>3.3333333333333335</v>
      </c>
      <c r="S3713" s="8" t="str">
        <f t="shared" si="390"/>
        <v>theater</v>
      </c>
      <c r="T3713" t="str">
        <f t="shared" si="391"/>
        <v>heater/plays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6">
        <f t="shared" si="392"/>
        <v>42155.290972222225</v>
      </c>
      <c r="K3714">
        <v>1431230867</v>
      </c>
      <c r="L3714" s="18">
        <f t="shared" ref="L3714:L3777" si="394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>
        <f t="shared" ref="Q3714:Q3777" si="395">E3714-D3714</f>
        <v>4030</v>
      </c>
      <c r="R3714">
        <f t="shared" si="393"/>
        <v>38.75</v>
      </c>
      <c r="S3714" s="8" t="str">
        <f t="shared" ref="S3714:S3749" si="396">LEFT(P3714, LEN(P3714)-6)</f>
        <v>theater</v>
      </c>
      <c r="T3714" t="str">
        <f t="shared" ref="T3714:T3777" si="397">RIGHT(P3714,12)</f>
        <v>heater/plays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6">
        <f t="shared" ref="J3715:J3778" si="398">(((I3715/60)/60)/24)+DATE(1970,1,1)</f>
        <v>42525.738032407404</v>
      </c>
      <c r="K3715">
        <v>1463334166</v>
      </c>
      <c r="L3715" s="18">
        <f t="shared" si="394"/>
        <v>42505.738032407404</v>
      </c>
      <c r="M3715" t="b">
        <v>0</v>
      </c>
      <c r="N3715">
        <v>19</v>
      </c>
      <c r="O3715" t="b">
        <v>1</v>
      </c>
      <c r="P3715" t="s">
        <v>8270</v>
      </c>
      <c r="Q3715">
        <f t="shared" si="395"/>
        <v>30</v>
      </c>
      <c r="R3715">
        <f t="shared" ref="R3715:R3778" si="399">Q3715/N3715</f>
        <v>1.5789473684210527</v>
      </c>
      <c r="S3715" s="8" t="str">
        <f t="shared" si="396"/>
        <v>theater</v>
      </c>
      <c r="T3715" t="str">
        <f t="shared" si="397"/>
        <v>heater/plays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6">
        <f t="shared" si="398"/>
        <v>42150.165972222225</v>
      </c>
      <c r="K3716">
        <v>1429881667</v>
      </c>
      <c r="L3716" s="18">
        <f t="shared" si="394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>
        <f t="shared" si="395"/>
        <v>235</v>
      </c>
      <c r="R3716">
        <f t="shared" si="399"/>
        <v>2.4226804123711339</v>
      </c>
      <c r="S3716" s="8" t="str">
        <f t="shared" si="396"/>
        <v>theater</v>
      </c>
      <c r="T3716" t="str">
        <f t="shared" si="397"/>
        <v>heater/plays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6">
        <f t="shared" si="398"/>
        <v>42094.536111111112</v>
      </c>
      <c r="K3717">
        <v>1422834819</v>
      </c>
      <c r="L3717" s="18">
        <f t="shared" si="394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>
        <f t="shared" si="395"/>
        <v>90</v>
      </c>
      <c r="R3717">
        <f t="shared" si="399"/>
        <v>3.3333333333333335</v>
      </c>
      <c r="S3717" s="8" t="str">
        <f t="shared" si="396"/>
        <v>theater</v>
      </c>
      <c r="T3717" t="str">
        <f t="shared" si="397"/>
        <v>heater/plays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6">
        <f t="shared" si="398"/>
        <v>42390.887835648144</v>
      </c>
      <c r="K3718">
        <v>1450819109</v>
      </c>
      <c r="L3718" s="18">
        <f t="shared" si="394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>
        <f t="shared" si="395"/>
        <v>446</v>
      </c>
      <c r="R3718">
        <f t="shared" si="399"/>
        <v>18.583333333333332</v>
      </c>
      <c r="S3718" s="8" t="str">
        <f t="shared" si="396"/>
        <v>theater</v>
      </c>
      <c r="T3718" t="str">
        <f t="shared" si="397"/>
        <v>heater/plays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6">
        <f t="shared" si="398"/>
        <v>42133.866307870368</v>
      </c>
      <c r="K3719">
        <v>1428526049</v>
      </c>
      <c r="L3719" s="18">
        <f t="shared" si="394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>
        <f t="shared" si="395"/>
        <v>30</v>
      </c>
      <c r="R3719">
        <f t="shared" si="399"/>
        <v>2.3076923076923075</v>
      </c>
      <c r="S3719" s="8" t="str">
        <f t="shared" si="396"/>
        <v>theater</v>
      </c>
      <c r="T3719" t="str">
        <f t="shared" si="397"/>
        <v>heater/plays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6">
        <f t="shared" si="398"/>
        <v>42062.716145833328</v>
      </c>
      <c r="K3720">
        <v>1422465075</v>
      </c>
      <c r="L3720" s="18">
        <f t="shared" si="394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>
        <f t="shared" si="395"/>
        <v>697</v>
      </c>
      <c r="R3720">
        <f t="shared" si="399"/>
        <v>15.152173913043478</v>
      </c>
      <c r="S3720" s="8" t="str">
        <f t="shared" si="396"/>
        <v>theater</v>
      </c>
      <c r="T3720" t="str">
        <f t="shared" si="397"/>
        <v>heater/plays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6">
        <f t="shared" si="398"/>
        <v>42177.729930555557</v>
      </c>
      <c r="K3721">
        <v>1432402266</v>
      </c>
      <c r="L3721" s="18">
        <f t="shared" si="394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>
        <f t="shared" si="395"/>
        <v>220</v>
      </c>
      <c r="R3721">
        <f t="shared" si="399"/>
        <v>55</v>
      </c>
      <c r="S3721" s="8" t="str">
        <f t="shared" si="396"/>
        <v>theater</v>
      </c>
      <c r="T3721" t="str">
        <f t="shared" si="397"/>
        <v>heater/plays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6">
        <f t="shared" si="398"/>
        <v>42187.993125000001</v>
      </c>
      <c r="K3722">
        <v>1433980206</v>
      </c>
      <c r="L3722" s="18">
        <f t="shared" si="394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>
        <f t="shared" si="395"/>
        <v>149</v>
      </c>
      <c r="R3722">
        <f t="shared" si="399"/>
        <v>3.7250000000000001</v>
      </c>
      <c r="S3722" s="8" t="str">
        <f t="shared" si="396"/>
        <v>theater</v>
      </c>
      <c r="T3722" t="str">
        <f t="shared" si="397"/>
        <v>heater/plays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6">
        <f t="shared" si="398"/>
        <v>41948.977824074071</v>
      </c>
      <c r="K3723">
        <v>1413412084</v>
      </c>
      <c r="L3723" s="18">
        <f t="shared" si="394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>
        <f t="shared" si="395"/>
        <v>40</v>
      </c>
      <c r="R3723">
        <f t="shared" si="399"/>
        <v>0.90909090909090906</v>
      </c>
      <c r="S3723" s="8" t="str">
        <f t="shared" si="396"/>
        <v>theater</v>
      </c>
      <c r="T3723" t="str">
        <f t="shared" si="397"/>
        <v>heater/plays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6">
        <f t="shared" si="398"/>
        <v>42411.957638888889</v>
      </c>
      <c r="K3724">
        <v>1452614847</v>
      </c>
      <c r="L3724" s="18">
        <f t="shared" si="394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>
        <f t="shared" si="395"/>
        <v>168</v>
      </c>
      <c r="R3724">
        <f t="shared" si="399"/>
        <v>4.8</v>
      </c>
      <c r="S3724" s="8" t="str">
        <f t="shared" si="396"/>
        <v>theater</v>
      </c>
      <c r="T3724" t="str">
        <f t="shared" si="397"/>
        <v>heater/plays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6">
        <f t="shared" si="398"/>
        <v>41973.794699074075</v>
      </c>
      <c r="K3725">
        <v>1414778662</v>
      </c>
      <c r="L3725" s="18">
        <f t="shared" si="394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>
        <f t="shared" si="395"/>
        <v>92</v>
      </c>
      <c r="R3725">
        <f t="shared" si="399"/>
        <v>1.4603174603174602</v>
      </c>
      <c r="S3725" s="8" t="str">
        <f t="shared" si="396"/>
        <v>theater</v>
      </c>
      <c r="T3725" t="str">
        <f t="shared" si="397"/>
        <v>heater/plays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6">
        <f t="shared" si="398"/>
        <v>42494.958333333328</v>
      </c>
      <c r="K3726">
        <v>1459856860</v>
      </c>
      <c r="L3726" s="18">
        <f t="shared" si="394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>
        <f t="shared" si="395"/>
        <v>109.55000000000018</v>
      </c>
      <c r="R3726">
        <f t="shared" si="399"/>
        <v>1.2308988764044964</v>
      </c>
      <c r="S3726" s="8" t="str">
        <f t="shared" si="396"/>
        <v>theater</v>
      </c>
      <c r="T3726" t="str">
        <f t="shared" si="397"/>
        <v>heater/plays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6">
        <f t="shared" si="398"/>
        <v>42418.895833333328</v>
      </c>
      <c r="K3727">
        <v>1454366467</v>
      </c>
      <c r="L3727" s="18">
        <f t="shared" si="394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>
        <f t="shared" si="395"/>
        <v>81</v>
      </c>
      <c r="R3727">
        <f t="shared" si="399"/>
        <v>5.4</v>
      </c>
      <c r="S3727" s="8" t="str">
        <f t="shared" si="396"/>
        <v>theater</v>
      </c>
      <c r="T3727" t="str">
        <f t="shared" si="397"/>
        <v>heater/plays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6">
        <f t="shared" si="398"/>
        <v>42489.875</v>
      </c>
      <c r="K3728">
        <v>1459567371</v>
      </c>
      <c r="L3728" s="18">
        <f t="shared" si="394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>
        <f t="shared" si="395"/>
        <v>2029</v>
      </c>
      <c r="R3728">
        <f t="shared" si="399"/>
        <v>44.108695652173914</v>
      </c>
      <c r="S3728" s="8" t="str">
        <f t="shared" si="396"/>
        <v>theater</v>
      </c>
      <c r="T3728" t="str">
        <f t="shared" si="397"/>
        <v>heater/plays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6">
        <f t="shared" si="398"/>
        <v>42663.204861111109</v>
      </c>
      <c r="K3729">
        <v>1474273294</v>
      </c>
      <c r="L3729" s="18">
        <f t="shared" si="394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>
        <f t="shared" si="395"/>
        <v>15</v>
      </c>
      <c r="R3729">
        <f t="shared" si="399"/>
        <v>0.45454545454545453</v>
      </c>
      <c r="S3729" s="8" t="str">
        <f t="shared" si="396"/>
        <v>theater</v>
      </c>
      <c r="T3729" t="str">
        <f t="shared" si="397"/>
        <v>heater/plays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6">
        <f t="shared" si="398"/>
        <v>42235.171018518522</v>
      </c>
      <c r="K3730">
        <v>1437365176</v>
      </c>
      <c r="L3730" s="18">
        <f t="shared" si="394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>
        <f t="shared" si="395"/>
        <v>-18138</v>
      </c>
      <c r="R3730">
        <f t="shared" si="399"/>
        <v>-585.09677419354841</v>
      </c>
      <c r="S3730" s="8" t="str">
        <f t="shared" si="396"/>
        <v>theater</v>
      </c>
      <c r="T3730" t="str">
        <f t="shared" si="397"/>
        <v>heater/plays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6">
        <f t="shared" si="398"/>
        <v>42086.16333333333</v>
      </c>
      <c r="K3731">
        <v>1423198512</v>
      </c>
      <c r="L3731" s="18">
        <f t="shared" si="394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>
        <f t="shared" si="395"/>
        <v>-4638</v>
      </c>
      <c r="R3731">
        <f t="shared" si="399"/>
        <v>-927.6</v>
      </c>
      <c r="S3731" s="8" t="str">
        <f t="shared" si="396"/>
        <v>theater</v>
      </c>
      <c r="T3731" t="str">
        <f t="shared" si="397"/>
        <v>heater/plays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6">
        <f t="shared" si="398"/>
        <v>42233.677766203706</v>
      </c>
      <c r="K3732">
        <v>1437236159</v>
      </c>
      <c r="L3732" s="18">
        <f t="shared" si="394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>
        <f t="shared" si="395"/>
        <v>-900</v>
      </c>
      <c r="R3732">
        <f t="shared" si="399"/>
        <v>-900</v>
      </c>
      <c r="S3732" s="8" t="str">
        <f t="shared" si="396"/>
        <v>theater</v>
      </c>
      <c r="T3732" t="str">
        <f t="shared" si="397"/>
        <v>heater/plays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6">
        <f t="shared" si="398"/>
        <v>42014.140972222223</v>
      </c>
      <c r="K3733">
        <v>1418234646</v>
      </c>
      <c r="L3733" s="18">
        <f t="shared" si="394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>
        <f t="shared" si="395"/>
        <v>-4880</v>
      </c>
      <c r="R3733">
        <f t="shared" si="399"/>
        <v>-406.66666666666669</v>
      </c>
      <c r="S3733" s="8" t="str">
        <f t="shared" si="396"/>
        <v>theater</v>
      </c>
      <c r="T3733" t="str">
        <f t="shared" si="397"/>
        <v>heater/plays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6">
        <f t="shared" si="398"/>
        <v>42028.5</v>
      </c>
      <c r="K3734">
        <v>1416932133</v>
      </c>
      <c r="L3734" s="18">
        <f t="shared" si="394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>
        <f t="shared" si="395"/>
        <v>-719</v>
      </c>
      <c r="R3734">
        <f t="shared" si="399"/>
        <v>-179.75</v>
      </c>
      <c r="S3734" s="8" t="str">
        <f t="shared" si="396"/>
        <v>theater</v>
      </c>
      <c r="T3734" t="str">
        <f t="shared" si="397"/>
        <v>heater/plays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6">
        <f t="shared" si="398"/>
        <v>42112.9375</v>
      </c>
      <c r="K3735">
        <v>1428539708</v>
      </c>
      <c r="L3735" s="18">
        <f t="shared" si="394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>
        <f t="shared" si="395"/>
        <v>-1500</v>
      </c>
      <c r="R3735" t="e">
        <f t="shared" si="399"/>
        <v>#DIV/0!</v>
      </c>
      <c r="S3735" s="8" t="str">
        <f t="shared" si="396"/>
        <v>theater</v>
      </c>
      <c r="T3735" t="str">
        <f t="shared" si="397"/>
        <v>heater/plays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6">
        <f t="shared" si="398"/>
        <v>42149.901574074072</v>
      </c>
      <c r="K3736">
        <v>1427405896</v>
      </c>
      <c r="L3736" s="18">
        <f t="shared" si="394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>
        <f t="shared" si="395"/>
        <v>-1073</v>
      </c>
      <c r="R3736">
        <f t="shared" si="399"/>
        <v>-153.28571428571428</v>
      </c>
      <c r="S3736" s="8" t="str">
        <f t="shared" si="396"/>
        <v>theater</v>
      </c>
      <c r="T3736" t="str">
        <f t="shared" si="397"/>
        <v>heater/plays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6">
        <f t="shared" si="398"/>
        <v>42152.693159722221</v>
      </c>
      <c r="K3737">
        <v>1430239089</v>
      </c>
      <c r="L3737" s="18">
        <f t="shared" si="394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>
        <f t="shared" si="395"/>
        <v>-130</v>
      </c>
      <c r="R3737">
        <f t="shared" si="399"/>
        <v>-65</v>
      </c>
      <c r="S3737" s="8" t="str">
        <f t="shared" si="396"/>
        <v>theater</v>
      </c>
      <c r="T3737" t="str">
        <f t="shared" si="397"/>
        <v>heater/plays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6">
        <f t="shared" si="398"/>
        <v>42086.75</v>
      </c>
      <c r="K3738">
        <v>1423847093</v>
      </c>
      <c r="L3738" s="18">
        <f t="shared" si="394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>
        <f t="shared" si="395"/>
        <v>-1490</v>
      </c>
      <c r="R3738">
        <f t="shared" si="399"/>
        <v>-1490</v>
      </c>
      <c r="S3738" s="8" t="str">
        <f t="shared" si="396"/>
        <v>theater</v>
      </c>
      <c r="T3738" t="str">
        <f t="shared" si="397"/>
        <v>heater/plays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6">
        <f t="shared" si="398"/>
        <v>42320.290972222225</v>
      </c>
      <c r="K3739">
        <v>1445358903</v>
      </c>
      <c r="L3739" s="18">
        <f t="shared" si="394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>
        <f t="shared" si="395"/>
        <v>-550</v>
      </c>
      <c r="R3739">
        <f t="shared" si="399"/>
        <v>-137.5</v>
      </c>
      <c r="S3739" s="8" t="str">
        <f t="shared" si="396"/>
        <v>theater</v>
      </c>
      <c r="T3739" t="str">
        <f t="shared" si="397"/>
        <v>heater/plays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6">
        <f t="shared" si="398"/>
        <v>41835.916666666664</v>
      </c>
      <c r="K3740">
        <v>1403562705</v>
      </c>
      <c r="L3740" s="18">
        <f t="shared" si="394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>
        <f t="shared" si="395"/>
        <v>-1230</v>
      </c>
      <c r="R3740">
        <f t="shared" si="399"/>
        <v>-205</v>
      </c>
      <c r="S3740" s="8" t="str">
        <f t="shared" si="396"/>
        <v>theater</v>
      </c>
      <c r="T3740" t="str">
        <f t="shared" si="397"/>
        <v>heater/plays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6">
        <f t="shared" si="398"/>
        <v>42568.449861111112</v>
      </c>
      <c r="K3741">
        <v>1467024468</v>
      </c>
      <c r="L3741" s="18">
        <f t="shared" si="394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>
        <f t="shared" si="395"/>
        <v>-3195</v>
      </c>
      <c r="R3741">
        <f t="shared" si="399"/>
        <v>-399.375</v>
      </c>
      <c r="S3741" s="8" t="str">
        <f t="shared" si="396"/>
        <v>theater</v>
      </c>
      <c r="T3741" t="str">
        <f t="shared" si="397"/>
        <v>heater/plays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6">
        <f t="shared" si="398"/>
        <v>41863.079143518517</v>
      </c>
      <c r="K3742">
        <v>1405217355</v>
      </c>
      <c r="L3742" s="18">
        <f t="shared" si="394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>
        <f t="shared" si="395"/>
        <v>-1642</v>
      </c>
      <c r="R3742">
        <f t="shared" si="399"/>
        <v>-117.28571428571429</v>
      </c>
      <c r="S3742" s="8" t="str">
        <f t="shared" si="396"/>
        <v>theater</v>
      </c>
      <c r="T3742" t="str">
        <f t="shared" si="397"/>
        <v>heater/plays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6">
        <f t="shared" si="398"/>
        <v>42355.920717592591</v>
      </c>
      <c r="K3743">
        <v>1447797950</v>
      </c>
      <c r="L3743" s="18">
        <f t="shared" si="394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>
        <f t="shared" si="395"/>
        <v>-20000</v>
      </c>
      <c r="R3743" t="e">
        <f t="shared" si="399"/>
        <v>#DIV/0!</v>
      </c>
      <c r="S3743" s="8" t="str">
        <f t="shared" si="396"/>
        <v>theater</v>
      </c>
      <c r="T3743" t="str">
        <f t="shared" si="397"/>
        <v>heater/plays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6">
        <f t="shared" si="398"/>
        <v>41888.214629629627</v>
      </c>
      <c r="K3744">
        <v>1407388144</v>
      </c>
      <c r="L3744" s="18">
        <f t="shared" si="394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>
        <f t="shared" si="395"/>
        <v>-4900</v>
      </c>
      <c r="R3744">
        <f t="shared" si="399"/>
        <v>-1225</v>
      </c>
      <c r="S3744" s="8" t="str">
        <f t="shared" si="396"/>
        <v>theater</v>
      </c>
      <c r="T3744" t="str">
        <f t="shared" si="397"/>
        <v>heater/plays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6">
        <f t="shared" si="398"/>
        <v>41823.710231481484</v>
      </c>
      <c r="K3745">
        <v>1401814964</v>
      </c>
      <c r="L3745" s="18">
        <f t="shared" si="394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>
        <f t="shared" si="395"/>
        <v>-2200</v>
      </c>
      <c r="R3745" t="e">
        <f t="shared" si="399"/>
        <v>#DIV/0!</v>
      </c>
      <c r="S3745" s="8" t="str">
        <f t="shared" si="396"/>
        <v>theater</v>
      </c>
      <c r="T3745" t="str">
        <f t="shared" si="397"/>
        <v>heater/plays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6">
        <f t="shared" si="398"/>
        <v>41825.165972222225</v>
      </c>
      <c r="K3746">
        <v>1401823952</v>
      </c>
      <c r="L3746" s="18">
        <f t="shared" si="394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>
        <f t="shared" si="395"/>
        <v>-1200</v>
      </c>
      <c r="R3746" t="e">
        <f t="shared" si="399"/>
        <v>#DIV/0!</v>
      </c>
      <c r="S3746" s="8" t="str">
        <f t="shared" si="396"/>
        <v>theater</v>
      </c>
      <c r="T3746" t="str">
        <f t="shared" si="397"/>
        <v>heater/plays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6">
        <f t="shared" si="398"/>
        <v>41861.697939814818</v>
      </c>
      <c r="K3747">
        <v>1405097102</v>
      </c>
      <c r="L3747" s="18">
        <f t="shared" si="394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>
        <f t="shared" si="395"/>
        <v>-90</v>
      </c>
      <c r="R3747">
        <f t="shared" si="399"/>
        <v>-90</v>
      </c>
      <c r="S3747" s="8" t="str">
        <f t="shared" si="396"/>
        <v>theater</v>
      </c>
      <c r="T3747" t="str">
        <f t="shared" si="397"/>
        <v>heater/plays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6">
        <f t="shared" si="398"/>
        <v>42651.389340277776</v>
      </c>
      <c r="K3748">
        <v>1473326439</v>
      </c>
      <c r="L3748" s="18">
        <f t="shared" si="394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>
        <f t="shared" si="395"/>
        <v>-8298</v>
      </c>
      <c r="R3748">
        <f t="shared" si="399"/>
        <v>-8298</v>
      </c>
      <c r="S3748" s="8" t="str">
        <f t="shared" si="396"/>
        <v>theater</v>
      </c>
      <c r="T3748" t="str">
        <f t="shared" si="397"/>
        <v>heater/plays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6">
        <f t="shared" si="398"/>
        <v>42190.957638888889</v>
      </c>
      <c r="K3749">
        <v>1433833896</v>
      </c>
      <c r="L3749" s="18">
        <f t="shared" si="394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>
        <f t="shared" si="395"/>
        <v>-2475</v>
      </c>
      <c r="R3749">
        <f t="shared" si="399"/>
        <v>-2475</v>
      </c>
      <c r="S3749" s="8" t="str">
        <f t="shared" si="396"/>
        <v>theater</v>
      </c>
      <c r="T3749" t="str">
        <f t="shared" si="397"/>
        <v>heater/plays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6">
        <f t="shared" si="398"/>
        <v>42416.249305555553</v>
      </c>
      <c r="K3750">
        <v>1453827436</v>
      </c>
      <c r="L3750" s="18">
        <f t="shared" si="394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>
        <f t="shared" si="395"/>
        <v>176</v>
      </c>
      <c r="R3750">
        <f t="shared" si="399"/>
        <v>3.3846153846153846</v>
      </c>
      <c r="S3750" t="str">
        <f t="shared" ref="S3750:S3809" si="400">LEFT(P3750, LEN(P3750)-8)</f>
        <v>theater</v>
      </c>
      <c r="T3750" t="str">
        <f t="shared" si="397"/>
        <v>ater/musical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6">
        <f t="shared" si="398"/>
        <v>42489.165972222225</v>
      </c>
      <c r="K3751">
        <v>1459220588</v>
      </c>
      <c r="L3751" s="18">
        <f t="shared" si="394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>
        <f t="shared" si="395"/>
        <v>25</v>
      </c>
      <c r="R3751">
        <f t="shared" si="399"/>
        <v>3.5714285714285716</v>
      </c>
      <c r="S3751" t="str">
        <f t="shared" si="400"/>
        <v>theater</v>
      </c>
      <c r="T3751" t="str">
        <f t="shared" si="397"/>
        <v>ater/musical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6">
        <f t="shared" si="398"/>
        <v>42045.332638888889</v>
      </c>
      <c r="K3752">
        <v>1421105608</v>
      </c>
      <c r="L3752" s="18">
        <f t="shared" si="394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>
        <f t="shared" si="395"/>
        <v>27</v>
      </c>
      <c r="R3752">
        <f t="shared" si="399"/>
        <v>0.9642857142857143</v>
      </c>
      <c r="S3752" t="str">
        <f t="shared" si="400"/>
        <v>theater</v>
      </c>
      <c r="T3752" t="str">
        <f t="shared" si="397"/>
        <v>ater/musical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6">
        <f t="shared" si="398"/>
        <v>42462.993900462956</v>
      </c>
      <c r="K3753">
        <v>1454460673</v>
      </c>
      <c r="L3753" s="18">
        <f t="shared" si="394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>
        <f t="shared" si="395"/>
        <v>326</v>
      </c>
      <c r="R3753">
        <f t="shared" si="399"/>
        <v>29.636363636363637</v>
      </c>
      <c r="S3753" t="str">
        <f t="shared" si="400"/>
        <v>theater</v>
      </c>
      <c r="T3753" t="str">
        <f t="shared" si="397"/>
        <v>ater/musical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6">
        <f t="shared" si="398"/>
        <v>42659.875</v>
      </c>
      <c r="K3754">
        <v>1473189335</v>
      </c>
      <c r="L3754" s="18">
        <f t="shared" si="394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>
        <f t="shared" si="395"/>
        <v>65</v>
      </c>
      <c r="R3754">
        <f t="shared" si="399"/>
        <v>4.333333333333333</v>
      </c>
      <c r="S3754" t="str">
        <f t="shared" si="400"/>
        <v>theater</v>
      </c>
      <c r="T3754" t="str">
        <f t="shared" si="397"/>
        <v>ater/musical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6">
        <f t="shared" si="398"/>
        <v>42158</v>
      </c>
      <c r="K3755">
        <v>1430768800</v>
      </c>
      <c r="L3755" s="18">
        <f t="shared" si="394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>
        <f t="shared" si="395"/>
        <v>167</v>
      </c>
      <c r="R3755">
        <f t="shared" si="399"/>
        <v>5.5666666666666664</v>
      </c>
      <c r="S3755" t="str">
        <f t="shared" si="400"/>
        <v>theater</v>
      </c>
      <c r="T3755" t="str">
        <f t="shared" si="397"/>
        <v>ater/musical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6">
        <f t="shared" si="398"/>
        <v>41846.207638888889</v>
      </c>
      <c r="K3756">
        <v>1403125737</v>
      </c>
      <c r="L3756" s="18">
        <f t="shared" si="394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>
        <f t="shared" si="395"/>
        <v>500</v>
      </c>
      <c r="R3756">
        <f t="shared" si="399"/>
        <v>18.518518518518519</v>
      </c>
      <c r="S3756" t="str">
        <f t="shared" si="400"/>
        <v>theater</v>
      </c>
      <c r="T3756" t="str">
        <f t="shared" si="397"/>
        <v>ater/musical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6">
        <f t="shared" si="398"/>
        <v>42475.866979166662</v>
      </c>
      <c r="K3757">
        <v>1458161307</v>
      </c>
      <c r="L3757" s="18">
        <f t="shared" si="394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>
        <f t="shared" si="395"/>
        <v>163</v>
      </c>
      <c r="R3757">
        <f t="shared" si="399"/>
        <v>5.8214285714285712</v>
      </c>
      <c r="S3757" t="str">
        <f t="shared" si="400"/>
        <v>theater</v>
      </c>
      <c r="T3757" t="str">
        <f t="shared" si="397"/>
        <v>ater/musical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6">
        <f t="shared" si="398"/>
        <v>41801.814791666664</v>
      </c>
      <c r="K3758">
        <v>1399923198</v>
      </c>
      <c r="L3758" s="18">
        <f t="shared" si="394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>
        <f t="shared" si="395"/>
        <v>50</v>
      </c>
      <c r="R3758">
        <f t="shared" si="399"/>
        <v>2.9411764705882355</v>
      </c>
      <c r="S3758" t="str">
        <f t="shared" si="400"/>
        <v>theater</v>
      </c>
      <c r="T3758" t="str">
        <f t="shared" si="397"/>
        <v>ater/musical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6">
        <f t="shared" si="398"/>
        <v>41974.850868055553</v>
      </c>
      <c r="K3759">
        <v>1415737515</v>
      </c>
      <c r="L3759" s="18">
        <f t="shared" si="394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>
        <f t="shared" si="395"/>
        <v>298</v>
      </c>
      <c r="R3759">
        <f t="shared" si="399"/>
        <v>5.96</v>
      </c>
      <c r="S3759" t="str">
        <f t="shared" si="400"/>
        <v>theater</v>
      </c>
      <c r="T3759" t="str">
        <f t="shared" si="397"/>
        <v>ater/musical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6">
        <f t="shared" si="398"/>
        <v>41778.208333333336</v>
      </c>
      <c r="K3760">
        <v>1397819938</v>
      </c>
      <c r="L3760" s="18">
        <f t="shared" si="394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>
        <f t="shared" si="395"/>
        <v>35</v>
      </c>
      <c r="R3760">
        <f t="shared" si="399"/>
        <v>1.3461538461538463</v>
      </c>
      <c r="S3760" t="str">
        <f t="shared" si="400"/>
        <v>theater</v>
      </c>
      <c r="T3760" t="str">
        <f t="shared" si="397"/>
        <v>ater/musical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6">
        <f t="shared" si="398"/>
        <v>42242.108252314814</v>
      </c>
      <c r="K3761">
        <v>1435372553</v>
      </c>
      <c r="L3761" s="18">
        <f t="shared" si="394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>
        <f t="shared" si="395"/>
        <v>409.77000000000044</v>
      </c>
      <c r="R3761">
        <f t="shared" si="399"/>
        <v>4.6564772727272778</v>
      </c>
      <c r="S3761" t="str">
        <f t="shared" si="400"/>
        <v>theater</v>
      </c>
      <c r="T3761" t="str">
        <f t="shared" si="397"/>
        <v>ater/musical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6">
        <f t="shared" si="398"/>
        <v>41764.525300925925</v>
      </c>
      <c r="K3762">
        <v>1397133386</v>
      </c>
      <c r="L3762" s="18">
        <f t="shared" si="394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>
        <f t="shared" si="395"/>
        <v>50.770000000000437</v>
      </c>
      <c r="R3762">
        <f t="shared" si="399"/>
        <v>0.55791208791209268</v>
      </c>
      <c r="S3762" t="str">
        <f t="shared" si="400"/>
        <v>theater</v>
      </c>
      <c r="T3762" t="str">
        <f t="shared" si="397"/>
        <v>ater/musical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6">
        <f t="shared" si="398"/>
        <v>42226.958333333328</v>
      </c>
      <c r="K3763">
        <v>1434625937</v>
      </c>
      <c r="L3763" s="18">
        <f t="shared" si="394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>
        <f t="shared" si="395"/>
        <v>0</v>
      </c>
      <c r="R3763">
        <f t="shared" si="399"/>
        <v>0</v>
      </c>
      <c r="S3763" t="str">
        <f t="shared" si="400"/>
        <v>theater</v>
      </c>
      <c r="T3763" t="str">
        <f t="shared" si="397"/>
        <v>ater/musical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6">
        <f t="shared" si="398"/>
        <v>42218.813530092593</v>
      </c>
      <c r="K3764">
        <v>1436383889</v>
      </c>
      <c r="L3764" s="18">
        <f t="shared" si="394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>
        <f t="shared" si="395"/>
        <v>78</v>
      </c>
      <c r="R3764">
        <f t="shared" si="399"/>
        <v>2.7857142857142856</v>
      </c>
      <c r="S3764" t="str">
        <f t="shared" si="400"/>
        <v>theater</v>
      </c>
      <c r="T3764" t="str">
        <f t="shared" si="397"/>
        <v>ater/musical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6">
        <f t="shared" si="398"/>
        <v>42095.708634259259</v>
      </c>
      <c r="K3765">
        <v>1425319226</v>
      </c>
      <c r="L3765" s="18">
        <f t="shared" si="394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>
        <f t="shared" si="395"/>
        <v>0</v>
      </c>
      <c r="R3765">
        <f t="shared" si="399"/>
        <v>0</v>
      </c>
      <c r="S3765" t="str">
        <f t="shared" si="400"/>
        <v>theater</v>
      </c>
      <c r="T3765" t="str">
        <f t="shared" si="397"/>
        <v>ater/musical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6">
        <f t="shared" si="398"/>
        <v>42519.024999999994</v>
      </c>
      <c r="K3766">
        <v>1462824832</v>
      </c>
      <c r="L3766" s="18">
        <f t="shared" si="394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>
        <f t="shared" si="395"/>
        <v>0</v>
      </c>
      <c r="R3766">
        <f t="shared" si="399"/>
        <v>0</v>
      </c>
      <c r="S3766" t="str">
        <f t="shared" si="400"/>
        <v>theater</v>
      </c>
      <c r="T3766" t="str">
        <f t="shared" si="397"/>
        <v>ater/musical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6">
        <f t="shared" si="398"/>
        <v>41850.776412037041</v>
      </c>
      <c r="K3767">
        <v>1404153482</v>
      </c>
      <c r="L3767" s="18">
        <f t="shared" si="394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>
        <f t="shared" si="395"/>
        <v>942</v>
      </c>
      <c r="R3767">
        <f t="shared" si="399"/>
        <v>8.8037383177570092</v>
      </c>
      <c r="S3767" t="str">
        <f t="shared" si="400"/>
        <v>theater</v>
      </c>
      <c r="T3767" t="str">
        <f t="shared" si="397"/>
        <v>ater/musical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6">
        <f t="shared" si="398"/>
        <v>41823.167187500003</v>
      </c>
      <c r="K3768">
        <v>1401336045</v>
      </c>
      <c r="L3768" s="18">
        <f t="shared" si="394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>
        <f t="shared" si="395"/>
        <v>265.01000000000022</v>
      </c>
      <c r="R3768">
        <f t="shared" si="399"/>
        <v>2.7605208333333358</v>
      </c>
      <c r="S3768" t="str">
        <f t="shared" si="400"/>
        <v>theater</v>
      </c>
      <c r="T3768" t="str">
        <f t="shared" si="397"/>
        <v>ater/musical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6">
        <f t="shared" si="398"/>
        <v>42064.207638888889</v>
      </c>
      <c r="K3769">
        <v>1423960097</v>
      </c>
      <c r="L3769" s="18">
        <f t="shared" si="394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>
        <f t="shared" si="395"/>
        <v>335</v>
      </c>
      <c r="R3769">
        <f t="shared" si="399"/>
        <v>5.9821428571428568</v>
      </c>
      <c r="S3769" t="str">
        <f t="shared" si="400"/>
        <v>theater</v>
      </c>
      <c r="T3769" t="str">
        <f t="shared" si="397"/>
        <v>ater/musical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6">
        <f t="shared" si="398"/>
        <v>41802.727893518517</v>
      </c>
      <c r="K3770">
        <v>1400002090</v>
      </c>
      <c r="L3770" s="18">
        <f t="shared" si="394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>
        <f t="shared" si="395"/>
        <v>306.10999999999967</v>
      </c>
      <c r="R3770">
        <f t="shared" si="399"/>
        <v>5.2777586206896494</v>
      </c>
      <c r="S3770" t="str">
        <f t="shared" si="400"/>
        <v>theater</v>
      </c>
      <c r="T3770" t="str">
        <f t="shared" si="397"/>
        <v>ater/musical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6">
        <f t="shared" si="398"/>
        <v>42475.598136574074</v>
      </c>
      <c r="K3771">
        <v>1458138079</v>
      </c>
      <c r="L3771" s="18">
        <f t="shared" si="394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>
        <f t="shared" si="395"/>
        <v>0</v>
      </c>
      <c r="R3771">
        <f t="shared" si="399"/>
        <v>0</v>
      </c>
      <c r="S3771" t="str">
        <f t="shared" si="400"/>
        <v>theater</v>
      </c>
      <c r="T3771" t="str">
        <f t="shared" si="397"/>
        <v>ater/musical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6">
        <f t="shared" si="398"/>
        <v>42168.930671296301</v>
      </c>
      <c r="K3772">
        <v>1431642010</v>
      </c>
      <c r="L3772" s="18">
        <f t="shared" si="394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>
        <f t="shared" si="395"/>
        <v>0</v>
      </c>
      <c r="R3772">
        <f t="shared" si="399"/>
        <v>0</v>
      </c>
      <c r="S3772" t="str">
        <f t="shared" si="400"/>
        <v>theater</v>
      </c>
      <c r="T3772" t="str">
        <f t="shared" si="397"/>
        <v>ater/musical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6">
        <f t="shared" si="398"/>
        <v>42508</v>
      </c>
      <c r="K3773">
        <v>1462307652</v>
      </c>
      <c r="L3773" s="18">
        <f t="shared" si="394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>
        <f t="shared" si="395"/>
        <v>460</v>
      </c>
      <c r="R3773">
        <f t="shared" si="399"/>
        <v>12.105263157894736</v>
      </c>
      <c r="S3773" t="str">
        <f t="shared" si="400"/>
        <v>theater</v>
      </c>
      <c r="T3773" t="str">
        <f t="shared" si="397"/>
        <v>ater/musical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6">
        <f t="shared" si="398"/>
        <v>42703.25</v>
      </c>
      <c r="K3774">
        <v>1478616506</v>
      </c>
      <c r="L3774" s="18">
        <f t="shared" si="394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>
        <f t="shared" si="395"/>
        <v>510</v>
      </c>
      <c r="R3774">
        <f t="shared" si="399"/>
        <v>15.454545454545455</v>
      </c>
      <c r="S3774" t="str">
        <f t="shared" si="400"/>
        <v>theater</v>
      </c>
      <c r="T3774" t="str">
        <f t="shared" si="397"/>
        <v>ater/musical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6">
        <f t="shared" si="398"/>
        <v>42689.088888888888</v>
      </c>
      <c r="K3775">
        <v>1476317247</v>
      </c>
      <c r="L3775" s="18">
        <f t="shared" si="394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>
        <f t="shared" si="395"/>
        <v>410</v>
      </c>
      <c r="R3775">
        <f t="shared" si="399"/>
        <v>7.192982456140351</v>
      </c>
      <c r="S3775" t="str">
        <f t="shared" si="400"/>
        <v>theater</v>
      </c>
      <c r="T3775" t="str">
        <f t="shared" si="397"/>
        <v>ater/musical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6">
        <f t="shared" si="398"/>
        <v>42103.792303240742</v>
      </c>
      <c r="K3776">
        <v>1427223655</v>
      </c>
      <c r="L3776" s="18">
        <f t="shared" si="394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>
        <f t="shared" si="395"/>
        <v>0</v>
      </c>
      <c r="R3776">
        <f t="shared" si="399"/>
        <v>0</v>
      </c>
      <c r="S3776" t="str">
        <f t="shared" si="400"/>
        <v>theater</v>
      </c>
      <c r="T3776" t="str">
        <f t="shared" si="397"/>
        <v>ater/musical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6">
        <f t="shared" si="398"/>
        <v>42103.166666666672</v>
      </c>
      <c r="K3777">
        <v>1426199843</v>
      </c>
      <c r="L3777" s="18">
        <f t="shared" si="394"/>
        <v>42075.942627314813</v>
      </c>
      <c r="M3777" t="b">
        <v>0</v>
      </c>
      <c r="N3777">
        <v>14</v>
      </c>
      <c r="O3777" t="b">
        <v>1</v>
      </c>
      <c r="P3777" t="s">
        <v>8304</v>
      </c>
      <c r="Q3777">
        <f t="shared" si="395"/>
        <v>5</v>
      </c>
      <c r="R3777">
        <f t="shared" si="399"/>
        <v>0.35714285714285715</v>
      </c>
      <c r="S3777" t="str">
        <f t="shared" si="400"/>
        <v>theater</v>
      </c>
      <c r="T3777" t="str">
        <f t="shared" si="397"/>
        <v>ater/musical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6">
        <f t="shared" si="398"/>
        <v>41852.041666666664</v>
      </c>
      <c r="K3778">
        <v>1403599778</v>
      </c>
      <c r="L3778" s="18">
        <f t="shared" ref="L3778:L3841" si="401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8304</v>
      </c>
      <c r="Q3778">
        <f t="shared" ref="Q3778:Q3841" si="402">E3778-D3778</f>
        <v>537</v>
      </c>
      <c r="R3778">
        <f t="shared" si="399"/>
        <v>5.7127659574468082</v>
      </c>
      <c r="S3778" t="str">
        <f t="shared" si="400"/>
        <v>theater</v>
      </c>
      <c r="T3778" t="str">
        <f t="shared" ref="T3778:T3841" si="403">RIGHT(P3778,12)</f>
        <v>ater/musical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6">
        <f t="shared" ref="J3779:J3842" si="404">(((I3779/60)/60)/24)+DATE(1970,1,1)</f>
        <v>41909.166666666664</v>
      </c>
      <c r="K3779">
        <v>1409884821</v>
      </c>
      <c r="L3779" s="18">
        <f t="shared" si="401"/>
        <v>41887.111354166671</v>
      </c>
      <c r="M3779" t="b">
        <v>0</v>
      </c>
      <c r="N3779">
        <v>59</v>
      </c>
      <c r="O3779" t="b">
        <v>1</v>
      </c>
      <c r="P3779" t="s">
        <v>8304</v>
      </c>
      <c r="Q3779">
        <f t="shared" si="402"/>
        <v>864</v>
      </c>
      <c r="R3779">
        <f t="shared" ref="R3779:R3842" si="405">Q3779/N3779</f>
        <v>14.64406779661017</v>
      </c>
      <c r="S3779" t="str">
        <f t="shared" si="400"/>
        <v>theater</v>
      </c>
      <c r="T3779" t="str">
        <f t="shared" si="403"/>
        <v>ater/musical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6">
        <f t="shared" si="404"/>
        <v>42049.819212962961</v>
      </c>
      <c r="K3780">
        <v>1418758780</v>
      </c>
      <c r="L3780" s="18">
        <f t="shared" si="401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>
        <f t="shared" si="402"/>
        <v>121</v>
      </c>
      <c r="R3780">
        <f t="shared" si="405"/>
        <v>3.3611111111111112</v>
      </c>
      <c r="S3780" t="str">
        <f t="shared" si="400"/>
        <v>theater</v>
      </c>
      <c r="T3780" t="str">
        <f t="shared" si="403"/>
        <v>ater/musical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6">
        <f t="shared" si="404"/>
        <v>42455.693750000006</v>
      </c>
      <c r="K3781">
        <v>1456421940</v>
      </c>
      <c r="L3781" s="18">
        <f t="shared" si="401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>
        <f t="shared" si="402"/>
        <v>597</v>
      </c>
      <c r="R3781">
        <f t="shared" si="405"/>
        <v>5.1913043478260867</v>
      </c>
      <c r="S3781" t="str">
        <f t="shared" si="400"/>
        <v>theater</v>
      </c>
      <c r="T3781" t="str">
        <f t="shared" si="403"/>
        <v>ater/musical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6">
        <f t="shared" si="404"/>
        <v>42198.837499999994</v>
      </c>
      <c r="K3782">
        <v>1433999785</v>
      </c>
      <c r="L3782" s="18">
        <f t="shared" si="401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>
        <f t="shared" si="402"/>
        <v>500</v>
      </c>
      <c r="R3782">
        <f t="shared" si="405"/>
        <v>16.666666666666668</v>
      </c>
      <c r="S3782" t="str">
        <f t="shared" si="400"/>
        <v>theater</v>
      </c>
      <c r="T3782" t="str">
        <f t="shared" si="403"/>
        <v>ater/musical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6">
        <f t="shared" si="404"/>
        <v>41890.882928240739</v>
      </c>
      <c r="K3783">
        <v>1408050685</v>
      </c>
      <c r="L3783" s="18">
        <f t="shared" si="401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>
        <f t="shared" si="402"/>
        <v>435</v>
      </c>
      <c r="R3783">
        <f t="shared" si="405"/>
        <v>8.365384615384615</v>
      </c>
      <c r="S3783" t="str">
        <f t="shared" si="400"/>
        <v>theater</v>
      </c>
      <c r="T3783" t="str">
        <f t="shared" si="403"/>
        <v>ater/musical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6">
        <f t="shared" si="404"/>
        <v>42575.958333333328</v>
      </c>
      <c r="K3784">
        <v>1466887297</v>
      </c>
      <c r="L3784" s="18">
        <f t="shared" si="401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>
        <f t="shared" si="402"/>
        <v>35</v>
      </c>
      <c r="R3784">
        <f t="shared" si="405"/>
        <v>1.2962962962962963</v>
      </c>
      <c r="S3784" t="str">
        <f t="shared" si="400"/>
        <v>theater</v>
      </c>
      <c r="T3784" t="str">
        <f t="shared" si="403"/>
        <v>ater/musical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6">
        <f t="shared" si="404"/>
        <v>42444.666666666672</v>
      </c>
      <c r="K3785">
        <v>1455938520</v>
      </c>
      <c r="L3785" s="18">
        <f t="shared" si="401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>
        <f t="shared" si="402"/>
        <v>347</v>
      </c>
      <c r="R3785">
        <f t="shared" si="405"/>
        <v>14.458333333333334</v>
      </c>
      <c r="S3785" t="str">
        <f t="shared" si="400"/>
        <v>theater</v>
      </c>
      <c r="T3785" t="str">
        <f t="shared" si="403"/>
        <v>ater/musical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6">
        <f t="shared" si="404"/>
        <v>42561.980694444443</v>
      </c>
      <c r="K3786">
        <v>1465601532</v>
      </c>
      <c r="L3786" s="18">
        <f t="shared" si="401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>
        <f t="shared" si="402"/>
        <v>150</v>
      </c>
      <c r="R3786">
        <f t="shared" si="405"/>
        <v>15</v>
      </c>
      <c r="S3786" t="str">
        <f t="shared" si="400"/>
        <v>theater</v>
      </c>
      <c r="T3786" t="str">
        <f t="shared" si="403"/>
        <v>ater/musical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6">
        <f t="shared" si="404"/>
        <v>42584.418749999997</v>
      </c>
      <c r="K3787">
        <v>1467040769</v>
      </c>
      <c r="L3787" s="18">
        <f t="shared" si="401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>
        <f t="shared" si="402"/>
        <v>1015</v>
      </c>
      <c r="R3787">
        <f t="shared" si="405"/>
        <v>33.833333333333336</v>
      </c>
      <c r="S3787" t="str">
        <f t="shared" si="400"/>
        <v>theater</v>
      </c>
      <c r="T3787" t="str">
        <f t="shared" si="403"/>
        <v>ater/musical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6">
        <f t="shared" si="404"/>
        <v>42517.037905092591</v>
      </c>
      <c r="K3788">
        <v>1461718475</v>
      </c>
      <c r="L3788" s="18">
        <f t="shared" si="401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>
        <f t="shared" si="402"/>
        <v>658</v>
      </c>
      <c r="R3788">
        <f t="shared" si="405"/>
        <v>9.2676056338028161</v>
      </c>
      <c r="S3788" t="str">
        <f t="shared" si="400"/>
        <v>theater</v>
      </c>
      <c r="T3788" t="str">
        <f t="shared" si="403"/>
        <v>ater/musical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6">
        <f t="shared" si="404"/>
        <v>42196.165972222225</v>
      </c>
      <c r="K3789">
        <v>1434113406</v>
      </c>
      <c r="L3789" s="18">
        <f t="shared" si="401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>
        <f t="shared" si="402"/>
        <v>1</v>
      </c>
      <c r="R3789">
        <f t="shared" si="405"/>
        <v>0.1</v>
      </c>
      <c r="S3789" t="str">
        <f t="shared" si="400"/>
        <v>theater</v>
      </c>
      <c r="T3789" t="str">
        <f t="shared" si="403"/>
        <v>ater/musical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6">
        <f t="shared" si="404"/>
        <v>42361.679166666669</v>
      </c>
      <c r="K3790">
        <v>1448469719</v>
      </c>
      <c r="L3790" s="18">
        <f t="shared" si="401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>
        <f t="shared" si="402"/>
        <v>-74500</v>
      </c>
      <c r="R3790">
        <f t="shared" si="405"/>
        <v>-74500</v>
      </c>
      <c r="S3790" t="str">
        <f t="shared" si="400"/>
        <v>theater</v>
      </c>
      <c r="T3790" t="str">
        <f t="shared" si="403"/>
        <v>ater/musical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6">
        <f t="shared" si="404"/>
        <v>42170.798819444448</v>
      </c>
      <c r="K3791">
        <v>1431630618</v>
      </c>
      <c r="L3791" s="18">
        <f t="shared" si="401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>
        <f t="shared" si="402"/>
        <v>-3434</v>
      </c>
      <c r="R3791">
        <f t="shared" si="405"/>
        <v>-858.5</v>
      </c>
      <c r="S3791" t="str">
        <f t="shared" si="400"/>
        <v>theater</v>
      </c>
      <c r="T3791" t="str">
        <f t="shared" si="403"/>
        <v>ater/musical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6">
        <f t="shared" si="404"/>
        <v>42696.708599537036</v>
      </c>
      <c r="K3792">
        <v>1477238423</v>
      </c>
      <c r="L3792" s="18">
        <f t="shared" si="401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>
        <f t="shared" si="402"/>
        <v>-15000</v>
      </c>
      <c r="R3792" t="e">
        <f t="shared" si="405"/>
        <v>#DIV/0!</v>
      </c>
      <c r="S3792" t="str">
        <f t="shared" si="400"/>
        <v>theater</v>
      </c>
      <c r="T3792" t="str">
        <f t="shared" si="403"/>
        <v>ater/musical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6">
        <f t="shared" si="404"/>
        <v>41826.692037037035</v>
      </c>
      <c r="K3793">
        <v>1399480592</v>
      </c>
      <c r="L3793" s="18">
        <f t="shared" si="401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>
        <f t="shared" si="402"/>
        <v>-1500</v>
      </c>
      <c r="R3793" t="e">
        <f t="shared" si="405"/>
        <v>#DIV/0!</v>
      </c>
      <c r="S3793" t="str">
        <f t="shared" si="400"/>
        <v>theater</v>
      </c>
      <c r="T3793" t="str">
        <f t="shared" si="403"/>
        <v>ater/musical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6">
        <f t="shared" si="404"/>
        <v>42200.447013888886</v>
      </c>
      <c r="K3794">
        <v>1434365022</v>
      </c>
      <c r="L3794" s="18">
        <f t="shared" si="401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>
        <f t="shared" si="402"/>
        <v>-12465</v>
      </c>
      <c r="R3794">
        <f t="shared" si="405"/>
        <v>-6232.5</v>
      </c>
      <c r="S3794" t="str">
        <f t="shared" si="400"/>
        <v>theater</v>
      </c>
      <c r="T3794" t="str">
        <f t="shared" si="403"/>
        <v>ater/musical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6">
        <f t="shared" si="404"/>
        <v>41989.938993055555</v>
      </c>
      <c r="K3795">
        <v>1416954729</v>
      </c>
      <c r="L3795" s="18">
        <f t="shared" si="401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>
        <f t="shared" si="402"/>
        <v>-2824</v>
      </c>
      <c r="R3795">
        <f t="shared" si="405"/>
        <v>-117.66666666666667</v>
      </c>
      <c r="S3795" t="str">
        <f t="shared" si="400"/>
        <v>theater</v>
      </c>
      <c r="T3795" t="str">
        <f t="shared" si="403"/>
        <v>ater/musical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6">
        <f t="shared" si="404"/>
        <v>42162.58048611111</v>
      </c>
      <c r="K3796">
        <v>1431093354</v>
      </c>
      <c r="L3796" s="18">
        <f t="shared" si="401"/>
        <v>42132.58048611111</v>
      </c>
      <c r="M3796" t="b">
        <v>0</v>
      </c>
      <c r="N3796">
        <v>1</v>
      </c>
      <c r="O3796" t="b">
        <v>0</v>
      </c>
      <c r="P3796" t="s">
        <v>8304</v>
      </c>
      <c r="Q3796">
        <f t="shared" si="402"/>
        <v>-4950</v>
      </c>
      <c r="R3796">
        <f t="shared" si="405"/>
        <v>-4950</v>
      </c>
      <c r="S3796" t="str">
        <f t="shared" si="400"/>
        <v>theater</v>
      </c>
      <c r="T3796" t="str">
        <f t="shared" si="403"/>
        <v>ater/musical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6">
        <f t="shared" si="404"/>
        <v>42244.9375</v>
      </c>
      <c r="K3797">
        <v>1437042490</v>
      </c>
      <c r="L3797" s="18">
        <f t="shared" si="401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>
        <f t="shared" si="402"/>
        <v>-590</v>
      </c>
      <c r="R3797">
        <f t="shared" si="405"/>
        <v>-295</v>
      </c>
      <c r="S3797" t="str">
        <f t="shared" si="400"/>
        <v>theater</v>
      </c>
      <c r="T3797" t="str">
        <f t="shared" si="403"/>
        <v>ater/musical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6">
        <f t="shared" si="404"/>
        <v>42749.029583333337</v>
      </c>
      <c r="K3798">
        <v>1479170556</v>
      </c>
      <c r="L3798" s="18">
        <f t="shared" si="401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>
        <f t="shared" si="402"/>
        <v>-22499</v>
      </c>
      <c r="R3798">
        <f t="shared" si="405"/>
        <v>-22499</v>
      </c>
      <c r="S3798" t="str">
        <f t="shared" si="400"/>
        <v>theater</v>
      </c>
      <c r="T3798" t="str">
        <f t="shared" si="403"/>
        <v>ater/musical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6">
        <f t="shared" si="404"/>
        <v>42114.881539351853</v>
      </c>
      <c r="K3799">
        <v>1426972165</v>
      </c>
      <c r="L3799" s="18">
        <f t="shared" si="401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>
        <f t="shared" si="402"/>
        <v>-620</v>
      </c>
      <c r="R3799">
        <f t="shared" si="405"/>
        <v>-16.756756756756758</v>
      </c>
      <c r="S3799" t="str">
        <f t="shared" si="400"/>
        <v>theater</v>
      </c>
      <c r="T3799" t="str">
        <f t="shared" si="403"/>
        <v>ater/musical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6">
        <f t="shared" si="404"/>
        <v>41861.722777777781</v>
      </c>
      <c r="K3800">
        <v>1405099248</v>
      </c>
      <c r="L3800" s="18">
        <f t="shared" si="401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>
        <f t="shared" si="402"/>
        <v>-68975</v>
      </c>
      <c r="R3800">
        <f t="shared" si="405"/>
        <v>-13795</v>
      </c>
      <c r="S3800" t="str">
        <f t="shared" si="400"/>
        <v>theater</v>
      </c>
      <c r="T3800" t="str">
        <f t="shared" si="403"/>
        <v>ater/musical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6">
        <f t="shared" si="404"/>
        <v>42440.93105324074</v>
      </c>
      <c r="K3801">
        <v>1455142843</v>
      </c>
      <c r="L3801" s="18">
        <f t="shared" si="401"/>
        <v>42410.93105324074</v>
      </c>
      <c r="M3801" t="b">
        <v>0</v>
      </c>
      <c r="N3801">
        <v>4</v>
      </c>
      <c r="O3801" t="b">
        <v>0</v>
      </c>
      <c r="P3801" t="s">
        <v>8304</v>
      </c>
      <c r="Q3801">
        <f t="shared" si="402"/>
        <v>-9598</v>
      </c>
      <c r="R3801">
        <f t="shared" si="405"/>
        <v>-2399.5</v>
      </c>
      <c r="S3801" t="str">
        <f t="shared" si="400"/>
        <v>theater</v>
      </c>
      <c r="T3801" t="str">
        <f t="shared" si="403"/>
        <v>ater/musical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6">
        <f t="shared" si="404"/>
        <v>42015.207638888889</v>
      </c>
      <c r="K3802">
        <v>1418146883</v>
      </c>
      <c r="L3802" s="18">
        <f t="shared" si="401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>
        <f t="shared" si="402"/>
        <v>-21119</v>
      </c>
      <c r="R3802">
        <f t="shared" si="405"/>
        <v>-1319.9375</v>
      </c>
      <c r="S3802" t="str">
        <f t="shared" si="400"/>
        <v>theater</v>
      </c>
      <c r="T3802" t="str">
        <f t="shared" si="403"/>
        <v>ater/musical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6">
        <f t="shared" si="404"/>
        <v>42006.676111111112</v>
      </c>
      <c r="K3803">
        <v>1417536816</v>
      </c>
      <c r="L3803" s="18">
        <f t="shared" si="401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>
        <f t="shared" si="402"/>
        <v>-4574</v>
      </c>
      <c r="R3803">
        <f t="shared" si="405"/>
        <v>-508.22222222222223</v>
      </c>
      <c r="S3803" t="str">
        <f t="shared" si="400"/>
        <v>theater</v>
      </c>
      <c r="T3803" t="str">
        <f t="shared" si="403"/>
        <v>ater/musical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6">
        <f t="shared" si="404"/>
        <v>42299.126226851848</v>
      </c>
      <c r="K3804">
        <v>1442890906</v>
      </c>
      <c r="L3804" s="18">
        <f t="shared" si="401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>
        <f t="shared" si="402"/>
        <v>-3000</v>
      </c>
      <c r="R3804" t="e">
        <f t="shared" si="405"/>
        <v>#DIV/0!</v>
      </c>
      <c r="S3804" t="str">
        <f t="shared" si="400"/>
        <v>theater</v>
      </c>
      <c r="T3804" t="str">
        <f t="shared" si="403"/>
        <v>ater/musical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6">
        <f t="shared" si="404"/>
        <v>42433.971851851849</v>
      </c>
      <c r="K3805">
        <v>1454541568</v>
      </c>
      <c r="L3805" s="18">
        <f t="shared" si="401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>
        <f t="shared" si="402"/>
        <v>-9642</v>
      </c>
      <c r="R3805">
        <f t="shared" si="405"/>
        <v>-241.05</v>
      </c>
      <c r="S3805" t="str">
        <f t="shared" si="400"/>
        <v>theater</v>
      </c>
      <c r="T3805" t="str">
        <f t="shared" si="403"/>
        <v>ater/musical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6">
        <f t="shared" si="404"/>
        <v>42582.291666666672</v>
      </c>
      <c r="K3806">
        <v>1465172024</v>
      </c>
      <c r="L3806" s="18">
        <f t="shared" si="401"/>
        <v>42527.00953703704</v>
      </c>
      <c r="M3806" t="b">
        <v>0</v>
      </c>
      <c r="N3806">
        <v>0</v>
      </c>
      <c r="O3806" t="b">
        <v>0</v>
      </c>
      <c r="P3806" t="s">
        <v>8304</v>
      </c>
      <c r="Q3806">
        <f t="shared" si="402"/>
        <v>-8000</v>
      </c>
      <c r="R3806" t="e">
        <f t="shared" si="405"/>
        <v>#DIV/0!</v>
      </c>
      <c r="S3806" t="str">
        <f t="shared" si="400"/>
        <v>theater</v>
      </c>
      <c r="T3806" t="str">
        <f t="shared" si="403"/>
        <v>ater/musical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6">
        <f t="shared" si="404"/>
        <v>41909.887037037035</v>
      </c>
      <c r="K3807">
        <v>1406668640</v>
      </c>
      <c r="L3807" s="18">
        <f t="shared" si="401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>
        <f t="shared" si="402"/>
        <v>-149997</v>
      </c>
      <c r="R3807">
        <f t="shared" si="405"/>
        <v>-74998.5</v>
      </c>
      <c r="S3807" t="str">
        <f t="shared" si="400"/>
        <v>theater</v>
      </c>
      <c r="T3807" t="str">
        <f t="shared" si="403"/>
        <v>ater/musical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6">
        <f t="shared" si="404"/>
        <v>41819.259039351848</v>
      </c>
      <c r="K3808">
        <v>1402294381</v>
      </c>
      <c r="L3808" s="18">
        <f t="shared" si="401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>
        <f t="shared" si="402"/>
        <v>-7495</v>
      </c>
      <c r="R3808">
        <f t="shared" si="405"/>
        <v>-7495</v>
      </c>
      <c r="S3808" t="str">
        <f t="shared" si="400"/>
        <v>theater</v>
      </c>
      <c r="T3808" t="str">
        <f t="shared" si="403"/>
        <v>ater/musical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6">
        <f t="shared" si="404"/>
        <v>42097.909016203703</v>
      </c>
      <c r="K3809">
        <v>1427492939</v>
      </c>
      <c r="L3809" s="18">
        <f t="shared" si="401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>
        <f t="shared" si="402"/>
        <v>-1045</v>
      </c>
      <c r="R3809">
        <f t="shared" si="405"/>
        <v>-116.11111111111111</v>
      </c>
      <c r="S3809" t="str">
        <f t="shared" si="400"/>
        <v>theater</v>
      </c>
      <c r="T3809" t="str">
        <f t="shared" si="403"/>
        <v>ater/musical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6">
        <f t="shared" si="404"/>
        <v>42119.412256944444</v>
      </c>
      <c r="K3810">
        <v>1424775219</v>
      </c>
      <c r="L3810" s="18">
        <f t="shared" si="401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>
        <f t="shared" si="402"/>
        <v>0</v>
      </c>
      <c r="R3810">
        <f t="shared" si="405"/>
        <v>0</v>
      </c>
      <c r="S3810" s="8" t="str">
        <f t="shared" ref="S3810:S3869" si="406">LEFT(P3810, LEN(P3810)-6)</f>
        <v>theater</v>
      </c>
      <c r="T3810" t="str">
        <f t="shared" si="403"/>
        <v>heater/plays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6">
        <f t="shared" si="404"/>
        <v>41850.958333333336</v>
      </c>
      <c r="K3811">
        <v>1402403907</v>
      </c>
      <c r="L3811" s="18">
        <f t="shared" si="401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>
        <f t="shared" si="402"/>
        <v>25</v>
      </c>
      <c r="R3811">
        <f t="shared" si="405"/>
        <v>0.65789473684210531</v>
      </c>
      <c r="S3811" s="8" t="str">
        <f t="shared" si="406"/>
        <v>theater</v>
      </c>
      <c r="T3811" t="str">
        <f t="shared" si="403"/>
        <v>heater/plays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6">
        <f t="shared" si="404"/>
        <v>42084.807384259257</v>
      </c>
      <c r="K3812">
        <v>1424377358</v>
      </c>
      <c r="L3812" s="18">
        <f t="shared" si="401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>
        <f t="shared" si="402"/>
        <v>326</v>
      </c>
      <c r="R3812">
        <f t="shared" si="405"/>
        <v>12.538461538461538</v>
      </c>
      <c r="S3812" s="8" t="str">
        <f t="shared" si="406"/>
        <v>theater</v>
      </c>
      <c r="T3812" t="str">
        <f t="shared" si="403"/>
        <v>heater/plays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6">
        <f t="shared" si="404"/>
        <v>42521.458333333328</v>
      </c>
      <c r="K3813">
        <v>1461769373</v>
      </c>
      <c r="L3813" s="18">
        <f t="shared" si="401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>
        <f t="shared" si="402"/>
        <v>575</v>
      </c>
      <c r="R3813">
        <f t="shared" si="405"/>
        <v>30.263157894736842</v>
      </c>
      <c r="S3813" s="8" t="str">
        <f t="shared" si="406"/>
        <v>theater</v>
      </c>
      <c r="T3813" t="str">
        <f t="shared" si="403"/>
        <v>heater/plays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6">
        <f t="shared" si="404"/>
        <v>42156.165972222225</v>
      </c>
      <c r="K3814">
        <v>1429120908</v>
      </c>
      <c r="L3814" s="18">
        <f t="shared" si="401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>
        <f t="shared" si="402"/>
        <v>191</v>
      </c>
      <c r="R3814">
        <f t="shared" si="405"/>
        <v>17.363636363636363</v>
      </c>
      <c r="S3814" s="8" t="str">
        <f t="shared" si="406"/>
        <v>theater</v>
      </c>
      <c r="T3814" t="str">
        <f t="shared" si="403"/>
        <v>heater/plays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6">
        <f t="shared" si="404"/>
        <v>42535.904861111107</v>
      </c>
      <c r="K3815">
        <v>1462603021</v>
      </c>
      <c r="L3815" s="18">
        <f t="shared" si="401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>
        <f t="shared" si="402"/>
        <v>19.989999999999782</v>
      </c>
      <c r="R3815">
        <f t="shared" si="405"/>
        <v>0.74037037037036224</v>
      </c>
      <c r="S3815" s="8" t="str">
        <f t="shared" si="406"/>
        <v>theater</v>
      </c>
      <c r="T3815" t="str">
        <f t="shared" si="403"/>
        <v>heater/plays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6">
        <f t="shared" si="404"/>
        <v>42095.165972222225</v>
      </c>
      <c r="K3816">
        <v>1424727712</v>
      </c>
      <c r="L3816" s="18">
        <f t="shared" si="401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>
        <f t="shared" si="402"/>
        <v>602</v>
      </c>
      <c r="R3816">
        <f t="shared" si="405"/>
        <v>17.705882352941178</v>
      </c>
      <c r="S3816" s="8" t="str">
        <f t="shared" si="406"/>
        <v>theater</v>
      </c>
      <c r="T3816" t="str">
        <f t="shared" si="403"/>
        <v>heater/plays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6">
        <f t="shared" si="404"/>
        <v>42236.958333333328</v>
      </c>
      <c r="K3817">
        <v>1437545657</v>
      </c>
      <c r="L3817" s="18">
        <f t="shared" si="401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>
        <f t="shared" si="402"/>
        <v>9.9999999999909051E-3</v>
      </c>
      <c r="R3817">
        <f t="shared" si="405"/>
        <v>4.999999999995453E-4</v>
      </c>
      <c r="S3817" s="8" t="str">
        <f t="shared" si="406"/>
        <v>theater</v>
      </c>
      <c r="T3817" t="str">
        <f t="shared" si="403"/>
        <v>heater/plays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6">
        <f t="shared" si="404"/>
        <v>41837.690081018518</v>
      </c>
      <c r="K3818">
        <v>1403022823</v>
      </c>
      <c r="L3818" s="18">
        <f t="shared" si="401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>
        <f t="shared" si="402"/>
        <v>288.56999999999994</v>
      </c>
      <c r="R3818">
        <f t="shared" si="405"/>
        <v>7.7991891891891871</v>
      </c>
      <c r="S3818" s="8" t="str">
        <f t="shared" si="406"/>
        <v>theater</v>
      </c>
      <c r="T3818" t="str">
        <f t="shared" si="403"/>
        <v>heater/plays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6">
        <f t="shared" si="404"/>
        <v>42301.165972222225</v>
      </c>
      <c r="K3819">
        <v>1444236216</v>
      </c>
      <c r="L3819" s="18">
        <f t="shared" si="401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>
        <f t="shared" si="402"/>
        <v>145</v>
      </c>
      <c r="R3819">
        <f t="shared" si="405"/>
        <v>7.25</v>
      </c>
      <c r="S3819" s="8" t="str">
        <f t="shared" si="406"/>
        <v>theater</v>
      </c>
      <c r="T3819" t="str">
        <f t="shared" si="403"/>
        <v>heater/plays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6">
        <f t="shared" si="404"/>
        <v>42075.800717592589</v>
      </c>
      <c r="K3820">
        <v>1423599182</v>
      </c>
      <c r="L3820" s="18">
        <f t="shared" si="401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>
        <f t="shared" si="402"/>
        <v>320</v>
      </c>
      <c r="R3820">
        <f t="shared" si="405"/>
        <v>32</v>
      </c>
      <c r="S3820" s="8" t="str">
        <f t="shared" si="406"/>
        <v>theater</v>
      </c>
      <c r="T3820" t="str">
        <f t="shared" si="403"/>
        <v>heater/plays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6">
        <f t="shared" si="404"/>
        <v>42202.876388888893</v>
      </c>
      <c r="K3821">
        <v>1435554104</v>
      </c>
      <c r="L3821" s="18">
        <f t="shared" si="401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>
        <f t="shared" si="402"/>
        <v>64</v>
      </c>
      <c r="R3821">
        <f t="shared" si="405"/>
        <v>2.4615384615384617</v>
      </c>
      <c r="S3821" s="8" t="str">
        <f t="shared" si="406"/>
        <v>theater</v>
      </c>
      <c r="T3821" t="str">
        <f t="shared" si="403"/>
        <v>heater/plays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6">
        <f t="shared" si="404"/>
        <v>42190.651817129634</v>
      </c>
      <c r="K3822">
        <v>1433518717</v>
      </c>
      <c r="L3822" s="18">
        <f t="shared" si="401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>
        <f t="shared" si="402"/>
        <v>130</v>
      </c>
      <c r="R3822">
        <f t="shared" si="405"/>
        <v>6.5</v>
      </c>
      <c r="S3822" s="8" t="str">
        <f t="shared" si="406"/>
        <v>theater</v>
      </c>
      <c r="T3822" t="str">
        <f t="shared" si="403"/>
        <v>heater/plays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6">
        <f t="shared" si="404"/>
        <v>42373.180636574078</v>
      </c>
      <c r="K3823">
        <v>1449116407</v>
      </c>
      <c r="L3823" s="18">
        <f t="shared" si="401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>
        <f t="shared" si="402"/>
        <v>159</v>
      </c>
      <c r="R3823">
        <f t="shared" si="405"/>
        <v>3.4565217391304346</v>
      </c>
      <c r="S3823" s="8" t="str">
        <f t="shared" si="406"/>
        <v>theater</v>
      </c>
      <c r="T3823" t="str">
        <f t="shared" si="403"/>
        <v>heater/plays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6">
        <f t="shared" si="404"/>
        <v>42388.957638888889</v>
      </c>
      <c r="K3824">
        <v>1448136417</v>
      </c>
      <c r="L3824" s="18">
        <f t="shared" si="401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>
        <f t="shared" si="402"/>
        <v>501</v>
      </c>
      <c r="R3824">
        <f t="shared" si="405"/>
        <v>6.5921052631578947</v>
      </c>
      <c r="S3824" s="8" t="str">
        <f t="shared" si="406"/>
        <v>theater</v>
      </c>
      <c r="T3824" t="str">
        <f t="shared" si="403"/>
        <v>heater/plays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6">
        <f t="shared" si="404"/>
        <v>42205.165972222225</v>
      </c>
      <c r="K3825">
        <v>1434405044</v>
      </c>
      <c r="L3825" s="18">
        <f t="shared" si="401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>
        <f t="shared" si="402"/>
        <v>150</v>
      </c>
      <c r="R3825">
        <f t="shared" si="405"/>
        <v>3.6585365853658538</v>
      </c>
      <c r="S3825" s="8" t="str">
        <f t="shared" si="406"/>
        <v>theater</v>
      </c>
      <c r="T3825" t="str">
        <f t="shared" si="403"/>
        <v>heater/plays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6">
        <f t="shared" si="404"/>
        <v>42583.570138888885</v>
      </c>
      <c r="K3826">
        <v>1469026903</v>
      </c>
      <c r="L3826" s="18">
        <f t="shared" si="401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>
        <f t="shared" si="402"/>
        <v>20</v>
      </c>
      <c r="R3826">
        <f t="shared" si="405"/>
        <v>2.8571428571428572</v>
      </c>
      <c r="S3826" s="8" t="str">
        <f t="shared" si="406"/>
        <v>theater</v>
      </c>
      <c r="T3826" t="str">
        <f t="shared" si="403"/>
        <v>heater/plays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6">
        <f t="shared" si="404"/>
        <v>42172.069606481484</v>
      </c>
      <c r="K3827">
        <v>1432690814</v>
      </c>
      <c r="L3827" s="18">
        <f t="shared" si="401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>
        <f t="shared" si="402"/>
        <v>271</v>
      </c>
      <c r="R3827">
        <f t="shared" si="405"/>
        <v>5.5306122448979593</v>
      </c>
      <c r="S3827" s="8" t="str">
        <f t="shared" si="406"/>
        <v>theater</v>
      </c>
      <c r="T3827" t="str">
        <f t="shared" si="403"/>
        <v>heater/plays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6">
        <f t="shared" si="404"/>
        <v>42131.423541666663</v>
      </c>
      <c r="K3828">
        <v>1428401394</v>
      </c>
      <c r="L3828" s="18">
        <f t="shared" si="401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>
        <f t="shared" si="402"/>
        <v>115</v>
      </c>
      <c r="R3828">
        <f t="shared" si="405"/>
        <v>4.4230769230769234</v>
      </c>
      <c r="S3828" s="8" t="str">
        <f t="shared" si="406"/>
        <v>theater</v>
      </c>
      <c r="T3828" t="str">
        <f t="shared" si="403"/>
        <v>heater/plays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6">
        <f t="shared" si="404"/>
        <v>42090</v>
      </c>
      <c r="K3829">
        <v>1422656201</v>
      </c>
      <c r="L3829" s="18">
        <f t="shared" si="401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>
        <f t="shared" si="402"/>
        <v>1580</v>
      </c>
      <c r="R3829">
        <f t="shared" si="405"/>
        <v>24.307692307692307</v>
      </c>
      <c r="S3829" s="8" t="str">
        <f t="shared" si="406"/>
        <v>theater</v>
      </c>
      <c r="T3829" t="str">
        <f t="shared" si="403"/>
        <v>heater/plays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6">
        <f t="shared" si="404"/>
        <v>42004.569293981483</v>
      </c>
      <c r="K3830">
        <v>1414845587</v>
      </c>
      <c r="L3830" s="18">
        <f t="shared" si="401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>
        <f t="shared" si="402"/>
        <v>0</v>
      </c>
      <c r="R3830">
        <f t="shared" si="405"/>
        <v>0</v>
      </c>
      <c r="S3830" s="8" t="str">
        <f t="shared" si="406"/>
        <v>theater</v>
      </c>
      <c r="T3830" t="str">
        <f t="shared" si="403"/>
        <v>heater/plays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6">
        <f t="shared" si="404"/>
        <v>42613.865405092598</v>
      </c>
      <c r="K3831">
        <v>1470948371</v>
      </c>
      <c r="L3831" s="18">
        <f t="shared" si="401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>
        <f t="shared" si="402"/>
        <v>1</v>
      </c>
      <c r="R3831">
        <f t="shared" si="405"/>
        <v>0.125</v>
      </c>
      <c r="S3831" s="8" t="str">
        <f t="shared" si="406"/>
        <v>theater</v>
      </c>
      <c r="T3831" t="str">
        <f t="shared" si="403"/>
        <v>heater/plays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6">
        <f t="shared" si="404"/>
        <v>42517.740868055553</v>
      </c>
      <c r="K3832">
        <v>1463161611</v>
      </c>
      <c r="L3832" s="18">
        <f t="shared" si="401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>
        <f t="shared" si="402"/>
        <v>125</v>
      </c>
      <c r="R3832">
        <f t="shared" si="405"/>
        <v>41.666666666666664</v>
      </c>
      <c r="S3832" s="8" t="str">
        <f t="shared" si="406"/>
        <v>theater</v>
      </c>
      <c r="T3832" t="str">
        <f t="shared" si="403"/>
        <v>heater/plays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6">
        <f t="shared" si="404"/>
        <v>41948.890567129631</v>
      </c>
      <c r="K3833">
        <v>1413404545</v>
      </c>
      <c r="L3833" s="18">
        <f t="shared" si="401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>
        <f t="shared" si="402"/>
        <v>30.110000000000014</v>
      </c>
      <c r="R3833">
        <f t="shared" si="405"/>
        <v>3.3455555555555572</v>
      </c>
      <c r="S3833" s="8" t="str">
        <f t="shared" si="406"/>
        <v>theater</v>
      </c>
      <c r="T3833" t="str">
        <f t="shared" si="403"/>
        <v>heater/plays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6">
        <f t="shared" si="404"/>
        <v>42420.114988425921</v>
      </c>
      <c r="K3834">
        <v>1452048335</v>
      </c>
      <c r="L3834" s="18">
        <f t="shared" si="401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>
        <f t="shared" si="402"/>
        <v>56</v>
      </c>
      <c r="R3834">
        <f t="shared" si="405"/>
        <v>6.2222222222222223</v>
      </c>
      <c r="S3834" s="8" t="str">
        <f t="shared" si="406"/>
        <v>theater</v>
      </c>
      <c r="T3834" t="str">
        <f t="shared" si="403"/>
        <v>heater/plays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6">
        <f t="shared" si="404"/>
        <v>41974.797916666663</v>
      </c>
      <c r="K3835">
        <v>1416516972</v>
      </c>
      <c r="L3835" s="18">
        <f t="shared" si="401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>
        <f t="shared" si="402"/>
        <v>200</v>
      </c>
      <c r="R3835">
        <f t="shared" si="405"/>
        <v>10</v>
      </c>
      <c r="S3835" s="8" t="str">
        <f t="shared" si="406"/>
        <v>theater</v>
      </c>
      <c r="T3835" t="str">
        <f t="shared" si="403"/>
        <v>heater/plays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6">
        <f t="shared" si="404"/>
        <v>42173.445219907408</v>
      </c>
      <c r="K3836">
        <v>1432032067</v>
      </c>
      <c r="L3836" s="18">
        <f t="shared" si="401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>
        <f t="shared" si="402"/>
        <v>271</v>
      </c>
      <c r="R3836">
        <f t="shared" si="405"/>
        <v>4.7543859649122808</v>
      </c>
      <c r="S3836" s="8" t="str">
        <f t="shared" si="406"/>
        <v>theater</v>
      </c>
      <c r="T3836" t="str">
        <f t="shared" si="403"/>
        <v>heater/plays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6">
        <f t="shared" si="404"/>
        <v>42481.94222222222</v>
      </c>
      <c r="K3837">
        <v>1459463808</v>
      </c>
      <c r="L3837" s="18">
        <f t="shared" si="401"/>
        <v>42460.94222222222</v>
      </c>
      <c r="M3837" t="b">
        <v>0</v>
      </c>
      <c r="N3837">
        <v>8</v>
      </c>
      <c r="O3837" t="b">
        <v>1</v>
      </c>
      <c r="P3837" t="s">
        <v>8270</v>
      </c>
      <c r="Q3837">
        <f t="shared" si="402"/>
        <v>120</v>
      </c>
      <c r="R3837">
        <f t="shared" si="405"/>
        <v>15</v>
      </c>
      <c r="S3837" s="8" t="str">
        <f t="shared" si="406"/>
        <v>theater</v>
      </c>
      <c r="T3837" t="str">
        <f t="shared" si="403"/>
        <v>heater/plays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6">
        <f t="shared" si="404"/>
        <v>42585.172916666663</v>
      </c>
      <c r="K3838">
        <v>1467497652</v>
      </c>
      <c r="L3838" s="18">
        <f t="shared" si="401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>
        <f t="shared" si="402"/>
        <v>100</v>
      </c>
      <c r="R3838">
        <f t="shared" si="405"/>
        <v>7.1428571428571432</v>
      </c>
      <c r="S3838" s="8" t="str">
        <f t="shared" si="406"/>
        <v>theater</v>
      </c>
      <c r="T3838" t="str">
        <f t="shared" si="403"/>
        <v>heater/plays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6">
        <f t="shared" si="404"/>
        <v>42188.765717592592</v>
      </c>
      <c r="K3839">
        <v>1432837358</v>
      </c>
      <c r="L3839" s="18">
        <f t="shared" si="401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>
        <f t="shared" si="402"/>
        <v>42</v>
      </c>
      <c r="R3839">
        <f t="shared" si="405"/>
        <v>2.4705882352941178</v>
      </c>
      <c r="S3839" s="8" t="str">
        <f t="shared" si="406"/>
        <v>theater</v>
      </c>
      <c r="T3839" t="str">
        <f t="shared" si="403"/>
        <v>heater/plays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6">
        <f t="shared" si="404"/>
        <v>42146.710752314815</v>
      </c>
      <c r="K3840">
        <v>1429722209</v>
      </c>
      <c r="L3840" s="18">
        <f t="shared" si="401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>
        <f t="shared" si="402"/>
        <v>824</v>
      </c>
      <c r="R3840">
        <f t="shared" si="405"/>
        <v>8.24</v>
      </c>
      <c r="S3840" s="8" t="str">
        <f t="shared" si="406"/>
        <v>theater</v>
      </c>
      <c r="T3840" t="str">
        <f t="shared" si="403"/>
        <v>heater/plays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6">
        <f t="shared" si="404"/>
        <v>42215.142638888887</v>
      </c>
      <c r="K3841">
        <v>1433042724</v>
      </c>
      <c r="L3841" s="18">
        <f t="shared" si="401"/>
        <v>42155.142638888887</v>
      </c>
      <c r="M3841" t="b">
        <v>0</v>
      </c>
      <c r="N3841">
        <v>32</v>
      </c>
      <c r="O3841" t="b">
        <v>1</v>
      </c>
      <c r="P3841" t="s">
        <v>8270</v>
      </c>
      <c r="Q3841">
        <f t="shared" si="402"/>
        <v>25</v>
      </c>
      <c r="R3841">
        <f t="shared" si="405"/>
        <v>0.78125</v>
      </c>
      <c r="S3841" s="8" t="str">
        <f t="shared" si="406"/>
        <v>theater</v>
      </c>
      <c r="T3841" t="str">
        <f t="shared" si="403"/>
        <v>heater/plays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6">
        <f t="shared" si="404"/>
        <v>42457.660057870366</v>
      </c>
      <c r="K3842">
        <v>1457023829</v>
      </c>
      <c r="L3842" s="18">
        <f t="shared" ref="L3842:L3905" si="407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8270</v>
      </c>
      <c r="Q3842">
        <f t="shared" ref="Q3842:Q3905" si="408">E3842-D3842</f>
        <v>64</v>
      </c>
      <c r="R3842">
        <f t="shared" si="405"/>
        <v>21.333333333333332</v>
      </c>
      <c r="S3842" s="8" t="str">
        <f t="shared" si="406"/>
        <v>theater</v>
      </c>
      <c r="T3842" t="str">
        <f t="shared" ref="T3842:T3905" si="409">RIGHT(P3842,12)</f>
        <v>heater/plays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6">
        <f t="shared" ref="J3843:J3906" si="410">(((I3843/60)/60)/24)+DATE(1970,1,1)</f>
        <v>41840.785729166666</v>
      </c>
      <c r="K3843">
        <v>1400698287</v>
      </c>
      <c r="L3843" s="18">
        <f t="shared" si="407"/>
        <v>41780.785729166666</v>
      </c>
      <c r="M3843" t="b">
        <v>1</v>
      </c>
      <c r="N3843">
        <v>34</v>
      </c>
      <c r="O3843" t="b">
        <v>0</v>
      </c>
      <c r="P3843" t="s">
        <v>8270</v>
      </c>
      <c r="Q3843">
        <f t="shared" si="408"/>
        <v>-9128</v>
      </c>
      <c r="R3843">
        <f t="shared" ref="R3843:R3906" si="411">Q3843/N3843</f>
        <v>-268.47058823529414</v>
      </c>
      <c r="S3843" s="8" t="str">
        <f t="shared" si="406"/>
        <v>theater</v>
      </c>
      <c r="T3843" t="str">
        <f t="shared" si="409"/>
        <v>heater/plays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6">
        <f t="shared" si="410"/>
        <v>41770.493657407409</v>
      </c>
      <c r="K3844">
        <v>1397217052</v>
      </c>
      <c r="L3844" s="18">
        <f t="shared" si="407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>
        <f t="shared" si="408"/>
        <v>-3903</v>
      </c>
      <c r="R3844">
        <f t="shared" si="411"/>
        <v>-169.69565217391303</v>
      </c>
      <c r="S3844" s="8" t="str">
        <f t="shared" si="406"/>
        <v>theater</v>
      </c>
      <c r="T3844" t="str">
        <f t="shared" si="409"/>
        <v>heater/plays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6">
        <f t="shared" si="410"/>
        <v>41791.072500000002</v>
      </c>
      <c r="K3845">
        <v>1399427064</v>
      </c>
      <c r="L3845" s="18">
        <f t="shared" si="407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>
        <f t="shared" si="408"/>
        <v>-3935</v>
      </c>
      <c r="R3845">
        <f t="shared" si="411"/>
        <v>-207.10526315789474</v>
      </c>
      <c r="S3845" s="8" t="str">
        <f t="shared" si="406"/>
        <v>theater</v>
      </c>
      <c r="T3845" t="str">
        <f t="shared" si="409"/>
        <v>heater/plays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6">
        <f t="shared" si="410"/>
        <v>41793.290972222225</v>
      </c>
      <c r="K3846">
        <v>1399474134</v>
      </c>
      <c r="L3846" s="18">
        <f t="shared" si="407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>
        <f t="shared" si="408"/>
        <v>-5734</v>
      </c>
      <c r="R3846">
        <f t="shared" si="411"/>
        <v>-114.68</v>
      </c>
      <c r="S3846" s="8" t="str">
        <f t="shared" si="406"/>
        <v>theater</v>
      </c>
      <c r="T3846" t="str">
        <f t="shared" si="409"/>
        <v>heater/plays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6">
        <f t="shared" si="410"/>
        <v>42278.627013888887</v>
      </c>
      <c r="K3847">
        <v>1441119774</v>
      </c>
      <c r="L3847" s="18">
        <f t="shared" si="407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>
        <f t="shared" si="408"/>
        <v>-39158</v>
      </c>
      <c r="R3847">
        <f t="shared" si="411"/>
        <v>-3263.1666666666665</v>
      </c>
      <c r="S3847" s="8" t="str">
        <f t="shared" si="406"/>
        <v>theater</v>
      </c>
      <c r="T3847" t="str">
        <f t="shared" si="409"/>
        <v>heater/plays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6">
        <f t="shared" si="410"/>
        <v>41916.290972222225</v>
      </c>
      <c r="K3848">
        <v>1409721542</v>
      </c>
      <c r="L3848" s="18">
        <f t="shared" si="407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>
        <f t="shared" si="408"/>
        <v>-6811</v>
      </c>
      <c r="R3848">
        <f t="shared" si="411"/>
        <v>-851.375</v>
      </c>
      <c r="S3848" s="8" t="str">
        <f t="shared" si="406"/>
        <v>theater</v>
      </c>
      <c r="T3848" t="str">
        <f t="shared" si="409"/>
        <v>heater/plays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6">
        <f t="shared" si="410"/>
        <v>42204.224432870367</v>
      </c>
      <c r="K3849">
        <v>1433395391</v>
      </c>
      <c r="L3849" s="18">
        <f t="shared" si="407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>
        <f t="shared" si="408"/>
        <v>-8803</v>
      </c>
      <c r="R3849">
        <f t="shared" si="411"/>
        <v>-978.11111111111109</v>
      </c>
      <c r="S3849" s="8" t="str">
        <f t="shared" si="406"/>
        <v>theater</v>
      </c>
      <c r="T3849" t="str">
        <f t="shared" si="409"/>
        <v>heater/plays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6">
        <f t="shared" si="410"/>
        <v>42295.817002314812</v>
      </c>
      <c r="K3850">
        <v>1442604989</v>
      </c>
      <c r="L3850" s="18">
        <f t="shared" si="407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>
        <f t="shared" si="408"/>
        <v>-10871</v>
      </c>
      <c r="R3850">
        <f t="shared" si="411"/>
        <v>-252.81395348837211</v>
      </c>
      <c r="S3850" s="8" t="str">
        <f t="shared" si="406"/>
        <v>theater</v>
      </c>
      <c r="T3850" t="str">
        <f t="shared" si="409"/>
        <v>heater/plays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6">
        <f t="shared" si="410"/>
        <v>42166.767175925925</v>
      </c>
      <c r="K3851">
        <v>1431455084</v>
      </c>
      <c r="L3851" s="18">
        <f t="shared" si="407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>
        <f t="shared" si="408"/>
        <v>-27887</v>
      </c>
      <c r="R3851">
        <f t="shared" si="411"/>
        <v>-995.96428571428567</v>
      </c>
      <c r="S3851" s="8" t="str">
        <f t="shared" si="406"/>
        <v>theater</v>
      </c>
      <c r="T3851" t="str">
        <f t="shared" si="409"/>
        <v>heater/plays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6">
        <f t="shared" si="410"/>
        <v>42005.124340277776</v>
      </c>
      <c r="K3852">
        <v>1417489143</v>
      </c>
      <c r="L3852" s="18">
        <f t="shared" si="407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>
        <f t="shared" si="408"/>
        <v>-962</v>
      </c>
      <c r="R3852">
        <f t="shared" si="411"/>
        <v>-240.5</v>
      </c>
      <c r="S3852" s="8" t="str">
        <f t="shared" si="406"/>
        <v>theater</v>
      </c>
      <c r="T3852" t="str">
        <f t="shared" si="409"/>
        <v>heater/plays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6">
        <f t="shared" si="410"/>
        <v>42202.439571759256</v>
      </c>
      <c r="K3853">
        <v>1434537179</v>
      </c>
      <c r="L3853" s="18">
        <f t="shared" si="407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>
        <f t="shared" si="408"/>
        <v>-1648</v>
      </c>
      <c r="R3853">
        <f t="shared" si="411"/>
        <v>-68.666666666666671</v>
      </c>
      <c r="S3853" s="8" t="str">
        <f t="shared" si="406"/>
        <v>theater</v>
      </c>
      <c r="T3853" t="str">
        <f t="shared" si="409"/>
        <v>heater/plays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6">
        <f t="shared" si="410"/>
        <v>42090.149027777778</v>
      </c>
      <c r="K3854">
        <v>1425270876</v>
      </c>
      <c r="L3854" s="18">
        <f t="shared" si="407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>
        <f t="shared" si="408"/>
        <v>-9980</v>
      </c>
      <c r="R3854">
        <f t="shared" si="411"/>
        <v>-4990</v>
      </c>
      <c r="S3854" s="8" t="str">
        <f t="shared" si="406"/>
        <v>theater</v>
      </c>
      <c r="T3854" t="str">
        <f t="shared" si="409"/>
        <v>heater/plays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6">
        <f t="shared" si="410"/>
        <v>41883.84002314815</v>
      </c>
      <c r="K3855">
        <v>1406578178</v>
      </c>
      <c r="L3855" s="18">
        <f t="shared" si="407"/>
        <v>41848.84002314815</v>
      </c>
      <c r="M3855" t="b">
        <v>0</v>
      </c>
      <c r="N3855">
        <v>2</v>
      </c>
      <c r="O3855" t="b">
        <v>0</v>
      </c>
      <c r="P3855" t="s">
        <v>8270</v>
      </c>
      <c r="Q3855">
        <f t="shared" si="408"/>
        <v>-99974</v>
      </c>
      <c r="R3855">
        <f t="shared" si="411"/>
        <v>-49987</v>
      </c>
      <c r="S3855" s="8" t="str">
        <f t="shared" si="406"/>
        <v>theater</v>
      </c>
      <c r="T3855" t="str">
        <f t="shared" si="409"/>
        <v>heater/plays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6">
        <f t="shared" si="410"/>
        <v>42133.884930555556</v>
      </c>
      <c r="K3856">
        <v>1428614058</v>
      </c>
      <c r="L3856" s="18">
        <f t="shared" si="407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>
        <f t="shared" si="408"/>
        <v>-9212</v>
      </c>
      <c r="R3856">
        <f t="shared" si="411"/>
        <v>-460.6</v>
      </c>
      <c r="S3856" s="8" t="str">
        <f t="shared" si="406"/>
        <v>theater</v>
      </c>
      <c r="T3856" t="str">
        <f t="shared" si="409"/>
        <v>heater/plays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6">
        <f t="shared" si="410"/>
        <v>42089.929062499999</v>
      </c>
      <c r="K3857">
        <v>1424819871</v>
      </c>
      <c r="L3857" s="18">
        <f t="shared" si="407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>
        <f t="shared" si="408"/>
        <v>-975</v>
      </c>
      <c r="R3857">
        <f t="shared" si="411"/>
        <v>-975</v>
      </c>
      <c r="S3857" s="8" t="str">
        <f t="shared" si="406"/>
        <v>theater</v>
      </c>
      <c r="T3857" t="str">
        <f t="shared" si="409"/>
        <v>heater/plays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6">
        <f t="shared" si="410"/>
        <v>42071.701423611114</v>
      </c>
      <c r="K3858">
        <v>1423245003</v>
      </c>
      <c r="L3858" s="18">
        <f t="shared" si="407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>
        <f t="shared" si="408"/>
        <v>-4999</v>
      </c>
      <c r="R3858">
        <f t="shared" si="411"/>
        <v>-4999</v>
      </c>
      <c r="S3858" s="8" t="str">
        <f t="shared" si="406"/>
        <v>theater</v>
      </c>
      <c r="T3858" t="str">
        <f t="shared" si="409"/>
        <v>heater/plays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6">
        <f t="shared" si="410"/>
        <v>41852.716666666667</v>
      </c>
      <c r="K3859">
        <v>1404927690</v>
      </c>
      <c r="L3859" s="18">
        <f t="shared" si="407"/>
        <v>41829.73715277778</v>
      </c>
      <c r="M3859" t="b">
        <v>0</v>
      </c>
      <c r="N3859">
        <v>4</v>
      </c>
      <c r="O3859" t="b">
        <v>0</v>
      </c>
      <c r="P3859" t="s">
        <v>8270</v>
      </c>
      <c r="Q3859">
        <f t="shared" si="408"/>
        <v>-4740</v>
      </c>
      <c r="R3859">
        <f t="shared" si="411"/>
        <v>-1185</v>
      </c>
      <c r="S3859" s="8" t="str">
        <f t="shared" si="406"/>
        <v>theater</v>
      </c>
      <c r="T3859" t="str">
        <f t="shared" si="409"/>
        <v>heater/plays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6">
        <f t="shared" si="410"/>
        <v>42146.875</v>
      </c>
      <c r="K3860">
        <v>1430734844</v>
      </c>
      <c r="L3860" s="18">
        <f t="shared" si="407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>
        <f t="shared" si="408"/>
        <v>-490</v>
      </c>
      <c r="R3860">
        <f t="shared" si="411"/>
        <v>-490</v>
      </c>
      <c r="S3860" s="8" t="str">
        <f t="shared" si="406"/>
        <v>theater</v>
      </c>
      <c r="T3860" t="str">
        <f t="shared" si="409"/>
        <v>heater/plays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6">
        <f t="shared" si="410"/>
        <v>41815.875</v>
      </c>
      <c r="K3861">
        <v>1401485207</v>
      </c>
      <c r="L3861" s="18">
        <f t="shared" si="407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>
        <f t="shared" si="408"/>
        <v>-2499</v>
      </c>
      <c r="R3861">
        <f t="shared" si="411"/>
        <v>-2499</v>
      </c>
      <c r="S3861" s="8" t="str">
        <f t="shared" si="406"/>
        <v>theater</v>
      </c>
      <c r="T3861" t="str">
        <f t="shared" si="409"/>
        <v>heater/plays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6">
        <f t="shared" si="410"/>
        <v>41863.660995370366</v>
      </c>
      <c r="K3862">
        <v>1405266710</v>
      </c>
      <c r="L3862" s="18">
        <f t="shared" si="407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>
        <f t="shared" si="408"/>
        <v>-4940</v>
      </c>
      <c r="R3862">
        <f t="shared" si="411"/>
        <v>-380</v>
      </c>
      <c r="S3862" s="8" t="str">
        <f t="shared" si="406"/>
        <v>theater</v>
      </c>
      <c r="T3862" t="str">
        <f t="shared" si="409"/>
        <v>heater/plays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6">
        <f t="shared" si="410"/>
        <v>41955.907638888893</v>
      </c>
      <c r="K3863">
        <v>1412258977</v>
      </c>
      <c r="L3863" s="18">
        <f t="shared" si="407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>
        <f t="shared" si="408"/>
        <v>-1900</v>
      </c>
      <c r="R3863">
        <f t="shared" si="411"/>
        <v>-1900</v>
      </c>
      <c r="S3863" s="8" t="str">
        <f t="shared" si="406"/>
        <v>theater</v>
      </c>
      <c r="T3863" t="str">
        <f t="shared" si="409"/>
        <v>heater/plays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6">
        <f t="shared" si="410"/>
        <v>42625.707638888889</v>
      </c>
      <c r="K3864">
        <v>1472451356</v>
      </c>
      <c r="L3864" s="18">
        <f t="shared" si="407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>
        <f t="shared" si="408"/>
        <v>-7499</v>
      </c>
      <c r="R3864">
        <f t="shared" si="411"/>
        <v>-7499</v>
      </c>
      <c r="S3864" s="8" t="str">
        <f t="shared" si="406"/>
        <v>theater</v>
      </c>
      <c r="T3864" t="str">
        <f t="shared" si="409"/>
        <v>heater/plays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6">
        <f t="shared" si="410"/>
        <v>42313.674826388888</v>
      </c>
      <c r="K3865">
        <v>1441552305</v>
      </c>
      <c r="L3865" s="18">
        <f t="shared" si="407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>
        <f t="shared" si="408"/>
        <v>-6000</v>
      </c>
      <c r="R3865" t="e">
        <f t="shared" si="411"/>
        <v>#DIV/0!</v>
      </c>
      <c r="S3865" s="8" t="str">
        <f t="shared" si="406"/>
        <v>theater</v>
      </c>
      <c r="T3865" t="str">
        <f t="shared" si="409"/>
        <v>heater/plays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6">
        <f t="shared" si="410"/>
        <v>42325.933495370366</v>
      </c>
      <c r="K3866">
        <v>1445203454</v>
      </c>
      <c r="L3866" s="18">
        <f t="shared" si="407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>
        <f t="shared" si="408"/>
        <v>-4940</v>
      </c>
      <c r="R3866">
        <f t="shared" si="411"/>
        <v>-1646.6666666666667</v>
      </c>
      <c r="S3866" s="8" t="str">
        <f t="shared" si="406"/>
        <v>theater</v>
      </c>
      <c r="T3866" t="str">
        <f t="shared" si="409"/>
        <v>heater/plays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6">
        <f t="shared" si="410"/>
        <v>41881.229166666664</v>
      </c>
      <c r="K3867">
        <v>1405957098</v>
      </c>
      <c r="L3867" s="18">
        <f t="shared" si="407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>
        <f t="shared" si="408"/>
        <v>-1763</v>
      </c>
      <c r="R3867">
        <f t="shared" si="411"/>
        <v>-125.92857142857143</v>
      </c>
      <c r="S3867" s="8" t="str">
        <f t="shared" si="406"/>
        <v>theater</v>
      </c>
      <c r="T3867" t="str">
        <f t="shared" si="409"/>
        <v>heater/plays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6">
        <f t="shared" si="410"/>
        <v>42452.145138888889</v>
      </c>
      <c r="K3868">
        <v>1454453021</v>
      </c>
      <c r="L3868" s="18">
        <f t="shared" si="407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>
        <f t="shared" si="408"/>
        <v>-1989</v>
      </c>
      <c r="R3868">
        <f t="shared" si="411"/>
        <v>-994.5</v>
      </c>
      <c r="S3868" s="8" t="str">
        <f t="shared" si="406"/>
        <v>theater</v>
      </c>
      <c r="T3868" t="str">
        <f t="shared" si="409"/>
        <v>heater/plays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6">
        <f t="shared" si="410"/>
        <v>42539.814108796301</v>
      </c>
      <c r="K3869">
        <v>1463686339</v>
      </c>
      <c r="L3869" s="18">
        <f t="shared" si="407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>
        <f t="shared" si="408"/>
        <v>-1749</v>
      </c>
      <c r="R3869">
        <f t="shared" si="411"/>
        <v>-349.8</v>
      </c>
      <c r="S3869" s="8" t="str">
        <f t="shared" si="406"/>
        <v>theater</v>
      </c>
      <c r="T3869" t="str">
        <f t="shared" si="409"/>
        <v>heater/plays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6">
        <f t="shared" si="410"/>
        <v>41890.659780092588</v>
      </c>
      <c r="K3870">
        <v>1408031405</v>
      </c>
      <c r="L3870" s="18">
        <f t="shared" si="407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>
        <f t="shared" si="408"/>
        <v>-4990</v>
      </c>
      <c r="R3870">
        <f t="shared" si="411"/>
        <v>-4990</v>
      </c>
      <c r="S3870" t="str">
        <f t="shared" ref="S3870:S3889" si="412">LEFT(P3870, LEN(P3870)-8)</f>
        <v>theater</v>
      </c>
      <c r="T3870" t="str">
        <f t="shared" si="409"/>
        <v>ater/musical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6">
        <f t="shared" si="410"/>
        <v>42077.132638888885</v>
      </c>
      <c r="K3871">
        <v>1423761792</v>
      </c>
      <c r="L3871" s="18">
        <f t="shared" si="407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>
        <f t="shared" si="408"/>
        <v>-12659</v>
      </c>
      <c r="R3871">
        <f t="shared" si="411"/>
        <v>-843.93333333333328</v>
      </c>
      <c r="S3871" t="str">
        <f t="shared" si="412"/>
        <v>theater</v>
      </c>
      <c r="T3871" t="str">
        <f t="shared" si="409"/>
        <v>ater/musical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6">
        <f t="shared" si="410"/>
        <v>41823.17219907407</v>
      </c>
      <c r="K3872">
        <v>1401768478</v>
      </c>
      <c r="L3872" s="18">
        <f t="shared" si="407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>
        <f t="shared" si="408"/>
        <v>-8500</v>
      </c>
      <c r="R3872">
        <f t="shared" si="411"/>
        <v>-850</v>
      </c>
      <c r="S3872" t="str">
        <f t="shared" si="412"/>
        <v>theater</v>
      </c>
      <c r="T3872" t="str">
        <f t="shared" si="409"/>
        <v>ater/musical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6">
        <f t="shared" si="410"/>
        <v>42823.739004629635</v>
      </c>
      <c r="K3873">
        <v>1485629050</v>
      </c>
      <c r="L3873" s="18">
        <f t="shared" si="407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>
        <f t="shared" si="408"/>
        <v>-1460</v>
      </c>
      <c r="R3873">
        <f t="shared" si="411"/>
        <v>-486.66666666666669</v>
      </c>
      <c r="S3873" t="str">
        <f t="shared" si="412"/>
        <v>theater</v>
      </c>
      <c r="T3873" t="str">
        <f t="shared" si="409"/>
        <v>ater/musical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6">
        <f t="shared" si="410"/>
        <v>42230.145787037036</v>
      </c>
      <c r="K3874">
        <v>1435202996</v>
      </c>
      <c r="L3874" s="18">
        <f t="shared" si="407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>
        <f t="shared" si="408"/>
        <v>-15000</v>
      </c>
      <c r="R3874" t="e">
        <f t="shared" si="411"/>
        <v>#DIV/0!</v>
      </c>
      <c r="S3874" t="str">
        <f t="shared" si="412"/>
        <v>theater</v>
      </c>
      <c r="T3874" t="str">
        <f t="shared" si="409"/>
        <v>ater/musical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6">
        <f t="shared" si="410"/>
        <v>42285.696006944447</v>
      </c>
      <c r="K3875">
        <v>1441730535</v>
      </c>
      <c r="L3875" s="18">
        <f t="shared" si="407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>
        <f t="shared" si="408"/>
        <v>-5500</v>
      </c>
      <c r="R3875" t="e">
        <f t="shared" si="411"/>
        <v>#DIV/0!</v>
      </c>
      <c r="S3875" t="str">
        <f t="shared" si="412"/>
        <v>theater</v>
      </c>
      <c r="T3875" t="str">
        <f t="shared" si="409"/>
        <v>ater/musical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6">
        <f t="shared" si="410"/>
        <v>42028.041666666672</v>
      </c>
      <c r="K3876">
        <v>1420244622</v>
      </c>
      <c r="L3876" s="18">
        <f t="shared" si="407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>
        <f t="shared" si="408"/>
        <v>-620</v>
      </c>
      <c r="R3876" t="e">
        <f t="shared" si="411"/>
        <v>#DIV/0!</v>
      </c>
      <c r="S3876" t="str">
        <f t="shared" si="412"/>
        <v>theater</v>
      </c>
      <c r="T3876" t="str">
        <f t="shared" si="409"/>
        <v>ater/musical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6">
        <f t="shared" si="410"/>
        <v>42616.416666666672</v>
      </c>
      <c r="K3877">
        <v>1472804365</v>
      </c>
      <c r="L3877" s="18">
        <f t="shared" si="407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>
        <f t="shared" si="408"/>
        <v>-30000</v>
      </c>
      <c r="R3877" t="e">
        <f t="shared" si="411"/>
        <v>#DIV/0!</v>
      </c>
      <c r="S3877" t="str">
        <f>LEFT(P3877, LEN(P3877)-8)</f>
        <v>theater</v>
      </c>
      <c r="T3877" t="str">
        <f t="shared" si="409"/>
        <v>ater/musical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6">
        <f t="shared" si="410"/>
        <v>42402.624166666668</v>
      </c>
      <c r="K3878">
        <v>1451833128</v>
      </c>
      <c r="L3878" s="18">
        <f t="shared" si="407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>
        <f t="shared" si="408"/>
        <v>-1841</v>
      </c>
      <c r="R3878">
        <f t="shared" si="411"/>
        <v>-40.021739130434781</v>
      </c>
      <c r="S3878" t="str">
        <f t="shared" si="412"/>
        <v>theater</v>
      </c>
      <c r="T3878" t="str">
        <f t="shared" si="409"/>
        <v>ater/musical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6">
        <f t="shared" si="410"/>
        <v>42712.67768518519</v>
      </c>
      <c r="K3879">
        <v>1478621752</v>
      </c>
      <c r="L3879" s="18">
        <f t="shared" si="407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>
        <f t="shared" si="408"/>
        <v>-23759</v>
      </c>
      <c r="R3879">
        <f t="shared" si="411"/>
        <v>-1697.0714285714287</v>
      </c>
      <c r="S3879" t="str">
        <f t="shared" si="412"/>
        <v>theater</v>
      </c>
      <c r="T3879" t="str">
        <f t="shared" si="409"/>
        <v>ater/musical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6">
        <f t="shared" si="410"/>
        <v>42185.165972222225</v>
      </c>
      <c r="K3880">
        <v>1433014746</v>
      </c>
      <c r="L3880" s="18">
        <f t="shared" si="407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>
        <f t="shared" si="408"/>
        <v>-17990</v>
      </c>
      <c r="R3880">
        <f t="shared" si="411"/>
        <v>-17990</v>
      </c>
      <c r="S3880" t="str">
        <f t="shared" si="412"/>
        <v>theater</v>
      </c>
      <c r="T3880" t="str">
        <f t="shared" si="409"/>
        <v>ater/musical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6">
        <f t="shared" si="410"/>
        <v>42029.861064814817</v>
      </c>
      <c r="K3881">
        <v>1419626396</v>
      </c>
      <c r="L3881" s="18">
        <f t="shared" si="407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>
        <f t="shared" si="408"/>
        <v>-15000</v>
      </c>
      <c r="R3881" t="e">
        <f t="shared" si="411"/>
        <v>#DIV/0!</v>
      </c>
      <c r="S3881" t="str">
        <f t="shared" si="412"/>
        <v>theater</v>
      </c>
      <c r="T3881" t="str">
        <f t="shared" si="409"/>
        <v>ater/musical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6">
        <f t="shared" si="410"/>
        <v>41850.958333333336</v>
      </c>
      <c r="K3882">
        <v>1403724820</v>
      </c>
      <c r="L3882" s="18">
        <f t="shared" si="407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>
        <f t="shared" si="408"/>
        <v>-6520</v>
      </c>
      <c r="R3882">
        <f t="shared" si="411"/>
        <v>-383.52941176470586</v>
      </c>
      <c r="S3882" t="str">
        <f t="shared" si="412"/>
        <v>theater</v>
      </c>
      <c r="T3882" t="str">
        <f t="shared" si="409"/>
        <v>ater/musical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6">
        <f t="shared" si="410"/>
        <v>42786.018506944441</v>
      </c>
      <c r="K3883">
        <v>1484958399</v>
      </c>
      <c r="L3883" s="18">
        <f t="shared" si="407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>
        <f t="shared" si="408"/>
        <v>-475</v>
      </c>
      <c r="R3883">
        <f t="shared" si="411"/>
        <v>-475</v>
      </c>
      <c r="S3883" t="str">
        <f t="shared" si="412"/>
        <v>theater</v>
      </c>
      <c r="T3883" t="str">
        <f t="shared" si="409"/>
        <v>ater/musical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6">
        <f t="shared" si="410"/>
        <v>42400.960416666669</v>
      </c>
      <c r="K3884">
        <v>1451950570</v>
      </c>
      <c r="L3884" s="18">
        <f t="shared" si="407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>
        <f t="shared" si="408"/>
        <v>-30000</v>
      </c>
      <c r="R3884" t="e">
        <f t="shared" si="411"/>
        <v>#DIV/0!</v>
      </c>
      <c r="S3884" t="str">
        <f t="shared" si="412"/>
        <v>theater</v>
      </c>
      <c r="T3884" t="str">
        <f t="shared" si="409"/>
        <v>ater/musical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6">
        <f t="shared" si="410"/>
        <v>41884.602650462963</v>
      </c>
      <c r="K3885">
        <v>1407076069</v>
      </c>
      <c r="L3885" s="18">
        <f t="shared" si="407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>
        <f t="shared" si="408"/>
        <v>-15000</v>
      </c>
      <c r="R3885" t="e">
        <f t="shared" si="411"/>
        <v>#DIV/0!</v>
      </c>
      <c r="S3885" t="str">
        <f t="shared" si="412"/>
        <v>theater</v>
      </c>
      <c r="T3885" t="str">
        <f t="shared" si="409"/>
        <v>ater/musical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6">
        <f t="shared" si="410"/>
        <v>42090.749907407408</v>
      </c>
      <c r="K3886">
        <v>1425322792</v>
      </c>
      <c r="L3886" s="18">
        <f t="shared" si="407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>
        <f t="shared" si="408"/>
        <v>-10000</v>
      </c>
      <c r="R3886" t="e">
        <f t="shared" si="411"/>
        <v>#DIV/0!</v>
      </c>
      <c r="S3886" t="str">
        <f t="shared" si="412"/>
        <v>theater</v>
      </c>
      <c r="T3886" t="str">
        <f t="shared" si="409"/>
        <v>ater/musical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6">
        <f t="shared" si="410"/>
        <v>42499.951284722221</v>
      </c>
      <c r="K3887">
        <v>1460242191</v>
      </c>
      <c r="L3887" s="18">
        <f t="shared" si="407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>
        <f t="shared" si="408"/>
        <v>-375000</v>
      </c>
      <c r="R3887" t="e">
        <f t="shared" si="411"/>
        <v>#DIV/0!</v>
      </c>
      <c r="S3887" t="str">
        <f t="shared" si="412"/>
        <v>theater</v>
      </c>
      <c r="T3887" t="str">
        <f t="shared" si="409"/>
        <v>ater/musical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6">
        <f t="shared" si="410"/>
        <v>41984.228032407409</v>
      </c>
      <c r="K3888">
        <v>1415683702</v>
      </c>
      <c r="L3888" s="18">
        <f t="shared" si="407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>
        <f t="shared" si="408"/>
        <v>-10000</v>
      </c>
      <c r="R3888" t="e">
        <f t="shared" si="411"/>
        <v>#DIV/0!</v>
      </c>
      <c r="S3888" t="str">
        <f t="shared" si="412"/>
        <v>theater</v>
      </c>
      <c r="T3888" t="str">
        <f t="shared" si="409"/>
        <v>ater/musical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6">
        <f t="shared" si="410"/>
        <v>42125.916666666672</v>
      </c>
      <c r="K3889">
        <v>1426538129</v>
      </c>
      <c r="L3889" s="18">
        <f t="shared" si="407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>
        <f t="shared" si="408"/>
        <v>-1965</v>
      </c>
      <c r="R3889">
        <f t="shared" si="411"/>
        <v>-982.5</v>
      </c>
      <c r="S3889" t="str">
        <f t="shared" si="412"/>
        <v>theater</v>
      </c>
      <c r="T3889" t="str">
        <f t="shared" si="409"/>
        <v>ater/musical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6">
        <f t="shared" si="410"/>
        <v>42792.545810185184</v>
      </c>
      <c r="K3890">
        <v>1485522358</v>
      </c>
      <c r="L3890" s="18">
        <f t="shared" si="407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>
        <f t="shared" si="408"/>
        <v>-1458</v>
      </c>
      <c r="R3890">
        <f t="shared" si="411"/>
        <v>-104.14285714285714</v>
      </c>
      <c r="S3890" s="8" t="str">
        <f t="shared" ref="S3890:S3953" si="413">LEFT(P3890, LEN(P3890)-6)</f>
        <v>theater</v>
      </c>
      <c r="T3890" t="str">
        <f t="shared" si="409"/>
        <v>heater/plays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6">
        <f t="shared" si="410"/>
        <v>42008.976388888885</v>
      </c>
      <c r="K3891">
        <v>1417651630</v>
      </c>
      <c r="L3891" s="18">
        <f t="shared" si="407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>
        <f t="shared" si="408"/>
        <v>-7882</v>
      </c>
      <c r="R3891">
        <f t="shared" si="411"/>
        <v>-875.77777777777783</v>
      </c>
      <c r="S3891" s="8" t="str">
        <f t="shared" si="413"/>
        <v>theater</v>
      </c>
      <c r="T3891" t="str">
        <f t="shared" si="409"/>
        <v>heater/plays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6">
        <f t="shared" si="410"/>
        <v>42231.758611111116</v>
      </c>
      <c r="K3892">
        <v>1434478344</v>
      </c>
      <c r="L3892" s="18">
        <f t="shared" si="407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>
        <f t="shared" si="408"/>
        <v>-12476</v>
      </c>
      <c r="R3892">
        <f t="shared" si="411"/>
        <v>-1559.5</v>
      </c>
      <c r="S3892" s="8" t="str">
        <f t="shared" si="413"/>
        <v>theater</v>
      </c>
      <c r="T3892" t="str">
        <f t="shared" si="409"/>
        <v>heater/plays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6">
        <f t="shared" si="410"/>
        <v>42086.207638888889</v>
      </c>
      <c r="K3893">
        <v>1424488244</v>
      </c>
      <c r="L3893" s="18">
        <f t="shared" si="407"/>
        <v>42056.1324537037</v>
      </c>
      <c r="M3893" t="b">
        <v>0</v>
      </c>
      <c r="N3893">
        <v>7</v>
      </c>
      <c r="O3893" t="b">
        <v>0</v>
      </c>
      <c r="P3893" t="s">
        <v>8270</v>
      </c>
      <c r="Q3893">
        <f t="shared" si="408"/>
        <v>-540</v>
      </c>
      <c r="R3893">
        <f t="shared" si="411"/>
        <v>-77.142857142857139</v>
      </c>
      <c r="S3893" s="8" t="str">
        <f t="shared" si="413"/>
        <v>theater</v>
      </c>
      <c r="T3893" t="str">
        <f t="shared" si="409"/>
        <v>heater/plays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6">
        <f t="shared" si="410"/>
        <v>41875.291666666664</v>
      </c>
      <c r="K3894">
        <v>1408203557</v>
      </c>
      <c r="L3894" s="18">
        <f t="shared" si="407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>
        <f t="shared" si="408"/>
        <v>-1000</v>
      </c>
      <c r="R3894" t="e">
        <f t="shared" si="411"/>
        <v>#DIV/0!</v>
      </c>
      <c r="S3894" s="8" t="str">
        <f t="shared" si="413"/>
        <v>theater</v>
      </c>
      <c r="T3894" t="str">
        <f t="shared" si="409"/>
        <v>heater/plays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6">
        <f t="shared" si="410"/>
        <v>41821.25</v>
      </c>
      <c r="K3895">
        <v>1400600840</v>
      </c>
      <c r="L3895" s="18">
        <f t="shared" si="407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>
        <f t="shared" si="408"/>
        <v>-39225</v>
      </c>
      <c r="R3895">
        <f t="shared" si="411"/>
        <v>-466.96428571428572</v>
      </c>
      <c r="S3895" s="8" t="str">
        <f t="shared" si="413"/>
        <v>theater</v>
      </c>
      <c r="T3895" t="str">
        <f t="shared" si="409"/>
        <v>heater/plays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6">
        <f t="shared" si="410"/>
        <v>42710.207638888889</v>
      </c>
      <c r="K3896">
        <v>1478386812</v>
      </c>
      <c r="L3896" s="18">
        <f t="shared" si="407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>
        <f t="shared" si="408"/>
        <v>-14480</v>
      </c>
      <c r="R3896">
        <f t="shared" si="411"/>
        <v>-1316.3636363636363</v>
      </c>
      <c r="S3896" s="8" t="str">
        <f t="shared" si="413"/>
        <v>theater</v>
      </c>
      <c r="T3896" t="str">
        <f t="shared" si="409"/>
        <v>heater/plays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6">
        <f t="shared" si="410"/>
        <v>42063.250208333338</v>
      </c>
      <c r="K3897">
        <v>1422424818</v>
      </c>
      <c r="L3897" s="18">
        <f t="shared" si="407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>
        <f t="shared" si="408"/>
        <v>-950</v>
      </c>
      <c r="R3897">
        <f t="shared" si="411"/>
        <v>-950</v>
      </c>
      <c r="S3897" s="8" t="str">
        <f t="shared" si="413"/>
        <v>theater</v>
      </c>
      <c r="T3897" t="str">
        <f t="shared" si="409"/>
        <v>heater/plays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6">
        <f t="shared" si="410"/>
        <v>41807.191875000004</v>
      </c>
      <c r="K3898">
        <v>1401770178</v>
      </c>
      <c r="L3898" s="18">
        <f t="shared" si="407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>
        <f t="shared" si="408"/>
        <v>-1430</v>
      </c>
      <c r="R3898">
        <f t="shared" si="411"/>
        <v>-357.5</v>
      </c>
      <c r="S3898" s="8" t="str">
        <f t="shared" si="413"/>
        <v>theater</v>
      </c>
      <c r="T3898" t="str">
        <f t="shared" si="409"/>
        <v>heater/plays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6">
        <f t="shared" si="410"/>
        <v>42012.87364583333</v>
      </c>
      <c r="K3899">
        <v>1418158683</v>
      </c>
      <c r="L3899" s="18">
        <f t="shared" si="407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>
        <f t="shared" si="408"/>
        <v>-2060</v>
      </c>
      <c r="R3899">
        <f t="shared" si="411"/>
        <v>-206</v>
      </c>
      <c r="S3899" s="8" t="str">
        <f t="shared" si="413"/>
        <v>theater</v>
      </c>
      <c r="T3899" t="str">
        <f t="shared" si="409"/>
        <v>heater/plays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6">
        <f t="shared" si="410"/>
        <v>42233.666666666672</v>
      </c>
      <c r="K3900">
        <v>1436355270</v>
      </c>
      <c r="L3900" s="18">
        <f t="shared" si="407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>
        <f t="shared" si="408"/>
        <v>-1686</v>
      </c>
      <c r="R3900">
        <f t="shared" si="411"/>
        <v>-105.375</v>
      </c>
      <c r="S3900" s="8" t="str">
        <f t="shared" si="413"/>
        <v>theater</v>
      </c>
      <c r="T3900" t="str">
        <f t="shared" si="409"/>
        <v>heater/plays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6">
        <f t="shared" si="410"/>
        <v>41863.775011574071</v>
      </c>
      <c r="K3901">
        <v>1406140561</v>
      </c>
      <c r="L3901" s="18">
        <f t="shared" si="407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>
        <f t="shared" si="408"/>
        <v>-9875</v>
      </c>
      <c r="R3901">
        <f t="shared" si="411"/>
        <v>-4937.5</v>
      </c>
      <c r="S3901" s="8" t="str">
        <f t="shared" si="413"/>
        <v>theater</v>
      </c>
      <c r="T3901" t="str">
        <f t="shared" si="409"/>
        <v>heater/plays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6">
        <f t="shared" si="410"/>
        <v>42166.092488425929</v>
      </c>
      <c r="K3902">
        <v>1431396791</v>
      </c>
      <c r="L3902" s="18">
        <f t="shared" si="407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>
        <f t="shared" si="408"/>
        <v>-2365</v>
      </c>
      <c r="R3902">
        <f t="shared" si="411"/>
        <v>-473</v>
      </c>
      <c r="S3902" s="8" t="str">
        <f t="shared" si="413"/>
        <v>theater</v>
      </c>
      <c r="T3902" t="str">
        <f t="shared" si="409"/>
        <v>heater/plays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6">
        <f t="shared" si="410"/>
        <v>42357.826377314821</v>
      </c>
      <c r="K3903">
        <v>1447098599</v>
      </c>
      <c r="L3903" s="18">
        <f t="shared" si="407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>
        <f t="shared" si="408"/>
        <v>-2975</v>
      </c>
      <c r="R3903">
        <f t="shared" si="411"/>
        <v>-2975</v>
      </c>
      <c r="S3903" s="8" t="str">
        <f t="shared" si="413"/>
        <v>theater</v>
      </c>
      <c r="T3903" t="str">
        <f t="shared" si="409"/>
        <v>heater/plays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6">
        <f t="shared" si="410"/>
        <v>42688.509745370371</v>
      </c>
      <c r="K3904">
        <v>1476962042</v>
      </c>
      <c r="L3904" s="18">
        <f t="shared" si="407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>
        <f t="shared" si="408"/>
        <v>-1535</v>
      </c>
      <c r="R3904">
        <f t="shared" si="411"/>
        <v>-49.516129032258064</v>
      </c>
      <c r="S3904" s="8" t="str">
        <f t="shared" si="413"/>
        <v>theater</v>
      </c>
      <c r="T3904" t="str">
        <f t="shared" si="409"/>
        <v>heater/plays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6">
        <f t="shared" si="410"/>
        <v>42230.818055555559</v>
      </c>
      <c r="K3905">
        <v>1435709765</v>
      </c>
      <c r="L3905" s="18">
        <f t="shared" si="407"/>
        <v>42186.01116898148</v>
      </c>
      <c r="M3905" t="b">
        <v>0</v>
      </c>
      <c r="N3905">
        <v>0</v>
      </c>
      <c r="O3905" t="b">
        <v>0</v>
      </c>
      <c r="P3905" t="s">
        <v>8270</v>
      </c>
      <c r="Q3905">
        <f t="shared" si="408"/>
        <v>-1500</v>
      </c>
      <c r="R3905" t="e">
        <f t="shared" si="411"/>
        <v>#DIV/0!</v>
      </c>
      <c r="S3905" s="8" t="str">
        <f t="shared" si="413"/>
        <v>theater</v>
      </c>
      <c r="T3905" t="str">
        <f t="shared" si="409"/>
        <v>heater/plays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6">
        <f t="shared" si="410"/>
        <v>42109.211111111115</v>
      </c>
      <c r="K3906">
        <v>1427866200</v>
      </c>
      <c r="L3906" s="18">
        <f t="shared" ref="L3906:L3969" si="414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8270</v>
      </c>
      <c r="Q3906">
        <f t="shared" ref="Q3906:Q3969" si="415">E3906-D3906</f>
        <v>-9997</v>
      </c>
      <c r="R3906">
        <f t="shared" si="411"/>
        <v>-4998.5</v>
      </c>
      <c r="S3906" s="8" t="str">
        <f t="shared" si="413"/>
        <v>theater</v>
      </c>
      <c r="T3906" t="str">
        <f t="shared" ref="T3906:T3969" si="416">RIGHT(P3906,12)</f>
        <v>heater/plays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6">
        <f t="shared" ref="J3907:J3970" si="417">(((I3907/60)/60)/24)+DATE(1970,1,1)</f>
        <v>42166.958333333328</v>
      </c>
      <c r="K3907">
        <v>1430405903</v>
      </c>
      <c r="L3907" s="18">
        <f t="shared" si="414"/>
        <v>42124.623877314814</v>
      </c>
      <c r="M3907" t="b">
        <v>0</v>
      </c>
      <c r="N3907">
        <v>7</v>
      </c>
      <c r="O3907" t="b">
        <v>0</v>
      </c>
      <c r="P3907" t="s">
        <v>8270</v>
      </c>
      <c r="Q3907">
        <f t="shared" si="415"/>
        <v>-1327</v>
      </c>
      <c r="R3907">
        <f t="shared" ref="R3907:R3970" si="418">Q3907/N3907</f>
        <v>-189.57142857142858</v>
      </c>
      <c r="S3907" s="8" t="str">
        <f t="shared" si="413"/>
        <v>theater</v>
      </c>
      <c r="T3907" t="str">
        <f t="shared" si="416"/>
        <v>heater/plays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6">
        <f t="shared" si="417"/>
        <v>42181.559027777781</v>
      </c>
      <c r="K3908">
        <v>1432072893</v>
      </c>
      <c r="L3908" s="18">
        <f t="shared" si="414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>
        <f t="shared" si="415"/>
        <v>-490</v>
      </c>
      <c r="R3908">
        <f t="shared" si="418"/>
        <v>-30.625</v>
      </c>
      <c r="S3908" s="8" t="str">
        <f t="shared" si="413"/>
        <v>theater</v>
      </c>
      <c r="T3908" t="str">
        <f t="shared" si="416"/>
        <v>heater/plays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6">
        <f t="shared" si="417"/>
        <v>41938.838888888888</v>
      </c>
      <c r="K3909">
        <v>1411587606</v>
      </c>
      <c r="L3909" s="18">
        <f t="shared" si="414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>
        <f t="shared" si="415"/>
        <v>-847</v>
      </c>
      <c r="R3909">
        <f t="shared" si="418"/>
        <v>-211.75</v>
      </c>
      <c r="S3909" s="8" t="str">
        <f t="shared" si="413"/>
        <v>theater</v>
      </c>
      <c r="T3909" t="str">
        <f t="shared" si="416"/>
        <v>heater/plays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6">
        <f t="shared" si="417"/>
        <v>41849.135370370372</v>
      </c>
      <c r="K3910">
        <v>1405307696</v>
      </c>
      <c r="L3910" s="18">
        <f t="shared" si="414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>
        <f t="shared" si="415"/>
        <v>-685</v>
      </c>
      <c r="R3910">
        <f t="shared" si="418"/>
        <v>-171.25</v>
      </c>
      <c r="S3910" s="8" t="str">
        <f t="shared" si="413"/>
        <v>theater</v>
      </c>
      <c r="T3910" t="str">
        <f t="shared" si="416"/>
        <v>heater/plays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6">
        <f t="shared" si="417"/>
        <v>41893.359282407408</v>
      </c>
      <c r="K3911">
        <v>1407832642</v>
      </c>
      <c r="L3911" s="18">
        <f t="shared" si="414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>
        <f t="shared" si="415"/>
        <v>-59865</v>
      </c>
      <c r="R3911">
        <f t="shared" si="418"/>
        <v>-14966.25</v>
      </c>
      <c r="S3911" s="8" t="str">
        <f t="shared" si="413"/>
        <v>theater</v>
      </c>
      <c r="T3911" t="str">
        <f t="shared" si="416"/>
        <v>heater/plays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6">
        <f t="shared" si="417"/>
        <v>42254.756909722222</v>
      </c>
      <c r="K3912">
        <v>1439057397</v>
      </c>
      <c r="L3912" s="18">
        <f t="shared" si="414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>
        <f t="shared" si="415"/>
        <v>-5815</v>
      </c>
      <c r="R3912">
        <f t="shared" si="418"/>
        <v>-1938.3333333333333</v>
      </c>
      <c r="S3912" s="8" t="str">
        <f t="shared" si="413"/>
        <v>theater</v>
      </c>
      <c r="T3912" t="str">
        <f t="shared" si="416"/>
        <v>heater/plays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6">
        <f t="shared" si="417"/>
        <v>41969.853900462964</v>
      </c>
      <c r="K3913">
        <v>1414438177</v>
      </c>
      <c r="L3913" s="18">
        <f t="shared" si="414"/>
        <v>41939.8122337963</v>
      </c>
      <c r="M3913" t="b">
        <v>0</v>
      </c>
      <c r="N3913">
        <v>36</v>
      </c>
      <c r="O3913" t="b">
        <v>0</v>
      </c>
      <c r="P3913" t="s">
        <v>8270</v>
      </c>
      <c r="Q3913">
        <f t="shared" si="415"/>
        <v>-5007</v>
      </c>
      <c r="R3913">
        <f t="shared" si="418"/>
        <v>-139.08333333333334</v>
      </c>
      <c r="S3913" s="8" t="str">
        <f t="shared" si="413"/>
        <v>theater</v>
      </c>
      <c r="T3913" t="str">
        <f t="shared" si="416"/>
        <v>heater/plays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6">
        <f t="shared" si="417"/>
        <v>42119.190972222219</v>
      </c>
      <c r="K3914">
        <v>1424759330</v>
      </c>
      <c r="L3914" s="18">
        <f t="shared" si="414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>
        <f t="shared" si="415"/>
        <v>-14999</v>
      </c>
      <c r="R3914">
        <f t="shared" si="418"/>
        <v>-14999</v>
      </c>
      <c r="S3914" s="8" t="str">
        <f t="shared" si="413"/>
        <v>theater</v>
      </c>
      <c r="T3914" t="str">
        <f t="shared" si="416"/>
        <v>heater/plays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6">
        <f t="shared" si="417"/>
        <v>42338.252881944441</v>
      </c>
      <c r="K3915">
        <v>1446267849</v>
      </c>
      <c r="L3915" s="18">
        <f t="shared" si="414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>
        <f t="shared" si="415"/>
        <v>-9000</v>
      </c>
      <c r="R3915">
        <f t="shared" si="418"/>
        <v>-1285.7142857142858</v>
      </c>
      <c r="S3915" s="8" t="str">
        <f t="shared" si="413"/>
        <v>theater</v>
      </c>
      <c r="T3915" t="str">
        <f t="shared" si="416"/>
        <v>heater/plays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6">
        <f t="shared" si="417"/>
        <v>42134.957638888889</v>
      </c>
      <c r="K3916">
        <v>1429558756</v>
      </c>
      <c r="L3916" s="18">
        <f t="shared" si="414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>
        <f t="shared" si="415"/>
        <v>-1591</v>
      </c>
      <c r="R3916">
        <f t="shared" si="418"/>
        <v>-58.925925925925924</v>
      </c>
      <c r="S3916" s="8" t="str">
        <f t="shared" si="413"/>
        <v>theater</v>
      </c>
      <c r="T3916" t="str">
        <f t="shared" si="416"/>
        <v>heater/plays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6">
        <f t="shared" si="417"/>
        <v>42522.98505787037</v>
      </c>
      <c r="K3917">
        <v>1462232309</v>
      </c>
      <c r="L3917" s="18">
        <f t="shared" si="414"/>
        <v>42492.98505787037</v>
      </c>
      <c r="M3917" t="b">
        <v>0</v>
      </c>
      <c r="N3917">
        <v>1</v>
      </c>
      <c r="O3917" t="b">
        <v>0</v>
      </c>
      <c r="P3917" t="s">
        <v>8270</v>
      </c>
      <c r="Q3917">
        <f t="shared" si="415"/>
        <v>-1495</v>
      </c>
      <c r="R3917">
        <f t="shared" si="418"/>
        <v>-1495</v>
      </c>
      <c r="S3917" s="8" t="str">
        <f t="shared" si="413"/>
        <v>theater</v>
      </c>
      <c r="T3917" t="str">
        <f t="shared" si="416"/>
        <v>heater/plays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6">
        <f t="shared" si="417"/>
        <v>42524.471666666665</v>
      </c>
      <c r="K3918">
        <v>1462360752</v>
      </c>
      <c r="L3918" s="18">
        <f t="shared" si="414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>
        <f t="shared" si="415"/>
        <v>-2000</v>
      </c>
      <c r="R3918" t="e">
        <f t="shared" si="418"/>
        <v>#DIV/0!</v>
      </c>
      <c r="S3918" s="8" t="str">
        <f t="shared" si="413"/>
        <v>theater</v>
      </c>
      <c r="T3918" t="str">
        <f t="shared" si="416"/>
        <v>heater/plays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6">
        <f t="shared" si="417"/>
        <v>41893.527326388888</v>
      </c>
      <c r="K3919">
        <v>1407847161</v>
      </c>
      <c r="L3919" s="18">
        <f t="shared" si="414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>
        <f t="shared" si="415"/>
        <v>-3490</v>
      </c>
      <c r="R3919">
        <f t="shared" si="418"/>
        <v>-3490</v>
      </c>
      <c r="S3919" s="8" t="str">
        <f t="shared" si="413"/>
        <v>theater</v>
      </c>
      <c r="T3919" t="str">
        <f t="shared" si="416"/>
        <v>heater/plays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6">
        <f t="shared" si="417"/>
        <v>41855.666666666664</v>
      </c>
      <c r="K3920">
        <v>1406131023</v>
      </c>
      <c r="L3920" s="18">
        <f t="shared" si="414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>
        <f t="shared" si="415"/>
        <v>-59880</v>
      </c>
      <c r="R3920">
        <f t="shared" si="418"/>
        <v>-19960</v>
      </c>
      <c r="S3920" s="8" t="str">
        <f t="shared" si="413"/>
        <v>theater</v>
      </c>
      <c r="T3920" t="str">
        <f t="shared" si="416"/>
        <v>heater/plays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6">
        <f t="shared" si="417"/>
        <v>42387</v>
      </c>
      <c r="K3921">
        <v>1450628773</v>
      </c>
      <c r="L3921" s="18">
        <f t="shared" si="414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>
        <f t="shared" si="415"/>
        <v>-4910</v>
      </c>
      <c r="R3921">
        <f t="shared" si="418"/>
        <v>-1636.6666666666667</v>
      </c>
      <c r="S3921" s="8" t="str">
        <f t="shared" si="413"/>
        <v>theater</v>
      </c>
      <c r="T3921" t="str">
        <f t="shared" si="416"/>
        <v>heater/plays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6">
        <f t="shared" si="417"/>
        <v>42687.428935185191</v>
      </c>
      <c r="K3922">
        <v>1476436660</v>
      </c>
      <c r="L3922" s="18">
        <f t="shared" si="414"/>
        <v>42657.38726851852</v>
      </c>
      <c r="M3922" t="b">
        <v>0</v>
      </c>
      <c r="N3922">
        <v>3</v>
      </c>
      <c r="O3922" t="b">
        <v>0</v>
      </c>
      <c r="P3922" t="s">
        <v>8270</v>
      </c>
      <c r="Q3922">
        <f t="shared" si="415"/>
        <v>-2365</v>
      </c>
      <c r="R3922">
        <f t="shared" si="418"/>
        <v>-788.33333333333337</v>
      </c>
      <c r="S3922" s="8" t="str">
        <f t="shared" si="413"/>
        <v>theater</v>
      </c>
      <c r="T3922" t="str">
        <f t="shared" si="416"/>
        <v>heater/plays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6">
        <f t="shared" si="417"/>
        <v>41938.75</v>
      </c>
      <c r="K3923">
        <v>1413291655</v>
      </c>
      <c r="L3923" s="18">
        <f t="shared" si="414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>
        <f t="shared" si="415"/>
        <v>-3000</v>
      </c>
      <c r="R3923" t="e">
        <f t="shared" si="418"/>
        <v>#DIV/0!</v>
      </c>
      <c r="S3923" s="8" t="str">
        <f t="shared" si="413"/>
        <v>theater</v>
      </c>
      <c r="T3923" t="str">
        <f t="shared" si="416"/>
        <v>heater/plays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6">
        <f t="shared" si="417"/>
        <v>42065.958333333328</v>
      </c>
      <c r="K3924">
        <v>1421432810</v>
      </c>
      <c r="L3924" s="18">
        <f t="shared" si="414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>
        <f t="shared" si="415"/>
        <v>-689</v>
      </c>
      <c r="R3924">
        <f t="shared" si="418"/>
        <v>-114.83333333333333</v>
      </c>
      <c r="S3924" s="8" t="str">
        <f t="shared" si="413"/>
        <v>theater</v>
      </c>
      <c r="T3924" t="str">
        <f t="shared" si="416"/>
        <v>heater/plays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6">
        <f t="shared" si="417"/>
        <v>42103.979988425926</v>
      </c>
      <c r="K3925">
        <v>1426203071</v>
      </c>
      <c r="L3925" s="18">
        <f t="shared" si="414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>
        <f t="shared" si="415"/>
        <v>-10116</v>
      </c>
      <c r="R3925">
        <f t="shared" si="418"/>
        <v>-595.05882352941171</v>
      </c>
      <c r="S3925" s="8" t="str">
        <f t="shared" si="413"/>
        <v>theater</v>
      </c>
      <c r="T3925" t="str">
        <f t="shared" si="416"/>
        <v>heater/plays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6">
        <f t="shared" si="417"/>
        <v>41816.959745370368</v>
      </c>
      <c r="K3926">
        <v>1401231722</v>
      </c>
      <c r="L3926" s="18">
        <f t="shared" si="414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>
        <f t="shared" si="415"/>
        <v>-12710</v>
      </c>
      <c r="R3926">
        <f t="shared" si="418"/>
        <v>-317.75</v>
      </c>
      <c r="S3926" s="8" t="str">
        <f t="shared" si="413"/>
        <v>theater</v>
      </c>
      <c r="T3926" t="str">
        <f t="shared" si="416"/>
        <v>heater/plays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6">
        <f t="shared" si="417"/>
        <v>41850.870821759258</v>
      </c>
      <c r="K3927">
        <v>1404161639</v>
      </c>
      <c r="L3927" s="18">
        <f t="shared" si="414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>
        <f t="shared" si="415"/>
        <v>-135</v>
      </c>
      <c r="R3927">
        <f t="shared" si="418"/>
        <v>-45</v>
      </c>
      <c r="S3927" s="8" t="str">
        <f t="shared" si="413"/>
        <v>theater</v>
      </c>
      <c r="T3927" t="str">
        <f t="shared" si="416"/>
        <v>heater/plays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6">
        <f t="shared" si="417"/>
        <v>42000.085046296299</v>
      </c>
      <c r="K3928">
        <v>1417053748</v>
      </c>
      <c r="L3928" s="18">
        <f t="shared" si="414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>
        <f t="shared" si="415"/>
        <v>-4985</v>
      </c>
      <c r="R3928">
        <f t="shared" si="418"/>
        <v>-4985</v>
      </c>
      <c r="S3928" s="8" t="str">
        <f t="shared" si="413"/>
        <v>theater</v>
      </c>
      <c r="T3928" t="str">
        <f t="shared" si="416"/>
        <v>heater/plays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6">
        <f t="shared" si="417"/>
        <v>41860.267407407409</v>
      </c>
      <c r="K3929">
        <v>1404973504</v>
      </c>
      <c r="L3929" s="18">
        <f t="shared" si="414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>
        <f t="shared" si="415"/>
        <v>-2475</v>
      </c>
      <c r="R3929">
        <f t="shared" si="418"/>
        <v>-1237.5</v>
      </c>
      <c r="S3929" s="8" t="str">
        <f t="shared" si="413"/>
        <v>theater</v>
      </c>
      <c r="T3929" t="str">
        <f t="shared" si="416"/>
        <v>heater/plays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6">
        <f t="shared" si="417"/>
        <v>42293.207638888889</v>
      </c>
      <c r="K3930">
        <v>1442593427</v>
      </c>
      <c r="L3930" s="18">
        <f t="shared" si="414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>
        <f t="shared" si="415"/>
        <v>-4349</v>
      </c>
      <c r="R3930">
        <f t="shared" si="418"/>
        <v>-621.28571428571433</v>
      </c>
      <c r="S3930" s="8" t="str">
        <f t="shared" si="413"/>
        <v>theater</v>
      </c>
      <c r="T3930" t="str">
        <f t="shared" si="416"/>
        <v>heater/plays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6">
        <f t="shared" si="417"/>
        <v>42631.827141203699</v>
      </c>
      <c r="K3931">
        <v>1471636265</v>
      </c>
      <c r="L3931" s="18">
        <f t="shared" si="414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>
        <f t="shared" si="415"/>
        <v>-19547</v>
      </c>
      <c r="R3931">
        <f t="shared" si="418"/>
        <v>-1396.2142857142858</v>
      </c>
      <c r="S3931" s="8" t="str">
        <f t="shared" si="413"/>
        <v>theater</v>
      </c>
      <c r="T3931" t="str">
        <f t="shared" si="416"/>
        <v>heater/plays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6">
        <f t="shared" si="417"/>
        <v>42461.25</v>
      </c>
      <c r="K3932">
        <v>1457078868</v>
      </c>
      <c r="L3932" s="18">
        <f t="shared" si="414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>
        <f t="shared" si="415"/>
        <v>-10000</v>
      </c>
      <c r="R3932" t="e">
        <f t="shared" si="418"/>
        <v>#DIV/0!</v>
      </c>
      <c r="S3932" s="8" t="str">
        <f t="shared" si="413"/>
        <v>theater</v>
      </c>
      <c r="T3932" t="str">
        <f t="shared" si="416"/>
        <v>heater/plays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6">
        <f t="shared" si="417"/>
        <v>42253.151701388888</v>
      </c>
      <c r="K3933">
        <v>1439350707</v>
      </c>
      <c r="L3933" s="18">
        <f t="shared" si="414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>
        <f t="shared" si="415"/>
        <v>-8000</v>
      </c>
      <c r="R3933" t="e">
        <f t="shared" si="418"/>
        <v>#DIV/0!</v>
      </c>
      <c r="S3933" s="8" t="str">
        <f t="shared" si="413"/>
        <v>theater</v>
      </c>
      <c r="T3933" t="str">
        <f t="shared" si="416"/>
        <v>heater/plays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6">
        <f t="shared" si="417"/>
        <v>42445.126898148148</v>
      </c>
      <c r="K3934">
        <v>1455508964</v>
      </c>
      <c r="L3934" s="18">
        <f t="shared" si="414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>
        <f t="shared" si="415"/>
        <v>-11999</v>
      </c>
      <c r="R3934">
        <f t="shared" si="418"/>
        <v>-11999</v>
      </c>
      <c r="S3934" s="8" t="str">
        <f t="shared" si="413"/>
        <v>theater</v>
      </c>
      <c r="T3934" t="str">
        <f t="shared" si="416"/>
        <v>heater/plays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6">
        <f t="shared" si="417"/>
        <v>42568.029861111107</v>
      </c>
      <c r="K3935">
        <v>1466205262</v>
      </c>
      <c r="L3935" s="18">
        <f t="shared" si="414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>
        <f t="shared" si="415"/>
        <v>-5898</v>
      </c>
      <c r="R3935">
        <f t="shared" si="418"/>
        <v>-491.5</v>
      </c>
      <c r="S3935" s="8" t="str">
        <f t="shared" si="413"/>
        <v>theater</v>
      </c>
      <c r="T3935" t="str">
        <f t="shared" si="416"/>
        <v>heater/plays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6">
        <f t="shared" si="417"/>
        <v>42278.541666666672</v>
      </c>
      <c r="K3936">
        <v>1439827639</v>
      </c>
      <c r="L3936" s="18">
        <f t="shared" si="414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>
        <f t="shared" si="415"/>
        <v>-4450</v>
      </c>
      <c r="R3936">
        <f t="shared" si="418"/>
        <v>-370.83333333333331</v>
      </c>
      <c r="S3936" s="8" t="str">
        <f t="shared" si="413"/>
        <v>theater</v>
      </c>
      <c r="T3936" t="str">
        <f t="shared" si="416"/>
        <v>heater/plays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6">
        <f t="shared" si="417"/>
        <v>42281.656782407401</v>
      </c>
      <c r="K3937">
        <v>1438789546</v>
      </c>
      <c r="L3937" s="18">
        <f t="shared" si="414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>
        <f t="shared" si="415"/>
        <v>-1685</v>
      </c>
      <c r="R3937">
        <f t="shared" si="418"/>
        <v>-73.260869565217391</v>
      </c>
      <c r="S3937" s="8" t="str">
        <f t="shared" si="413"/>
        <v>theater</v>
      </c>
      <c r="T3937" t="str">
        <f t="shared" si="416"/>
        <v>heater/plays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6">
        <f t="shared" si="417"/>
        <v>42705.304629629631</v>
      </c>
      <c r="K3938">
        <v>1477981120</v>
      </c>
      <c r="L3938" s="18">
        <f t="shared" si="414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>
        <f t="shared" si="415"/>
        <v>-20000</v>
      </c>
      <c r="R3938" t="e">
        <f t="shared" si="418"/>
        <v>#DIV/0!</v>
      </c>
      <c r="S3938" s="8" t="str">
        <f t="shared" si="413"/>
        <v>theater</v>
      </c>
      <c r="T3938" t="str">
        <f t="shared" si="416"/>
        <v>heater/plays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6">
        <f t="shared" si="417"/>
        <v>42562.631481481483</v>
      </c>
      <c r="K3939">
        <v>1465830560</v>
      </c>
      <c r="L3939" s="18">
        <f t="shared" si="414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>
        <f t="shared" si="415"/>
        <v>-400</v>
      </c>
      <c r="R3939">
        <f t="shared" si="418"/>
        <v>-40</v>
      </c>
      <c r="S3939" s="8" t="str">
        <f t="shared" si="413"/>
        <v>theater</v>
      </c>
      <c r="T3939" t="str">
        <f t="shared" si="416"/>
        <v>heater/plays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6">
        <f t="shared" si="417"/>
        <v>42182.905717592599</v>
      </c>
      <c r="K3940">
        <v>1432763054</v>
      </c>
      <c r="L3940" s="18">
        <f t="shared" si="414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>
        <f t="shared" si="415"/>
        <v>-2858</v>
      </c>
      <c r="R3940">
        <f t="shared" si="418"/>
        <v>-571.6</v>
      </c>
      <c r="S3940" s="8" t="str">
        <f t="shared" si="413"/>
        <v>theater</v>
      </c>
      <c r="T3940" t="str">
        <f t="shared" si="416"/>
        <v>heater/plays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6">
        <f t="shared" si="417"/>
        <v>41919.1875</v>
      </c>
      <c r="K3941">
        <v>1412328979</v>
      </c>
      <c r="L3941" s="18">
        <f t="shared" si="414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>
        <f t="shared" si="415"/>
        <v>-4995</v>
      </c>
      <c r="R3941">
        <f t="shared" si="418"/>
        <v>-4995</v>
      </c>
      <c r="S3941" s="8" t="str">
        <f t="shared" si="413"/>
        <v>theater</v>
      </c>
      <c r="T3941" t="str">
        <f t="shared" si="416"/>
        <v>heater/plays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6">
        <f t="shared" si="417"/>
        <v>42006.492488425924</v>
      </c>
      <c r="K3942">
        <v>1416311351</v>
      </c>
      <c r="L3942" s="18">
        <f t="shared" si="414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>
        <f t="shared" si="415"/>
        <v>-4989</v>
      </c>
      <c r="R3942">
        <f t="shared" si="418"/>
        <v>-2494.5</v>
      </c>
      <c r="S3942" s="8" t="str">
        <f t="shared" si="413"/>
        <v>theater</v>
      </c>
      <c r="T3942" t="str">
        <f t="shared" si="416"/>
        <v>heater/plays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6">
        <f t="shared" si="417"/>
        <v>41968.041666666672</v>
      </c>
      <c r="K3943">
        <v>1414505137</v>
      </c>
      <c r="L3943" s="18">
        <f t="shared" si="414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>
        <f t="shared" si="415"/>
        <v>-5450</v>
      </c>
      <c r="R3943">
        <f t="shared" si="418"/>
        <v>-2725</v>
      </c>
      <c r="S3943" s="8" t="str">
        <f t="shared" si="413"/>
        <v>theater</v>
      </c>
      <c r="T3943" t="str">
        <f t="shared" si="416"/>
        <v>heater/plays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6">
        <f t="shared" si="417"/>
        <v>42171.904097222221</v>
      </c>
      <c r="K3944">
        <v>1429306914</v>
      </c>
      <c r="L3944" s="18">
        <f t="shared" si="414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>
        <f t="shared" si="415"/>
        <v>-1200</v>
      </c>
      <c r="R3944" t="e">
        <f t="shared" si="418"/>
        <v>#DIV/0!</v>
      </c>
      <c r="S3944" s="8" t="str">
        <f t="shared" si="413"/>
        <v>theater</v>
      </c>
      <c r="T3944" t="str">
        <f t="shared" si="416"/>
        <v>heater/plays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6">
        <f t="shared" si="417"/>
        <v>42310.701388888891</v>
      </c>
      <c r="K3945">
        <v>1443811268</v>
      </c>
      <c r="L3945" s="18">
        <f t="shared" si="414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>
        <f t="shared" si="415"/>
        <v>-3218</v>
      </c>
      <c r="R3945">
        <f t="shared" si="418"/>
        <v>-247.53846153846155</v>
      </c>
      <c r="S3945" s="8" t="str">
        <f t="shared" si="413"/>
        <v>theater</v>
      </c>
      <c r="T3945" t="str">
        <f t="shared" si="416"/>
        <v>heater/plays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6">
        <f t="shared" si="417"/>
        <v>42243.662905092591</v>
      </c>
      <c r="K3946">
        <v>1438098875</v>
      </c>
      <c r="L3946" s="18">
        <f t="shared" si="414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>
        <f t="shared" si="415"/>
        <v>-5000</v>
      </c>
      <c r="R3946" t="e">
        <f t="shared" si="418"/>
        <v>#DIV/0!</v>
      </c>
      <c r="S3946" s="8" t="str">
        <f t="shared" si="413"/>
        <v>theater</v>
      </c>
      <c r="T3946" t="str">
        <f t="shared" si="416"/>
        <v>heater/plays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6">
        <f t="shared" si="417"/>
        <v>42139.801712962959</v>
      </c>
      <c r="K3947">
        <v>1429125268</v>
      </c>
      <c r="L3947" s="18">
        <f t="shared" si="414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>
        <f t="shared" si="415"/>
        <v>-1995</v>
      </c>
      <c r="R3947">
        <f t="shared" si="418"/>
        <v>-1995</v>
      </c>
      <c r="S3947" s="8" t="str">
        <f t="shared" si="413"/>
        <v>theater</v>
      </c>
      <c r="T3947" t="str">
        <f t="shared" si="416"/>
        <v>heater/plays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6">
        <f t="shared" si="417"/>
        <v>42063.333333333328</v>
      </c>
      <c r="K3948">
        <v>1422388822</v>
      </c>
      <c r="L3948" s="18">
        <f t="shared" si="414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>
        <f t="shared" si="415"/>
        <v>-5805</v>
      </c>
      <c r="R3948">
        <f t="shared" si="418"/>
        <v>-1161</v>
      </c>
      <c r="S3948" s="8" t="str">
        <f t="shared" si="413"/>
        <v>theater</v>
      </c>
      <c r="T3948" t="str">
        <f t="shared" si="416"/>
        <v>heater/plays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6">
        <f t="shared" si="417"/>
        <v>42645.142870370371</v>
      </c>
      <c r="K3949">
        <v>1472786744</v>
      </c>
      <c r="L3949" s="18">
        <f t="shared" si="414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>
        <f t="shared" si="415"/>
        <v>-2899</v>
      </c>
      <c r="R3949">
        <f t="shared" si="418"/>
        <v>-1449.5</v>
      </c>
      <c r="S3949" s="8" t="str">
        <f t="shared" si="413"/>
        <v>theater</v>
      </c>
      <c r="T3949" t="str">
        <f t="shared" si="416"/>
        <v>heater/plays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6">
        <f t="shared" si="417"/>
        <v>41889.325497685182</v>
      </c>
      <c r="K3950">
        <v>1404892123</v>
      </c>
      <c r="L3950" s="18">
        <f t="shared" si="414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>
        <f t="shared" si="415"/>
        <v>-30000</v>
      </c>
      <c r="R3950" t="e">
        <f t="shared" si="418"/>
        <v>#DIV/0!</v>
      </c>
      <c r="S3950" s="8" t="str">
        <f t="shared" si="413"/>
        <v>theater</v>
      </c>
      <c r="T3950" t="str">
        <f t="shared" si="416"/>
        <v>heater/plays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6">
        <f t="shared" si="417"/>
        <v>42046.120613425926</v>
      </c>
      <c r="K3951">
        <v>1421031221</v>
      </c>
      <c r="L3951" s="18">
        <f t="shared" si="414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>
        <f t="shared" si="415"/>
        <v>-8423</v>
      </c>
      <c r="R3951">
        <f t="shared" si="418"/>
        <v>-263.21875</v>
      </c>
      <c r="S3951" s="8" t="str">
        <f t="shared" si="413"/>
        <v>theater</v>
      </c>
      <c r="T3951" t="str">
        <f t="shared" si="416"/>
        <v>heater/plays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6">
        <f t="shared" si="417"/>
        <v>42468.774305555555</v>
      </c>
      <c r="K3952">
        <v>1457628680</v>
      </c>
      <c r="L3952" s="18">
        <f t="shared" si="414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>
        <f t="shared" si="415"/>
        <v>-3975</v>
      </c>
      <c r="R3952">
        <f t="shared" si="418"/>
        <v>-3975</v>
      </c>
      <c r="S3952" s="8" t="str">
        <f t="shared" si="413"/>
        <v>theater</v>
      </c>
      <c r="T3952" t="str">
        <f t="shared" si="416"/>
        <v>heater/plays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6">
        <f t="shared" si="417"/>
        <v>42493.784050925926</v>
      </c>
      <c r="K3953">
        <v>1457120942</v>
      </c>
      <c r="L3953" s="18">
        <f t="shared" si="414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>
        <f t="shared" si="415"/>
        <v>-199999</v>
      </c>
      <c r="R3953">
        <f t="shared" si="418"/>
        <v>-199999</v>
      </c>
      <c r="S3953" s="8" t="str">
        <f t="shared" si="413"/>
        <v>theater</v>
      </c>
      <c r="T3953" t="str">
        <f t="shared" si="416"/>
        <v>heater/plays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6">
        <f t="shared" si="417"/>
        <v>42303.790393518517</v>
      </c>
      <c r="K3954">
        <v>1440701890</v>
      </c>
      <c r="L3954" s="18">
        <f t="shared" si="414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>
        <f t="shared" si="415"/>
        <v>-25975</v>
      </c>
      <c r="R3954">
        <f t="shared" si="418"/>
        <v>-25975</v>
      </c>
      <c r="S3954" s="8" t="str">
        <f t="shared" ref="S3954:S4017" si="419">LEFT(P3954, LEN(P3954)-6)</f>
        <v>theater</v>
      </c>
      <c r="T3954" t="str">
        <f t="shared" si="416"/>
        <v>heater/plays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6">
        <f t="shared" si="417"/>
        <v>42580.978472222225</v>
      </c>
      <c r="K3955">
        <v>1467162586</v>
      </c>
      <c r="L3955" s="18">
        <f t="shared" si="414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>
        <f t="shared" si="415"/>
        <v>-17600</v>
      </c>
      <c r="R3955" t="e">
        <f t="shared" si="418"/>
        <v>#DIV/0!</v>
      </c>
      <c r="S3955" s="8" t="str">
        <f t="shared" si="419"/>
        <v>theater</v>
      </c>
      <c r="T3955" t="str">
        <f t="shared" si="416"/>
        <v>heater/plays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6">
        <f t="shared" si="417"/>
        <v>41834.651203703703</v>
      </c>
      <c r="K3956">
        <v>1400168264</v>
      </c>
      <c r="L3956" s="18">
        <f t="shared" si="414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>
        <f t="shared" si="415"/>
        <v>-25000</v>
      </c>
      <c r="R3956" t="e">
        <f t="shared" si="418"/>
        <v>#DIV/0!</v>
      </c>
      <c r="S3956" s="8" t="str">
        <f t="shared" si="419"/>
        <v>theater</v>
      </c>
      <c r="T3956" t="str">
        <f t="shared" si="416"/>
        <v>heater/plays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6">
        <f t="shared" si="417"/>
        <v>42336.890520833331</v>
      </c>
      <c r="K3957">
        <v>1446150141</v>
      </c>
      <c r="L3957" s="18">
        <f t="shared" si="414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>
        <f t="shared" si="415"/>
        <v>-1325</v>
      </c>
      <c r="R3957">
        <f t="shared" si="418"/>
        <v>-165.625</v>
      </c>
      <c r="S3957" s="8" t="str">
        <f t="shared" si="419"/>
        <v>theater</v>
      </c>
      <c r="T3957" t="str">
        <f t="shared" si="416"/>
        <v>heater/plays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6">
        <f t="shared" si="417"/>
        <v>42485.013888888891</v>
      </c>
      <c r="K3958">
        <v>1459203727</v>
      </c>
      <c r="L3958" s="18">
        <f t="shared" si="414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>
        <f t="shared" si="415"/>
        <v>-5500</v>
      </c>
      <c r="R3958" t="e">
        <f t="shared" si="418"/>
        <v>#DIV/0!</v>
      </c>
      <c r="S3958" s="8" t="str">
        <f t="shared" si="419"/>
        <v>theater</v>
      </c>
      <c r="T3958" t="str">
        <f t="shared" si="416"/>
        <v>heater/plays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6">
        <f t="shared" si="417"/>
        <v>42559.976319444439</v>
      </c>
      <c r="K3959">
        <v>1464045954</v>
      </c>
      <c r="L3959" s="18">
        <f t="shared" si="414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>
        <f t="shared" si="415"/>
        <v>-27993</v>
      </c>
      <c r="R3959">
        <f t="shared" si="418"/>
        <v>-27993</v>
      </c>
      <c r="S3959" s="8" t="str">
        <f t="shared" si="419"/>
        <v>theater</v>
      </c>
      <c r="T3959" t="str">
        <f t="shared" si="416"/>
        <v>heater/plays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6">
        <f t="shared" si="417"/>
        <v>41853.583333333336</v>
      </c>
      <c r="K3960">
        <v>1403822912</v>
      </c>
      <c r="L3960" s="18">
        <f t="shared" si="414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>
        <f t="shared" si="415"/>
        <v>-1359</v>
      </c>
      <c r="R3960">
        <f t="shared" si="418"/>
        <v>-84.9375</v>
      </c>
      <c r="S3960" s="8" t="str">
        <f t="shared" si="419"/>
        <v>theater</v>
      </c>
      <c r="T3960" t="str">
        <f t="shared" si="416"/>
        <v>heater/plays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6">
        <f t="shared" si="417"/>
        <v>41910.788842592592</v>
      </c>
      <c r="K3961">
        <v>1409338556</v>
      </c>
      <c r="L3961" s="18">
        <f t="shared" si="414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>
        <f t="shared" si="415"/>
        <v>-908</v>
      </c>
      <c r="R3961">
        <f t="shared" si="418"/>
        <v>-75.666666666666671</v>
      </c>
      <c r="S3961" s="8" t="str">
        <f t="shared" si="419"/>
        <v>theater</v>
      </c>
      <c r="T3961" t="str">
        <f t="shared" si="416"/>
        <v>heater/plays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6">
        <f t="shared" si="417"/>
        <v>42372.845555555556</v>
      </c>
      <c r="K3962">
        <v>1449260256</v>
      </c>
      <c r="L3962" s="18">
        <f t="shared" si="414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>
        <f t="shared" si="415"/>
        <v>-2955</v>
      </c>
      <c r="R3962">
        <f t="shared" si="418"/>
        <v>-738.75</v>
      </c>
      <c r="S3962" s="8" t="str">
        <f t="shared" si="419"/>
        <v>theater</v>
      </c>
      <c r="T3962" t="str">
        <f t="shared" si="416"/>
        <v>heater/plays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6">
        <f t="shared" si="417"/>
        <v>41767.891319444447</v>
      </c>
      <c r="K3963">
        <v>1397683410</v>
      </c>
      <c r="L3963" s="18">
        <f t="shared" si="414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>
        <f t="shared" si="415"/>
        <v>-4979</v>
      </c>
      <c r="R3963">
        <f t="shared" si="418"/>
        <v>-2489.5</v>
      </c>
      <c r="S3963" s="8" t="str">
        <f t="shared" si="419"/>
        <v>theater</v>
      </c>
      <c r="T3963" t="str">
        <f t="shared" si="416"/>
        <v>heater/plays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6">
        <f t="shared" si="417"/>
        <v>42336.621458333335</v>
      </c>
      <c r="K3964">
        <v>1446562494</v>
      </c>
      <c r="L3964" s="18">
        <f t="shared" si="414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>
        <f t="shared" si="415"/>
        <v>-1355</v>
      </c>
      <c r="R3964">
        <f t="shared" si="418"/>
        <v>-451.66666666666669</v>
      </c>
      <c r="S3964" s="8" t="str">
        <f t="shared" si="419"/>
        <v>theater</v>
      </c>
      <c r="T3964" t="str">
        <f t="shared" si="416"/>
        <v>heater/plays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6">
        <f t="shared" si="417"/>
        <v>42326.195798611108</v>
      </c>
      <c r="K3965">
        <v>1445226117</v>
      </c>
      <c r="L3965" s="18">
        <f t="shared" si="414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>
        <f t="shared" si="415"/>
        <v>-10000</v>
      </c>
      <c r="R3965" t="e">
        <f t="shared" si="418"/>
        <v>#DIV/0!</v>
      </c>
      <c r="S3965" s="8" t="str">
        <f t="shared" si="419"/>
        <v>theater</v>
      </c>
      <c r="T3965" t="str">
        <f t="shared" si="416"/>
        <v>heater/plays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6">
        <f t="shared" si="417"/>
        <v>42113.680393518516</v>
      </c>
      <c r="K3966">
        <v>1424279986</v>
      </c>
      <c r="L3966" s="18">
        <f t="shared" si="414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>
        <f t="shared" si="415"/>
        <v>-1874</v>
      </c>
      <c r="R3966">
        <f t="shared" si="418"/>
        <v>-624.66666666666663</v>
      </c>
      <c r="S3966" s="8" t="str">
        <f t="shared" si="419"/>
        <v>theater</v>
      </c>
      <c r="T3966" t="str">
        <f t="shared" si="416"/>
        <v>heater/plays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6">
        <f t="shared" si="417"/>
        <v>42474.194212962961</v>
      </c>
      <c r="K3967">
        <v>1455428380</v>
      </c>
      <c r="L3967" s="18">
        <f t="shared" si="414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>
        <f t="shared" si="415"/>
        <v>-1715</v>
      </c>
      <c r="R3967">
        <f t="shared" si="418"/>
        <v>-428.75</v>
      </c>
      <c r="S3967" s="8" t="str">
        <f t="shared" si="419"/>
        <v>theater</v>
      </c>
      <c r="T3967" t="str">
        <f t="shared" si="416"/>
        <v>heater/plays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6">
        <f t="shared" si="417"/>
        <v>41844.124305555553</v>
      </c>
      <c r="K3968">
        <v>1402506278</v>
      </c>
      <c r="L3968" s="18">
        <f t="shared" si="414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>
        <f t="shared" si="415"/>
        <v>-7455</v>
      </c>
      <c r="R3968">
        <f t="shared" si="418"/>
        <v>-3727.5</v>
      </c>
      <c r="S3968" s="8" t="str">
        <f t="shared" si="419"/>
        <v>theater</v>
      </c>
      <c r="T3968" t="str">
        <f t="shared" si="416"/>
        <v>heater/plays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6">
        <f t="shared" si="417"/>
        <v>42800.290590277778</v>
      </c>
      <c r="K3969">
        <v>1486191507</v>
      </c>
      <c r="L3969" s="18">
        <f t="shared" si="414"/>
        <v>42770.290590277778</v>
      </c>
      <c r="M3969" t="b">
        <v>0</v>
      </c>
      <c r="N3969">
        <v>10</v>
      </c>
      <c r="O3969" t="b">
        <v>0</v>
      </c>
      <c r="P3969" t="s">
        <v>8270</v>
      </c>
      <c r="Q3969">
        <f t="shared" si="415"/>
        <v>-1290</v>
      </c>
      <c r="R3969">
        <f t="shared" si="418"/>
        <v>-129</v>
      </c>
      <c r="S3969" s="8" t="str">
        <f t="shared" si="419"/>
        <v>theater</v>
      </c>
      <c r="T3969" t="str">
        <f t="shared" si="416"/>
        <v>heater/plays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6">
        <f t="shared" si="417"/>
        <v>42512.815659722226</v>
      </c>
      <c r="K3970">
        <v>1458761673</v>
      </c>
      <c r="L3970" s="18">
        <f t="shared" ref="L3970:L4033" si="420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8270</v>
      </c>
      <c r="Q3970">
        <f t="shared" ref="Q3970:Q4033" si="421">E3970-D3970</f>
        <v>-4473</v>
      </c>
      <c r="R3970">
        <f t="shared" si="418"/>
        <v>-406.63636363636363</v>
      </c>
      <c r="S3970" s="8" t="str">
        <f t="shared" si="419"/>
        <v>theater</v>
      </c>
      <c r="T3970" t="str">
        <f t="shared" ref="T3970:T4033" si="422">RIGHT(P3970,12)</f>
        <v>heater/plays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6">
        <f t="shared" ref="J3971:J4034" si="423">(((I3971/60)/60)/24)+DATE(1970,1,1)</f>
        <v>42611.163194444445</v>
      </c>
      <c r="K3971">
        <v>1471638646</v>
      </c>
      <c r="L3971" s="18">
        <f t="shared" si="420"/>
        <v>42601.854699074072</v>
      </c>
      <c r="M3971" t="b">
        <v>0</v>
      </c>
      <c r="N3971">
        <v>6</v>
      </c>
      <c r="O3971" t="b">
        <v>0</v>
      </c>
      <c r="P3971" t="s">
        <v>8270</v>
      </c>
      <c r="Q3971">
        <f t="shared" si="421"/>
        <v>-2614</v>
      </c>
      <c r="R3971">
        <f t="shared" ref="R3971:R4034" si="424">Q3971/N3971</f>
        <v>-435.66666666666669</v>
      </c>
      <c r="S3971" s="8" t="str">
        <f t="shared" si="419"/>
        <v>theater</v>
      </c>
      <c r="T3971" t="str">
        <f t="shared" si="422"/>
        <v>heater/plays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6">
        <f t="shared" si="423"/>
        <v>42477.863553240735</v>
      </c>
      <c r="K3972">
        <v>1458333811</v>
      </c>
      <c r="L3972" s="18">
        <f t="shared" si="420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>
        <f t="shared" si="421"/>
        <v>-14989</v>
      </c>
      <c r="R3972">
        <f t="shared" si="424"/>
        <v>-7494.5</v>
      </c>
      <c r="S3972" s="8" t="str">
        <f t="shared" si="419"/>
        <v>theater</v>
      </c>
      <c r="T3972" t="str">
        <f t="shared" si="422"/>
        <v>heater/plays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6">
        <f t="shared" si="423"/>
        <v>41841.536180555559</v>
      </c>
      <c r="K3973">
        <v>1403355126</v>
      </c>
      <c r="L3973" s="18">
        <f t="shared" si="420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>
        <f t="shared" si="421"/>
        <v>-13864</v>
      </c>
      <c r="R3973">
        <f t="shared" si="424"/>
        <v>-2310.6666666666665</v>
      </c>
      <c r="S3973" s="8" t="str">
        <f t="shared" si="419"/>
        <v>theater</v>
      </c>
      <c r="T3973" t="str">
        <f t="shared" si="422"/>
        <v>heater/plays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6">
        <f t="shared" si="423"/>
        <v>42041.067523148144</v>
      </c>
      <c r="K3974">
        <v>1418002634</v>
      </c>
      <c r="L3974" s="18">
        <f t="shared" si="420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>
        <f t="shared" si="421"/>
        <v>-789</v>
      </c>
      <c r="R3974">
        <f t="shared" si="424"/>
        <v>-98.625</v>
      </c>
      <c r="S3974" s="8" t="str">
        <f t="shared" si="419"/>
        <v>theater</v>
      </c>
      <c r="T3974" t="str">
        <f t="shared" si="422"/>
        <v>heater/plays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6">
        <f t="shared" si="423"/>
        <v>42499.166666666672</v>
      </c>
      <c r="K3975">
        <v>1460219110</v>
      </c>
      <c r="L3975" s="18">
        <f t="shared" si="420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>
        <f t="shared" si="421"/>
        <v>-1095</v>
      </c>
      <c r="R3975">
        <f t="shared" si="424"/>
        <v>-29.594594594594593</v>
      </c>
      <c r="S3975" s="8" t="str">
        <f t="shared" si="419"/>
        <v>theater</v>
      </c>
      <c r="T3975" t="str">
        <f t="shared" si="422"/>
        <v>heater/plays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6">
        <f t="shared" si="423"/>
        <v>42523.546851851846</v>
      </c>
      <c r="K3976">
        <v>1462280848</v>
      </c>
      <c r="L3976" s="18">
        <f t="shared" si="420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>
        <f t="shared" si="421"/>
        <v>-680</v>
      </c>
      <c r="R3976">
        <f t="shared" si="424"/>
        <v>-61.81818181818182</v>
      </c>
      <c r="S3976" s="8" t="str">
        <f t="shared" si="419"/>
        <v>theater</v>
      </c>
      <c r="T3976" t="str">
        <f t="shared" si="422"/>
        <v>heater/plays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6">
        <f t="shared" si="423"/>
        <v>42564.866875</v>
      </c>
      <c r="K3977">
        <v>1465850898</v>
      </c>
      <c r="L3977" s="18">
        <f t="shared" si="420"/>
        <v>42534.866875</v>
      </c>
      <c r="M3977" t="b">
        <v>0</v>
      </c>
      <c r="N3977">
        <v>0</v>
      </c>
      <c r="O3977" t="b">
        <v>0</v>
      </c>
      <c r="P3977" t="s">
        <v>8270</v>
      </c>
      <c r="Q3977">
        <f t="shared" si="421"/>
        <v>-678</v>
      </c>
      <c r="R3977" t="e">
        <f t="shared" si="424"/>
        <v>#DIV/0!</v>
      </c>
      <c r="S3977" s="8" t="str">
        <f t="shared" si="419"/>
        <v>theater</v>
      </c>
      <c r="T3977" t="str">
        <f t="shared" si="422"/>
        <v>heater/plays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6">
        <f t="shared" si="423"/>
        <v>41852.291666666664</v>
      </c>
      <c r="K3978">
        <v>1405024561</v>
      </c>
      <c r="L3978" s="18">
        <f t="shared" si="420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>
        <f t="shared" si="421"/>
        <v>-680</v>
      </c>
      <c r="R3978">
        <f t="shared" si="424"/>
        <v>-68</v>
      </c>
      <c r="S3978" s="8" t="str">
        <f t="shared" si="419"/>
        <v>theater</v>
      </c>
      <c r="T3978" t="str">
        <f t="shared" si="422"/>
        <v>heater/plays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6">
        <f t="shared" si="423"/>
        <v>42573.788564814815</v>
      </c>
      <c r="K3979">
        <v>1466621732</v>
      </c>
      <c r="L3979" s="18">
        <f t="shared" si="420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>
        <f t="shared" si="421"/>
        <v>-88695</v>
      </c>
      <c r="R3979">
        <f t="shared" si="424"/>
        <v>-14782.5</v>
      </c>
      <c r="S3979" s="8" t="str">
        <f t="shared" si="419"/>
        <v>theater</v>
      </c>
      <c r="T3979" t="str">
        <f t="shared" si="422"/>
        <v>heater/plays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6">
        <f t="shared" si="423"/>
        <v>42035.642974537041</v>
      </c>
      <c r="K3980">
        <v>1417533953</v>
      </c>
      <c r="L3980" s="18">
        <f t="shared" si="420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>
        <f t="shared" si="421"/>
        <v>-1786</v>
      </c>
      <c r="R3980">
        <f t="shared" si="424"/>
        <v>-223.25</v>
      </c>
      <c r="S3980" s="8" t="str">
        <f t="shared" si="419"/>
        <v>theater</v>
      </c>
      <c r="T3980" t="str">
        <f t="shared" si="422"/>
        <v>heater/plays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6">
        <f t="shared" si="423"/>
        <v>42092.833333333328</v>
      </c>
      <c r="K3981">
        <v>1425678057</v>
      </c>
      <c r="L3981" s="18">
        <f t="shared" si="420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>
        <f t="shared" si="421"/>
        <v>-5890</v>
      </c>
      <c r="R3981">
        <f t="shared" si="424"/>
        <v>-981.66666666666663</v>
      </c>
      <c r="S3981" s="8" t="str">
        <f t="shared" si="419"/>
        <v>theater</v>
      </c>
      <c r="T3981" t="str">
        <f t="shared" si="422"/>
        <v>heater/plays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6">
        <f t="shared" si="423"/>
        <v>41825.598923611113</v>
      </c>
      <c r="K3982">
        <v>1401978147</v>
      </c>
      <c r="L3982" s="18">
        <f t="shared" si="420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>
        <f t="shared" si="421"/>
        <v>-2050</v>
      </c>
      <c r="R3982">
        <f t="shared" si="424"/>
        <v>-292.85714285714283</v>
      </c>
      <c r="S3982" s="8" t="str">
        <f t="shared" si="419"/>
        <v>theater</v>
      </c>
      <c r="T3982" t="str">
        <f t="shared" si="422"/>
        <v>heater/plays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6">
        <f t="shared" si="423"/>
        <v>42568.179965277777</v>
      </c>
      <c r="K3983">
        <v>1463545149</v>
      </c>
      <c r="L3983" s="18">
        <f t="shared" si="420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>
        <f t="shared" si="421"/>
        <v>-28775</v>
      </c>
      <c r="R3983">
        <f t="shared" si="424"/>
        <v>-4110.7142857142853</v>
      </c>
      <c r="S3983" s="8" t="str">
        <f t="shared" si="419"/>
        <v>theater</v>
      </c>
      <c r="T3983" t="str">
        <f t="shared" si="422"/>
        <v>heater/plays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6">
        <f t="shared" si="423"/>
        <v>42192.809953703705</v>
      </c>
      <c r="K3984">
        <v>1431113180</v>
      </c>
      <c r="L3984" s="18">
        <f t="shared" si="420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>
        <f t="shared" si="421"/>
        <v>-680</v>
      </c>
      <c r="R3984">
        <f t="shared" si="424"/>
        <v>-136</v>
      </c>
      <c r="S3984" s="8" t="str">
        <f t="shared" si="419"/>
        <v>theater</v>
      </c>
      <c r="T3984" t="str">
        <f t="shared" si="422"/>
        <v>heater/plays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6">
        <f t="shared" si="423"/>
        <v>41779.290972222225</v>
      </c>
      <c r="K3985">
        <v>1397854356</v>
      </c>
      <c r="L3985" s="18">
        <f t="shared" si="420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>
        <f t="shared" si="421"/>
        <v>-7263</v>
      </c>
      <c r="R3985">
        <f t="shared" si="424"/>
        <v>-157.89130434782609</v>
      </c>
      <c r="S3985" s="8" t="str">
        <f t="shared" si="419"/>
        <v>theater</v>
      </c>
      <c r="T3985" t="str">
        <f t="shared" si="422"/>
        <v>heater/plays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6">
        <f t="shared" si="423"/>
        <v>41951</v>
      </c>
      <c r="K3986">
        <v>1412809644</v>
      </c>
      <c r="L3986" s="18">
        <f t="shared" si="420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>
        <f t="shared" si="421"/>
        <v>-1405</v>
      </c>
      <c r="R3986">
        <f t="shared" si="424"/>
        <v>-140.5</v>
      </c>
      <c r="S3986" s="8" t="str">
        <f t="shared" si="419"/>
        <v>theater</v>
      </c>
      <c r="T3986" t="str">
        <f t="shared" si="422"/>
        <v>heater/plays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6">
        <f t="shared" si="423"/>
        <v>42420.878472222219</v>
      </c>
      <c r="K3987">
        <v>1454173120</v>
      </c>
      <c r="L3987" s="18">
        <f t="shared" si="420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>
        <f t="shared" si="421"/>
        <v>-1359</v>
      </c>
      <c r="R3987">
        <f t="shared" si="424"/>
        <v>-71.526315789473685</v>
      </c>
      <c r="S3987" s="8" t="str">
        <f t="shared" si="419"/>
        <v>theater</v>
      </c>
      <c r="T3987" t="str">
        <f t="shared" si="422"/>
        <v>heater/plays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6">
        <f t="shared" si="423"/>
        <v>42496.544444444444</v>
      </c>
      <c r="K3988">
        <v>1460034594</v>
      </c>
      <c r="L3988" s="18">
        <f t="shared" si="420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>
        <f t="shared" si="421"/>
        <v>-4512</v>
      </c>
      <c r="R3988">
        <f t="shared" si="424"/>
        <v>-347.07692307692309</v>
      </c>
      <c r="S3988" s="8" t="str">
        <f t="shared" si="419"/>
        <v>theater</v>
      </c>
      <c r="T3988" t="str">
        <f t="shared" si="422"/>
        <v>heater/plays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6">
        <f t="shared" si="423"/>
        <v>41775.92465277778</v>
      </c>
      <c r="K3989">
        <v>1399414290</v>
      </c>
      <c r="L3989" s="18">
        <f t="shared" si="420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>
        <f t="shared" si="421"/>
        <v>-249</v>
      </c>
      <c r="R3989">
        <f t="shared" si="424"/>
        <v>-19.153846153846153</v>
      </c>
      <c r="S3989" s="8" t="str">
        <f t="shared" si="419"/>
        <v>theater</v>
      </c>
      <c r="T3989" t="str">
        <f t="shared" si="422"/>
        <v>heater/plays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6">
        <f t="shared" si="423"/>
        <v>42245.08116898148</v>
      </c>
      <c r="K3990">
        <v>1439517413</v>
      </c>
      <c r="L3990" s="18">
        <f t="shared" si="420"/>
        <v>42230.08116898148</v>
      </c>
      <c r="M3990" t="b">
        <v>0</v>
      </c>
      <c r="N3990">
        <v>4</v>
      </c>
      <c r="O3990" t="b">
        <v>0</v>
      </c>
      <c r="P3990" t="s">
        <v>8270</v>
      </c>
      <c r="Q3990">
        <f t="shared" si="421"/>
        <v>-1468</v>
      </c>
      <c r="R3990">
        <f t="shared" si="424"/>
        <v>-367</v>
      </c>
      <c r="S3990" s="8" t="str">
        <f t="shared" si="419"/>
        <v>theater</v>
      </c>
      <c r="T3990" t="str">
        <f t="shared" si="422"/>
        <v>heater/plays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6">
        <f t="shared" si="423"/>
        <v>42316.791446759264</v>
      </c>
      <c r="K3991">
        <v>1444413581</v>
      </c>
      <c r="L3991" s="18">
        <f t="shared" si="420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>
        <f t="shared" si="421"/>
        <v>-3000</v>
      </c>
      <c r="R3991" t="e">
        <f t="shared" si="424"/>
        <v>#DIV/0!</v>
      </c>
      <c r="S3991" s="8" t="str">
        <f t="shared" si="419"/>
        <v>theater</v>
      </c>
      <c r="T3991" t="str">
        <f t="shared" si="422"/>
        <v>heater/plays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6">
        <f t="shared" si="423"/>
        <v>42431.672372685185</v>
      </c>
      <c r="K3992">
        <v>1454342893</v>
      </c>
      <c r="L3992" s="18">
        <f t="shared" si="420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>
        <f t="shared" si="421"/>
        <v>-1581</v>
      </c>
      <c r="R3992">
        <f t="shared" si="424"/>
        <v>-527</v>
      </c>
      <c r="S3992" s="8" t="str">
        <f t="shared" si="419"/>
        <v>theater</v>
      </c>
      <c r="T3992" t="str">
        <f t="shared" si="422"/>
        <v>heater/plays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6">
        <f t="shared" si="423"/>
        <v>42155.644467592589</v>
      </c>
      <c r="K3993">
        <v>1430494082</v>
      </c>
      <c r="L3993" s="18">
        <f t="shared" si="420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>
        <f t="shared" si="421"/>
        <v>-400</v>
      </c>
      <c r="R3993">
        <f t="shared" si="424"/>
        <v>-400</v>
      </c>
      <c r="S3993" s="8" t="str">
        <f t="shared" si="419"/>
        <v>theater</v>
      </c>
      <c r="T3993" t="str">
        <f t="shared" si="422"/>
        <v>heater/plays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6">
        <f t="shared" si="423"/>
        <v>42349.982164351852</v>
      </c>
      <c r="K3994">
        <v>1444689259</v>
      </c>
      <c r="L3994" s="18">
        <f t="shared" si="420"/>
        <v>42289.94049768518</v>
      </c>
      <c r="M3994" t="b">
        <v>0</v>
      </c>
      <c r="N3994">
        <v>9</v>
      </c>
      <c r="O3994" t="b">
        <v>0</v>
      </c>
      <c r="P3994" t="s">
        <v>8270</v>
      </c>
      <c r="Q3994">
        <f t="shared" si="421"/>
        <v>-9459</v>
      </c>
      <c r="R3994">
        <f t="shared" si="424"/>
        <v>-1051</v>
      </c>
      <c r="S3994" s="8" t="str">
        <f t="shared" si="419"/>
        <v>theater</v>
      </c>
      <c r="T3994" t="str">
        <f t="shared" si="422"/>
        <v>heater/plays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6">
        <f t="shared" si="423"/>
        <v>42137.864722222221</v>
      </c>
      <c r="K3995">
        <v>1428957912</v>
      </c>
      <c r="L3995" s="18">
        <f t="shared" si="420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>
        <f t="shared" si="421"/>
        <v>-49997</v>
      </c>
      <c r="R3995">
        <f t="shared" si="424"/>
        <v>-49997</v>
      </c>
      <c r="S3995" s="8" t="str">
        <f t="shared" si="419"/>
        <v>theater</v>
      </c>
      <c r="T3995" t="str">
        <f t="shared" si="422"/>
        <v>heater/plays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6">
        <f t="shared" si="423"/>
        <v>41839.389930555553</v>
      </c>
      <c r="K3996">
        <v>1403169690</v>
      </c>
      <c r="L3996" s="18">
        <f t="shared" si="420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>
        <f t="shared" si="421"/>
        <v>-1995</v>
      </c>
      <c r="R3996">
        <f t="shared" si="424"/>
        <v>-1995</v>
      </c>
      <c r="S3996" s="8" t="str">
        <f t="shared" si="419"/>
        <v>theater</v>
      </c>
      <c r="T3996" t="str">
        <f t="shared" si="422"/>
        <v>heater/plays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6">
        <f t="shared" si="423"/>
        <v>42049.477083333331</v>
      </c>
      <c r="K3997">
        <v>1421339077</v>
      </c>
      <c r="L3997" s="18">
        <f t="shared" si="420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>
        <f t="shared" si="421"/>
        <v>-130</v>
      </c>
      <c r="R3997">
        <f t="shared" si="424"/>
        <v>-32.5</v>
      </c>
      <c r="S3997" s="8" t="str">
        <f t="shared" si="419"/>
        <v>theater</v>
      </c>
      <c r="T3997" t="str">
        <f t="shared" si="422"/>
        <v>heater/plays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6">
        <f t="shared" si="423"/>
        <v>41963.669444444444</v>
      </c>
      <c r="K3998">
        <v>1415341464</v>
      </c>
      <c r="L3998" s="18">
        <f t="shared" si="420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>
        <f t="shared" si="421"/>
        <v>-2503</v>
      </c>
      <c r="R3998">
        <f t="shared" si="424"/>
        <v>-147.23529411764707</v>
      </c>
      <c r="S3998" s="8" t="str">
        <f t="shared" si="419"/>
        <v>theater</v>
      </c>
      <c r="T3998" t="str">
        <f t="shared" si="422"/>
        <v>heater/plays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6">
        <f t="shared" si="423"/>
        <v>42099.349780092598</v>
      </c>
      <c r="K3999">
        <v>1425633821</v>
      </c>
      <c r="L3999" s="18">
        <f t="shared" si="420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>
        <f t="shared" si="421"/>
        <v>-3000</v>
      </c>
      <c r="R3999" t="e">
        <f t="shared" si="424"/>
        <v>#DIV/0!</v>
      </c>
      <c r="S3999" s="8" t="str">
        <f t="shared" si="419"/>
        <v>theater</v>
      </c>
      <c r="T3999" t="str">
        <f t="shared" si="422"/>
        <v>heater/plays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6">
        <f t="shared" si="423"/>
        <v>42091.921597222223</v>
      </c>
      <c r="K4000">
        <v>1424992026</v>
      </c>
      <c r="L4000" s="18">
        <f t="shared" si="420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>
        <f t="shared" si="421"/>
        <v>-535</v>
      </c>
      <c r="R4000">
        <f t="shared" si="424"/>
        <v>-44.583333333333336</v>
      </c>
      <c r="S4000" s="8" t="str">
        <f t="shared" si="419"/>
        <v>theater</v>
      </c>
      <c r="T4000" t="str">
        <f t="shared" si="422"/>
        <v>heater/plays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6">
        <f t="shared" si="423"/>
        <v>41882.827650462961</v>
      </c>
      <c r="K4001">
        <v>1406058798</v>
      </c>
      <c r="L4001" s="18">
        <f t="shared" si="420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>
        <f t="shared" si="421"/>
        <v>-5844</v>
      </c>
      <c r="R4001">
        <f t="shared" si="424"/>
        <v>-417.42857142857144</v>
      </c>
      <c r="S4001" s="8" t="str">
        <f t="shared" si="419"/>
        <v>theater</v>
      </c>
      <c r="T4001" t="str">
        <f t="shared" si="422"/>
        <v>heater/plays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6">
        <f t="shared" si="423"/>
        <v>42497.603680555556</v>
      </c>
      <c r="K4002">
        <v>1457450958</v>
      </c>
      <c r="L4002" s="18">
        <f t="shared" si="420"/>
        <v>42437.64534722222</v>
      </c>
      <c r="M4002" t="b">
        <v>0</v>
      </c>
      <c r="N4002">
        <v>1</v>
      </c>
      <c r="O4002" t="b">
        <v>0</v>
      </c>
      <c r="P4002" t="s">
        <v>8270</v>
      </c>
      <c r="Q4002">
        <f t="shared" si="421"/>
        <v>-7990</v>
      </c>
      <c r="R4002">
        <f t="shared" si="424"/>
        <v>-7990</v>
      </c>
      <c r="S4002" s="8" t="str">
        <f t="shared" si="419"/>
        <v>theater</v>
      </c>
      <c r="T4002" t="str">
        <f t="shared" si="422"/>
        <v>heater/plays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6">
        <f t="shared" si="423"/>
        <v>42795.791666666672</v>
      </c>
      <c r="K4003">
        <v>1486681708</v>
      </c>
      <c r="L4003" s="18">
        <f t="shared" si="420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>
        <f t="shared" si="421"/>
        <v>-747</v>
      </c>
      <c r="R4003">
        <f t="shared" si="424"/>
        <v>-53.357142857142854</v>
      </c>
      <c r="S4003" s="8" t="str">
        <f t="shared" si="419"/>
        <v>theater</v>
      </c>
      <c r="T4003" t="str">
        <f t="shared" si="422"/>
        <v>heater/plays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6">
        <f t="shared" si="423"/>
        <v>41909.043530092589</v>
      </c>
      <c r="K4004">
        <v>1409187761</v>
      </c>
      <c r="L4004" s="18">
        <f t="shared" si="420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>
        <f t="shared" si="421"/>
        <v>-1227</v>
      </c>
      <c r="R4004">
        <f t="shared" si="424"/>
        <v>-306.75</v>
      </c>
      <c r="S4004" s="8" t="str">
        <f t="shared" si="419"/>
        <v>theater</v>
      </c>
      <c r="T4004" t="str">
        <f t="shared" si="422"/>
        <v>heater/plays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6">
        <f t="shared" si="423"/>
        <v>42050.587349537032</v>
      </c>
      <c r="K4005">
        <v>1421417147</v>
      </c>
      <c r="L4005" s="18">
        <f t="shared" si="420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>
        <f t="shared" si="421"/>
        <v>-1799</v>
      </c>
      <c r="R4005">
        <f t="shared" si="424"/>
        <v>-899.5</v>
      </c>
      <c r="S4005" s="8" t="str">
        <f t="shared" si="419"/>
        <v>theater</v>
      </c>
      <c r="T4005" t="str">
        <f t="shared" si="422"/>
        <v>heater/plays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6">
        <f t="shared" si="423"/>
        <v>41920.16269675926</v>
      </c>
      <c r="K4006">
        <v>1410148457</v>
      </c>
      <c r="L4006" s="18">
        <f t="shared" si="420"/>
        <v>41890.16269675926</v>
      </c>
      <c r="M4006" t="b">
        <v>0</v>
      </c>
      <c r="N4006">
        <v>1</v>
      </c>
      <c r="O4006" t="b">
        <v>0</v>
      </c>
      <c r="P4006" t="s">
        <v>8270</v>
      </c>
      <c r="Q4006">
        <f t="shared" si="421"/>
        <v>-499</v>
      </c>
      <c r="R4006">
        <f t="shared" si="424"/>
        <v>-499</v>
      </c>
      <c r="S4006" s="8" t="str">
        <f t="shared" si="419"/>
        <v>theater</v>
      </c>
      <c r="T4006" t="str">
        <f t="shared" si="422"/>
        <v>heater/plays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6">
        <f t="shared" si="423"/>
        <v>41932.807696759257</v>
      </c>
      <c r="K4007">
        <v>1408648985</v>
      </c>
      <c r="L4007" s="18">
        <f t="shared" si="420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>
        <f t="shared" si="421"/>
        <v>-2960</v>
      </c>
      <c r="R4007">
        <f t="shared" si="424"/>
        <v>-1480</v>
      </c>
      <c r="S4007" s="8" t="str">
        <f t="shared" si="419"/>
        <v>theater</v>
      </c>
      <c r="T4007" t="str">
        <f t="shared" si="422"/>
        <v>heater/plays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6">
        <f t="shared" si="423"/>
        <v>42416.772997685184</v>
      </c>
      <c r="K4008">
        <v>1453487587</v>
      </c>
      <c r="L4008" s="18">
        <f t="shared" si="420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>
        <f t="shared" si="421"/>
        <v>-29998</v>
      </c>
      <c r="R4008">
        <f t="shared" si="424"/>
        <v>-29998</v>
      </c>
      <c r="S4008" s="8" t="str">
        <f t="shared" si="419"/>
        <v>theater</v>
      </c>
      <c r="T4008" t="str">
        <f t="shared" si="422"/>
        <v>heater/plays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6">
        <f t="shared" si="423"/>
        <v>41877.686111111114</v>
      </c>
      <c r="K4009">
        <v>1406572381</v>
      </c>
      <c r="L4009" s="18">
        <f t="shared" si="420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>
        <f t="shared" si="421"/>
        <v>-1995</v>
      </c>
      <c r="R4009">
        <f t="shared" si="424"/>
        <v>-1995</v>
      </c>
      <c r="S4009" s="8" t="str">
        <f t="shared" si="419"/>
        <v>theater</v>
      </c>
      <c r="T4009" t="str">
        <f t="shared" si="422"/>
        <v>heater/plays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6">
        <f t="shared" si="423"/>
        <v>42207.964201388888</v>
      </c>
      <c r="K4010">
        <v>1435014507</v>
      </c>
      <c r="L4010" s="18">
        <f t="shared" si="420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>
        <f t="shared" si="421"/>
        <v>-940</v>
      </c>
      <c r="R4010">
        <f t="shared" si="424"/>
        <v>-235</v>
      </c>
      <c r="S4010" s="8" t="str">
        <f t="shared" si="419"/>
        <v>theater</v>
      </c>
      <c r="T4010" t="str">
        <f t="shared" si="422"/>
        <v>heater/plays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6">
        <f t="shared" si="423"/>
        <v>41891.700925925928</v>
      </c>
      <c r="K4011">
        <v>1406825360</v>
      </c>
      <c r="L4011" s="18">
        <f t="shared" si="420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>
        <f t="shared" si="421"/>
        <v>-1855</v>
      </c>
      <c r="R4011">
        <f t="shared" si="424"/>
        <v>-618.33333333333337</v>
      </c>
      <c r="S4011" s="8" t="str">
        <f t="shared" si="419"/>
        <v>theater</v>
      </c>
      <c r="T4011" t="str">
        <f t="shared" si="422"/>
        <v>heater/plays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6">
        <f t="shared" si="423"/>
        <v>41938.770439814813</v>
      </c>
      <c r="K4012">
        <v>1412879366</v>
      </c>
      <c r="L4012" s="18">
        <f t="shared" si="420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>
        <f t="shared" si="421"/>
        <v>-5458</v>
      </c>
      <c r="R4012">
        <f t="shared" si="424"/>
        <v>-143.63157894736841</v>
      </c>
      <c r="S4012" s="8" t="str">
        <f t="shared" si="419"/>
        <v>theater</v>
      </c>
      <c r="T4012" t="str">
        <f t="shared" si="422"/>
        <v>heater/plays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6">
        <f t="shared" si="423"/>
        <v>42032.54488425926</v>
      </c>
      <c r="K4013">
        <v>1419858278</v>
      </c>
      <c r="L4013" s="18">
        <f t="shared" si="420"/>
        <v>42002.54488425926</v>
      </c>
      <c r="M4013" t="b">
        <v>0</v>
      </c>
      <c r="N4013">
        <v>4</v>
      </c>
      <c r="O4013" t="b">
        <v>0</v>
      </c>
      <c r="P4013" t="s">
        <v>8270</v>
      </c>
      <c r="Q4013">
        <f t="shared" si="421"/>
        <v>-231</v>
      </c>
      <c r="R4013">
        <f t="shared" si="424"/>
        <v>-57.75</v>
      </c>
      <c r="S4013" s="8" t="str">
        <f t="shared" si="419"/>
        <v>theater</v>
      </c>
      <c r="T4013" t="str">
        <f t="shared" si="422"/>
        <v>heater/plays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6">
        <f t="shared" si="423"/>
        <v>42126.544548611113</v>
      </c>
      <c r="K4014">
        <v>1427979849</v>
      </c>
      <c r="L4014" s="18">
        <f t="shared" si="420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>
        <f t="shared" si="421"/>
        <v>-575</v>
      </c>
      <c r="R4014" t="e">
        <f t="shared" si="424"/>
        <v>#DIV/0!</v>
      </c>
      <c r="S4014" s="8" t="str">
        <f t="shared" si="419"/>
        <v>theater</v>
      </c>
      <c r="T4014" t="str">
        <f t="shared" si="422"/>
        <v>heater/plays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6">
        <f t="shared" si="423"/>
        <v>42051.301192129627</v>
      </c>
      <c r="K4015">
        <v>1421478823</v>
      </c>
      <c r="L4015" s="18">
        <f t="shared" si="420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>
        <f t="shared" si="421"/>
        <v>-1974</v>
      </c>
      <c r="R4015">
        <f t="shared" si="424"/>
        <v>-987</v>
      </c>
      <c r="S4015" s="8" t="str">
        <f t="shared" si="419"/>
        <v>theater</v>
      </c>
      <c r="T4015" t="str">
        <f t="shared" si="422"/>
        <v>heater/plays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6">
        <f t="shared" si="423"/>
        <v>42434.246168981481</v>
      </c>
      <c r="K4016">
        <v>1455861269</v>
      </c>
      <c r="L4016" s="18">
        <f t="shared" si="420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>
        <f t="shared" si="421"/>
        <v>-9000</v>
      </c>
      <c r="R4016" t="e">
        <f t="shared" si="424"/>
        <v>#DIV/0!</v>
      </c>
      <c r="S4016" s="8" t="str">
        <f t="shared" si="419"/>
        <v>theater</v>
      </c>
      <c r="T4016" t="str">
        <f t="shared" si="422"/>
        <v>heater/plays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6">
        <f t="shared" si="423"/>
        <v>42204.780821759254</v>
      </c>
      <c r="K4017">
        <v>1434739463</v>
      </c>
      <c r="L4017" s="18">
        <f t="shared" si="420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>
        <f t="shared" si="421"/>
        <v>-6999</v>
      </c>
      <c r="R4017">
        <f t="shared" si="424"/>
        <v>-6999</v>
      </c>
      <c r="S4017" s="8" t="str">
        <f t="shared" si="419"/>
        <v>theater</v>
      </c>
      <c r="T4017" t="str">
        <f t="shared" si="422"/>
        <v>heater/plays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6">
        <f t="shared" si="423"/>
        <v>41899.872685185182</v>
      </c>
      <c r="K4018">
        <v>1408395400</v>
      </c>
      <c r="L4018" s="18">
        <f t="shared" si="420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>
        <f t="shared" si="421"/>
        <v>-430</v>
      </c>
      <c r="R4018">
        <f t="shared" si="424"/>
        <v>-61.428571428571431</v>
      </c>
      <c r="S4018" s="8" t="str">
        <f t="shared" ref="S4018:S4081" si="425">LEFT(P4018, LEN(P4018)-6)</f>
        <v>theater</v>
      </c>
      <c r="T4018" t="str">
        <f t="shared" si="422"/>
        <v>heater/plays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6">
        <f t="shared" si="423"/>
        <v>41886.672152777777</v>
      </c>
      <c r="K4019">
        <v>1407254874</v>
      </c>
      <c r="L4019" s="18">
        <f t="shared" si="420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>
        <f t="shared" si="421"/>
        <v>-9895</v>
      </c>
      <c r="R4019">
        <f t="shared" si="424"/>
        <v>-4947.5</v>
      </c>
      <c r="S4019" s="8" t="str">
        <f t="shared" si="425"/>
        <v>theater</v>
      </c>
      <c r="T4019" t="str">
        <f t="shared" si="422"/>
        <v>heater/plays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6">
        <f t="shared" si="423"/>
        <v>42650.91097222222</v>
      </c>
      <c r="K4020">
        <v>1473285108</v>
      </c>
      <c r="L4020" s="18">
        <f t="shared" si="420"/>
        <v>42620.91097222222</v>
      </c>
      <c r="M4020" t="b">
        <v>0</v>
      </c>
      <c r="N4020">
        <v>4</v>
      </c>
      <c r="O4020" t="b">
        <v>0</v>
      </c>
      <c r="P4020" t="s">
        <v>8270</v>
      </c>
      <c r="Q4020">
        <f t="shared" si="421"/>
        <v>-1370</v>
      </c>
      <c r="R4020">
        <f t="shared" si="424"/>
        <v>-342.5</v>
      </c>
      <c r="S4020" s="8" t="str">
        <f t="shared" si="425"/>
        <v>theater</v>
      </c>
      <c r="T4020" t="str">
        <f t="shared" si="422"/>
        <v>heater/plays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6">
        <f t="shared" si="423"/>
        <v>42475.686111111107</v>
      </c>
      <c r="K4021">
        <v>1455725596</v>
      </c>
      <c r="L4021" s="18">
        <f t="shared" si="420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>
        <f t="shared" si="421"/>
        <v>-3471</v>
      </c>
      <c r="R4021">
        <f t="shared" si="424"/>
        <v>-867.75</v>
      </c>
      <c r="S4021" s="8" t="str">
        <f t="shared" si="425"/>
        <v>theater</v>
      </c>
      <c r="T4021" t="str">
        <f t="shared" si="422"/>
        <v>heater/plays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6">
        <f t="shared" si="423"/>
        <v>42087.149293981478</v>
      </c>
      <c r="K4022">
        <v>1424579699</v>
      </c>
      <c r="L4022" s="18">
        <f t="shared" si="420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>
        <f t="shared" si="421"/>
        <v>-500</v>
      </c>
      <c r="R4022">
        <f t="shared" si="424"/>
        <v>-166.66666666666666</v>
      </c>
      <c r="S4022" s="8" t="str">
        <f t="shared" si="425"/>
        <v>theater</v>
      </c>
      <c r="T4022" t="str">
        <f t="shared" si="422"/>
        <v>heater/plays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6">
        <f t="shared" si="423"/>
        <v>41938.911550925928</v>
      </c>
      <c r="K4023">
        <v>1409176358</v>
      </c>
      <c r="L4023" s="18">
        <f t="shared" si="420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>
        <f t="shared" si="421"/>
        <v>-14875</v>
      </c>
      <c r="R4023">
        <f t="shared" si="424"/>
        <v>-7437.5</v>
      </c>
      <c r="S4023" s="8" t="str">
        <f t="shared" si="425"/>
        <v>theater</v>
      </c>
      <c r="T4023" t="str">
        <f t="shared" si="422"/>
        <v>heater/plays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6">
        <f t="shared" si="423"/>
        <v>42036.120833333334</v>
      </c>
      <c r="K4024">
        <v>1418824867</v>
      </c>
      <c r="L4024" s="18">
        <f t="shared" si="420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>
        <f t="shared" si="421"/>
        <v>-5479</v>
      </c>
      <c r="R4024">
        <f t="shared" si="424"/>
        <v>-27.81218274111675</v>
      </c>
      <c r="S4024" s="8" t="str">
        <f t="shared" si="425"/>
        <v>theater</v>
      </c>
      <c r="T4024" t="str">
        <f t="shared" si="422"/>
        <v>heater/plays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6">
        <f t="shared" si="423"/>
        <v>42453.957905092597</v>
      </c>
      <c r="K4025">
        <v>1454975963</v>
      </c>
      <c r="L4025" s="18">
        <f t="shared" si="420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>
        <f t="shared" si="421"/>
        <v>-7000</v>
      </c>
      <c r="R4025" t="e">
        <f t="shared" si="424"/>
        <v>#DIV/0!</v>
      </c>
      <c r="S4025" s="8" t="str">
        <f t="shared" si="425"/>
        <v>theater</v>
      </c>
      <c r="T4025" t="str">
        <f t="shared" si="422"/>
        <v>heater/plays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6">
        <f t="shared" si="423"/>
        <v>42247.670104166667</v>
      </c>
      <c r="K4026">
        <v>1438445097</v>
      </c>
      <c r="L4026" s="18">
        <f t="shared" si="420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>
        <f t="shared" si="421"/>
        <v>-790</v>
      </c>
      <c r="R4026">
        <f t="shared" si="424"/>
        <v>-790</v>
      </c>
      <c r="S4026" s="8" t="str">
        <f t="shared" si="425"/>
        <v>theater</v>
      </c>
      <c r="T4026" t="str">
        <f t="shared" si="422"/>
        <v>heater/plays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6">
        <f t="shared" si="423"/>
        <v>42211.237685185188</v>
      </c>
      <c r="K4027">
        <v>1432705336</v>
      </c>
      <c r="L4027" s="18">
        <f t="shared" si="420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>
        <f t="shared" si="421"/>
        <v>-4750</v>
      </c>
      <c r="R4027">
        <f t="shared" si="424"/>
        <v>-1187.5</v>
      </c>
      <c r="S4027" s="8" t="str">
        <f t="shared" si="425"/>
        <v>theater</v>
      </c>
      <c r="T4027" t="str">
        <f t="shared" si="422"/>
        <v>heater/plays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6">
        <f t="shared" si="423"/>
        <v>42342.697210648148</v>
      </c>
      <c r="K4028">
        <v>1444059839</v>
      </c>
      <c r="L4028" s="18">
        <f t="shared" si="420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>
        <f t="shared" si="421"/>
        <v>-4000</v>
      </c>
      <c r="R4028" t="e">
        <f t="shared" si="424"/>
        <v>#DIV/0!</v>
      </c>
      <c r="S4028" s="8" t="str">
        <f t="shared" si="425"/>
        <v>theater</v>
      </c>
      <c r="T4028" t="str">
        <f t="shared" si="422"/>
        <v>heater/plays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6">
        <f t="shared" si="423"/>
        <v>42789.041666666672</v>
      </c>
      <c r="K4029">
        <v>1486077481</v>
      </c>
      <c r="L4029" s="18">
        <f t="shared" si="420"/>
        <v>42768.97084490741</v>
      </c>
      <c r="M4029" t="b">
        <v>0</v>
      </c>
      <c r="N4029">
        <v>7</v>
      </c>
      <c r="O4029" t="b">
        <v>0</v>
      </c>
      <c r="P4029" t="s">
        <v>8270</v>
      </c>
      <c r="Q4029">
        <f t="shared" si="421"/>
        <v>-2785</v>
      </c>
      <c r="R4029">
        <f t="shared" si="424"/>
        <v>-397.85714285714283</v>
      </c>
      <c r="S4029" s="8" t="str">
        <f t="shared" si="425"/>
        <v>theater</v>
      </c>
      <c r="T4029" t="str">
        <f t="shared" si="422"/>
        <v>heater/plays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6">
        <f t="shared" si="423"/>
        <v>41795.938657407409</v>
      </c>
      <c r="K4030">
        <v>1399415500</v>
      </c>
      <c r="L4030" s="18">
        <f t="shared" si="420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>
        <f t="shared" si="421"/>
        <v>-1439</v>
      </c>
      <c r="R4030">
        <f t="shared" si="424"/>
        <v>-130.81818181818181</v>
      </c>
      <c r="S4030" s="8" t="str">
        <f t="shared" si="425"/>
        <v>theater</v>
      </c>
      <c r="T4030" t="str">
        <f t="shared" si="422"/>
        <v>heater/plays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6">
        <f t="shared" si="423"/>
        <v>42352.025115740747</v>
      </c>
      <c r="K4031">
        <v>1447461370</v>
      </c>
      <c r="L4031" s="18">
        <f t="shared" si="420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>
        <f t="shared" si="421"/>
        <v>-20000</v>
      </c>
      <c r="R4031" t="e">
        <f t="shared" si="424"/>
        <v>#DIV/0!</v>
      </c>
      <c r="S4031" s="8" t="str">
        <f t="shared" si="425"/>
        <v>theater</v>
      </c>
      <c r="T4031" t="str">
        <f t="shared" si="422"/>
        <v>heater/plays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6">
        <f t="shared" si="423"/>
        <v>42403.784027777772</v>
      </c>
      <c r="K4032">
        <v>1452008599</v>
      </c>
      <c r="L4032" s="18">
        <f t="shared" si="420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>
        <f t="shared" si="421"/>
        <v>-2100</v>
      </c>
      <c r="R4032">
        <f t="shared" si="424"/>
        <v>-350</v>
      </c>
      <c r="S4032" s="8" t="str">
        <f t="shared" si="425"/>
        <v>theater</v>
      </c>
      <c r="T4032" t="str">
        <f t="shared" si="422"/>
        <v>heater/plays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6">
        <f t="shared" si="423"/>
        <v>41991.626898148148</v>
      </c>
      <c r="K4033">
        <v>1414591364</v>
      </c>
      <c r="L4033" s="18">
        <f t="shared" si="420"/>
        <v>41941.585231481484</v>
      </c>
      <c r="M4033" t="b">
        <v>0</v>
      </c>
      <c r="N4033">
        <v>0</v>
      </c>
      <c r="O4033" t="b">
        <v>0</v>
      </c>
      <c r="P4033" t="s">
        <v>8270</v>
      </c>
      <c r="Q4033">
        <f t="shared" si="421"/>
        <v>-5000</v>
      </c>
      <c r="R4033" t="e">
        <f t="shared" si="424"/>
        <v>#DIV/0!</v>
      </c>
      <c r="S4033" s="8" t="str">
        <f t="shared" si="425"/>
        <v>theater</v>
      </c>
      <c r="T4033" t="str">
        <f t="shared" si="422"/>
        <v>heater/plays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6">
        <f t="shared" si="423"/>
        <v>42353.85087962963</v>
      </c>
      <c r="K4034">
        <v>1445023516</v>
      </c>
      <c r="L4034" s="18">
        <f t="shared" ref="L4034:L4097" si="426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8270</v>
      </c>
      <c r="Q4034">
        <f t="shared" ref="Q4034:Q4097" si="427">E4034-D4034</f>
        <v>-5635</v>
      </c>
      <c r="R4034">
        <f t="shared" si="424"/>
        <v>-805</v>
      </c>
      <c r="S4034" s="8" t="str">
        <f t="shared" si="425"/>
        <v>theater</v>
      </c>
      <c r="T4034" t="str">
        <f t="shared" ref="T4034:T4097" si="428">RIGHT(P4034,12)</f>
        <v>heater/plays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6">
        <f t="shared" ref="J4035:J4098" si="429">(((I4035/60)/60)/24)+DATE(1970,1,1)</f>
        <v>42645.375</v>
      </c>
      <c r="K4035">
        <v>1472711224</v>
      </c>
      <c r="L4035" s="18">
        <f t="shared" si="426"/>
        <v>42614.268796296295</v>
      </c>
      <c r="M4035" t="b">
        <v>0</v>
      </c>
      <c r="N4035">
        <v>94</v>
      </c>
      <c r="O4035" t="b">
        <v>0</v>
      </c>
      <c r="P4035" t="s">
        <v>8270</v>
      </c>
      <c r="Q4035">
        <f t="shared" si="427"/>
        <v>-17758.010000000002</v>
      </c>
      <c r="R4035">
        <f t="shared" ref="R4035:R4098" si="430">Q4035/N4035</f>
        <v>-188.91500000000002</v>
      </c>
      <c r="S4035" s="8" t="str">
        <f t="shared" si="425"/>
        <v>theater</v>
      </c>
      <c r="T4035" t="str">
        <f t="shared" si="428"/>
        <v>heater/plays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6">
        <f t="shared" si="429"/>
        <v>42097.905671296292</v>
      </c>
      <c r="K4036">
        <v>1425509050</v>
      </c>
      <c r="L4036" s="18">
        <f t="shared" si="426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>
        <f t="shared" si="427"/>
        <v>-13300</v>
      </c>
      <c r="R4036">
        <f t="shared" si="430"/>
        <v>-6650</v>
      </c>
      <c r="S4036" s="8" t="str">
        <f t="shared" si="425"/>
        <v>theater</v>
      </c>
      <c r="T4036" t="str">
        <f t="shared" si="428"/>
        <v>heater/plays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6">
        <f t="shared" si="429"/>
        <v>41933.882951388885</v>
      </c>
      <c r="K4037">
        <v>1411333887</v>
      </c>
      <c r="L4037" s="18">
        <f t="shared" si="426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>
        <f t="shared" si="427"/>
        <v>-6315</v>
      </c>
      <c r="R4037">
        <f t="shared" si="430"/>
        <v>-252.6</v>
      </c>
      <c r="S4037" s="8" t="str">
        <f t="shared" si="425"/>
        <v>theater</v>
      </c>
      <c r="T4037" t="str">
        <f t="shared" si="428"/>
        <v>heater/plays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6">
        <f t="shared" si="429"/>
        <v>41821.9375</v>
      </c>
      <c r="K4038">
        <v>1402784964</v>
      </c>
      <c r="L4038" s="18">
        <f t="shared" si="426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>
        <f t="shared" si="427"/>
        <v>-3177</v>
      </c>
      <c r="R4038">
        <f t="shared" si="430"/>
        <v>-186.88235294117646</v>
      </c>
      <c r="S4038" s="8" t="str">
        <f t="shared" si="425"/>
        <v>theater</v>
      </c>
      <c r="T4038" t="str">
        <f t="shared" si="428"/>
        <v>heater/plays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6">
        <f t="shared" si="429"/>
        <v>42514.600694444445</v>
      </c>
      <c r="K4039">
        <v>1462585315</v>
      </c>
      <c r="L4039" s="18">
        <f t="shared" si="426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>
        <f t="shared" si="427"/>
        <v>-620</v>
      </c>
      <c r="R4039">
        <f t="shared" si="430"/>
        <v>-310</v>
      </c>
      <c r="S4039" s="8" t="str">
        <f t="shared" si="425"/>
        <v>theater</v>
      </c>
      <c r="T4039" t="str">
        <f t="shared" si="428"/>
        <v>heater/plays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6">
        <f t="shared" si="429"/>
        <v>41929.798726851855</v>
      </c>
      <c r="K4040">
        <v>1408389010</v>
      </c>
      <c r="L4040" s="18">
        <f t="shared" si="426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>
        <f t="shared" si="427"/>
        <v>-2199</v>
      </c>
      <c r="R4040">
        <f t="shared" si="430"/>
        <v>-549.75</v>
      </c>
      <c r="S4040" s="8" t="str">
        <f t="shared" si="425"/>
        <v>theater</v>
      </c>
      <c r="T4040" t="str">
        <f t="shared" si="428"/>
        <v>heater/plays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6">
        <f t="shared" si="429"/>
        <v>42339.249305555553</v>
      </c>
      <c r="K4041">
        <v>1446048367</v>
      </c>
      <c r="L4041" s="18">
        <f t="shared" si="426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>
        <f t="shared" si="427"/>
        <v>-200</v>
      </c>
      <c r="R4041">
        <f t="shared" si="430"/>
        <v>-40</v>
      </c>
      <c r="S4041" s="8" t="str">
        <f t="shared" si="425"/>
        <v>theater</v>
      </c>
      <c r="T4041" t="str">
        <f t="shared" si="428"/>
        <v>heater/plays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6">
        <f t="shared" si="429"/>
        <v>42203.125</v>
      </c>
      <c r="K4042">
        <v>1432100004</v>
      </c>
      <c r="L4042" s="18">
        <f t="shared" si="426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>
        <f t="shared" si="427"/>
        <v>-5500</v>
      </c>
      <c r="R4042">
        <f t="shared" si="430"/>
        <v>-2750</v>
      </c>
      <c r="S4042" s="8" t="str">
        <f t="shared" si="425"/>
        <v>theater</v>
      </c>
      <c r="T4042" t="str">
        <f t="shared" si="428"/>
        <v>heater/plays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6">
        <f t="shared" si="429"/>
        <v>42619.474004629628</v>
      </c>
      <c r="K4043">
        <v>1467976954</v>
      </c>
      <c r="L4043" s="18">
        <f t="shared" si="426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>
        <f t="shared" si="427"/>
        <v>-4979</v>
      </c>
      <c r="R4043">
        <f t="shared" si="430"/>
        <v>-2489.5</v>
      </c>
      <c r="S4043" s="8" t="str">
        <f t="shared" si="425"/>
        <v>theater</v>
      </c>
      <c r="T4043" t="str">
        <f t="shared" si="428"/>
        <v>heater/plays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6">
        <f t="shared" si="429"/>
        <v>42024.802777777775</v>
      </c>
      <c r="K4044">
        <v>1419213664</v>
      </c>
      <c r="L4044" s="18">
        <f t="shared" si="426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>
        <f t="shared" si="427"/>
        <v>-9979</v>
      </c>
      <c r="R4044">
        <f t="shared" si="430"/>
        <v>-3326.3333333333335</v>
      </c>
      <c r="S4044" s="8" t="str">
        <f t="shared" si="425"/>
        <v>theater</v>
      </c>
      <c r="T4044" t="str">
        <f t="shared" si="428"/>
        <v>heater/plays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6">
        <f t="shared" si="429"/>
        <v>41963.957465277781</v>
      </c>
      <c r="K4045">
        <v>1415228325</v>
      </c>
      <c r="L4045" s="18">
        <f t="shared" si="426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>
        <f t="shared" si="427"/>
        <v>-300</v>
      </c>
      <c r="R4045" t="e">
        <f t="shared" si="430"/>
        <v>#DIV/0!</v>
      </c>
      <c r="S4045" s="8" t="str">
        <f t="shared" si="425"/>
        <v>theater</v>
      </c>
      <c r="T4045" t="str">
        <f t="shared" si="428"/>
        <v>heater/plays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6">
        <f t="shared" si="429"/>
        <v>42104.208333333328</v>
      </c>
      <c r="K4046">
        <v>1426050982</v>
      </c>
      <c r="L4046" s="18">
        <f t="shared" si="426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>
        <f t="shared" si="427"/>
        <v>-375</v>
      </c>
      <c r="R4046">
        <f t="shared" si="430"/>
        <v>-93.75</v>
      </c>
      <c r="S4046" s="8" t="str">
        <f t="shared" si="425"/>
        <v>theater</v>
      </c>
      <c r="T4046" t="str">
        <f t="shared" si="428"/>
        <v>heater/plays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6">
        <f t="shared" si="429"/>
        <v>41872.201261574075</v>
      </c>
      <c r="K4047">
        <v>1406004589</v>
      </c>
      <c r="L4047" s="18">
        <f t="shared" si="426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>
        <f t="shared" si="427"/>
        <v>-4999</v>
      </c>
      <c r="R4047">
        <f t="shared" si="430"/>
        <v>-4999</v>
      </c>
      <c r="S4047" s="8" t="str">
        <f t="shared" si="425"/>
        <v>theater</v>
      </c>
      <c r="T4047" t="str">
        <f t="shared" si="428"/>
        <v>heater/plays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6">
        <f t="shared" si="429"/>
        <v>41934.650578703702</v>
      </c>
      <c r="K4048">
        <v>1411400210</v>
      </c>
      <c r="L4048" s="18">
        <f t="shared" si="426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>
        <f t="shared" si="427"/>
        <v>-5140</v>
      </c>
      <c r="R4048">
        <f t="shared" si="430"/>
        <v>-428.33333333333331</v>
      </c>
      <c r="S4048" s="8" t="str">
        <f t="shared" si="425"/>
        <v>theater</v>
      </c>
      <c r="T4048" t="str">
        <f t="shared" si="428"/>
        <v>heater/plays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6">
        <f t="shared" si="429"/>
        <v>42015.041666666672</v>
      </c>
      <c r="K4049">
        <v>1418862743</v>
      </c>
      <c r="L4049" s="18">
        <f t="shared" si="426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>
        <f t="shared" si="427"/>
        <v>-4890</v>
      </c>
      <c r="R4049">
        <f t="shared" si="430"/>
        <v>-1222.5</v>
      </c>
      <c r="S4049" s="8" t="str">
        <f t="shared" si="425"/>
        <v>theater</v>
      </c>
      <c r="T4049" t="str">
        <f t="shared" si="428"/>
        <v>heater/plays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6">
        <f t="shared" si="429"/>
        <v>42471.467442129629</v>
      </c>
      <c r="K4050">
        <v>1457352787</v>
      </c>
      <c r="L4050" s="18">
        <f t="shared" si="426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>
        <f t="shared" si="427"/>
        <v>-13999</v>
      </c>
      <c r="R4050">
        <f t="shared" si="430"/>
        <v>-153.83516483516485</v>
      </c>
      <c r="S4050" s="8" t="str">
        <f t="shared" si="425"/>
        <v>theater</v>
      </c>
      <c r="T4050" t="str">
        <f t="shared" si="428"/>
        <v>heater/plays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6">
        <f t="shared" si="429"/>
        <v>42199.958506944444</v>
      </c>
      <c r="K4051">
        <v>1434322815</v>
      </c>
      <c r="L4051" s="18">
        <f t="shared" si="426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>
        <f t="shared" si="427"/>
        <v>-19984</v>
      </c>
      <c r="R4051">
        <f t="shared" si="430"/>
        <v>-19984</v>
      </c>
      <c r="S4051" s="8" t="str">
        <f t="shared" si="425"/>
        <v>theater</v>
      </c>
      <c r="T4051" t="str">
        <f t="shared" si="428"/>
        <v>heater/plays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6">
        <f t="shared" si="429"/>
        <v>41935.636469907404</v>
      </c>
      <c r="K4052">
        <v>1411485391</v>
      </c>
      <c r="L4052" s="18">
        <f t="shared" si="426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>
        <f t="shared" si="427"/>
        <v>-1499</v>
      </c>
      <c r="R4052">
        <f t="shared" si="430"/>
        <v>-1499</v>
      </c>
      <c r="S4052" s="8" t="str">
        <f t="shared" si="425"/>
        <v>theater</v>
      </c>
      <c r="T4052" t="str">
        <f t="shared" si="428"/>
        <v>heater/plays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6">
        <f t="shared" si="429"/>
        <v>41768.286805555559</v>
      </c>
      <c r="K4053">
        <v>1399058797</v>
      </c>
      <c r="L4053" s="18">
        <f t="shared" si="426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>
        <f t="shared" si="427"/>
        <v>-500</v>
      </c>
      <c r="R4053" t="e">
        <f t="shared" si="430"/>
        <v>#DIV/0!</v>
      </c>
      <c r="S4053" s="8" t="str">
        <f t="shared" si="425"/>
        <v>theater</v>
      </c>
      <c r="T4053" t="str">
        <f t="shared" si="428"/>
        <v>heater/plays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6">
        <f t="shared" si="429"/>
        <v>41925.878657407404</v>
      </c>
      <c r="K4054">
        <v>1408050316</v>
      </c>
      <c r="L4054" s="18">
        <f t="shared" si="426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>
        <f t="shared" si="427"/>
        <v>-1874</v>
      </c>
      <c r="R4054">
        <f t="shared" si="430"/>
        <v>-144.15384615384616</v>
      </c>
      <c r="S4054" s="8" t="str">
        <f t="shared" si="425"/>
        <v>theater</v>
      </c>
      <c r="T4054" t="str">
        <f t="shared" si="428"/>
        <v>heater/plays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6">
        <f t="shared" si="429"/>
        <v>41958.833333333328</v>
      </c>
      <c r="K4055">
        <v>1413477228</v>
      </c>
      <c r="L4055" s="18">
        <f t="shared" si="426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>
        <f t="shared" si="427"/>
        <v>-390</v>
      </c>
      <c r="R4055">
        <f t="shared" si="430"/>
        <v>-195</v>
      </c>
      <c r="S4055" s="8" t="str">
        <f t="shared" si="425"/>
        <v>theater</v>
      </c>
      <c r="T4055" t="str">
        <f t="shared" si="428"/>
        <v>heater/plays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6">
        <f t="shared" si="429"/>
        <v>42644.166666666672</v>
      </c>
      <c r="K4056">
        <v>1472674285</v>
      </c>
      <c r="L4056" s="18">
        <f t="shared" si="426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>
        <f t="shared" si="427"/>
        <v>-8880</v>
      </c>
      <c r="R4056" t="e">
        <f t="shared" si="430"/>
        <v>#DIV/0!</v>
      </c>
      <c r="S4056" s="8" t="str">
        <f t="shared" si="425"/>
        <v>theater</v>
      </c>
      <c r="T4056" t="str">
        <f t="shared" si="428"/>
        <v>heater/plays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6">
        <f t="shared" si="429"/>
        <v>41809.648506944446</v>
      </c>
      <c r="K4057">
        <v>1400600031</v>
      </c>
      <c r="L4057" s="18">
        <f t="shared" si="426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>
        <f t="shared" si="427"/>
        <v>-4119</v>
      </c>
      <c r="R4057">
        <f t="shared" si="430"/>
        <v>-196.14285714285714</v>
      </c>
      <c r="S4057" s="8" t="str">
        <f t="shared" si="425"/>
        <v>theater</v>
      </c>
      <c r="T4057" t="str">
        <f t="shared" si="428"/>
        <v>heater/plays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6">
        <f t="shared" si="429"/>
        <v>42554.832638888889</v>
      </c>
      <c r="K4058">
        <v>1465856639</v>
      </c>
      <c r="L4058" s="18">
        <f t="shared" si="426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>
        <f t="shared" si="427"/>
        <v>-705</v>
      </c>
      <c r="R4058">
        <f t="shared" si="430"/>
        <v>-78.333333333333329</v>
      </c>
      <c r="S4058" s="8" t="str">
        <f t="shared" si="425"/>
        <v>theater</v>
      </c>
      <c r="T4058" t="str">
        <f t="shared" si="428"/>
        <v>heater/plays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6">
        <f t="shared" si="429"/>
        <v>42333.958333333328</v>
      </c>
      <c r="K4059">
        <v>1446506080</v>
      </c>
      <c r="L4059" s="18">
        <f t="shared" si="426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>
        <f t="shared" si="427"/>
        <v>-2725</v>
      </c>
      <c r="R4059">
        <f t="shared" si="430"/>
        <v>-454.16666666666669</v>
      </c>
      <c r="S4059" s="8" t="str">
        <f t="shared" si="425"/>
        <v>theater</v>
      </c>
      <c r="T4059" t="str">
        <f t="shared" si="428"/>
        <v>heater/plays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6">
        <f t="shared" si="429"/>
        <v>42461.165972222225</v>
      </c>
      <c r="K4060">
        <v>1458178044</v>
      </c>
      <c r="L4060" s="18">
        <f t="shared" si="426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>
        <f t="shared" si="427"/>
        <v>-3655</v>
      </c>
      <c r="R4060">
        <f t="shared" si="430"/>
        <v>-913.75</v>
      </c>
      <c r="S4060" s="8" t="str">
        <f t="shared" si="425"/>
        <v>theater</v>
      </c>
      <c r="T4060" t="str">
        <f t="shared" si="428"/>
        <v>heater/plays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6">
        <f t="shared" si="429"/>
        <v>41898.125</v>
      </c>
      <c r="K4061">
        <v>1408116152</v>
      </c>
      <c r="L4061" s="18">
        <f t="shared" si="426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>
        <f t="shared" si="427"/>
        <v>-9750</v>
      </c>
      <c r="R4061">
        <f t="shared" si="430"/>
        <v>-1392.8571428571429</v>
      </c>
      <c r="S4061" s="8" t="str">
        <f t="shared" si="425"/>
        <v>theater</v>
      </c>
      <c r="T4061" t="str">
        <f t="shared" si="428"/>
        <v>heater/plays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6">
        <f t="shared" si="429"/>
        <v>41813.666666666664</v>
      </c>
      <c r="K4062">
        <v>1400604056</v>
      </c>
      <c r="L4062" s="18">
        <f t="shared" si="426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>
        <f t="shared" si="427"/>
        <v>-9715</v>
      </c>
      <c r="R4062">
        <f t="shared" si="430"/>
        <v>-1943</v>
      </c>
      <c r="S4062" s="8" t="str">
        <f t="shared" si="425"/>
        <v>theater</v>
      </c>
      <c r="T4062" t="str">
        <f t="shared" si="428"/>
        <v>heater/plays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6">
        <f t="shared" si="429"/>
        <v>42481.099803240737</v>
      </c>
      <c r="K4063">
        <v>1456025023</v>
      </c>
      <c r="L4063" s="18">
        <f t="shared" si="426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>
        <f t="shared" si="427"/>
        <v>-525</v>
      </c>
      <c r="R4063" t="e">
        <f t="shared" si="430"/>
        <v>#DIV/0!</v>
      </c>
      <c r="S4063" s="8" t="str">
        <f t="shared" si="425"/>
        <v>theater</v>
      </c>
      <c r="T4063" t="str">
        <f t="shared" si="428"/>
        <v>heater/plays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6">
        <f t="shared" si="429"/>
        <v>42553.739212962959</v>
      </c>
      <c r="K4064">
        <v>1464889468</v>
      </c>
      <c r="L4064" s="18">
        <f t="shared" si="426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>
        <f t="shared" si="427"/>
        <v>-19510</v>
      </c>
      <c r="R4064">
        <f t="shared" si="430"/>
        <v>-6503.333333333333</v>
      </c>
      <c r="S4064" s="8" t="str">
        <f t="shared" si="425"/>
        <v>theater</v>
      </c>
      <c r="T4064" t="str">
        <f t="shared" si="428"/>
        <v>heater/plays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6">
        <f t="shared" si="429"/>
        <v>41817.681527777779</v>
      </c>
      <c r="K4065">
        <v>1401294084</v>
      </c>
      <c r="L4065" s="18">
        <f t="shared" si="426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>
        <f t="shared" si="427"/>
        <v>-9365</v>
      </c>
      <c r="R4065">
        <f t="shared" si="430"/>
        <v>-1040.5555555555557</v>
      </c>
      <c r="S4065" s="8" t="str">
        <f t="shared" si="425"/>
        <v>theater</v>
      </c>
      <c r="T4065" t="str">
        <f t="shared" si="428"/>
        <v>heater/plays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6">
        <f t="shared" si="429"/>
        <v>42123.588263888887</v>
      </c>
      <c r="K4066">
        <v>1427724426</v>
      </c>
      <c r="L4066" s="18">
        <f t="shared" si="426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>
        <f t="shared" si="427"/>
        <v>-1615</v>
      </c>
      <c r="R4066">
        <f t="shared" si="430"/>
        <v>-269.16666666666669</v>
      </c>
      <c r="S4066" s="8" t="str">
        <f t="shared" si="425"/>
        <v>theater</v>
      </c>
      <c r="T4066" t="str">
        <f t="shared" si="428"/>
        <v>heater/plays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6">
        <f t="shared" si="429"/>
        <v>41863.951516203706</v>
      </c>
      <c r="K4067">
        <v>1405291811</v>
      </c>
      <c r="L4067" s="18">
        <f t="shared" si="426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>
        <f t="shared" si="427"/>
        <v>-3973</v>
      </c>
      <c r="R4067">
        <f t="shared" si="430"/>
        <v>-993.25</v>
      </c>
      <c r="S4067" s="8" t="str">
        <f t="shared" si="425"/>
        <v>theater</v>
      </c>
      <c r="T4067" t="str">
        <f t="shared" si="428"/>
        <v>heater/plays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6">
        <f t="shared" si="429"/>
        <v>42509.039212962962</v>
      </c>
      <c r="K4068">
        <v>1461027388</v>
      </c>
      <c r="L4068" s="18">
        <f t="shared" si="426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>
        <f t="shared" si="427"/>
        <v>-14975</v>
      </c>
      <c r="R4068">
        <f t="shared" si="430"/>
        <v>-14975</v>
      </c>
      <c r="S4068" s="8" t="str">
        <f t="shared" si="425"/>
        <v>theater</v>
      </c>
      <c r="T4068" t="str">
        <f t="shared" si="428"/>
        <v>heater/plays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6">
        <f t="shared" si="429"/>
        <v>42275.117476851854</v>
      </c>
      <c r="K4069">
        <v>1439952550</v>
      </c>
      <c r="L4069" s="18">
        <f t="shared" si="426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>
        <f t="shared" si="427"/>
        <v>-1955</v>
      </c>
      <c r="R4069">
        <f t="shared" si="430"/>
        <v>-115</v>
      </c>
      <c r="S4069" s="8" t="str">
        <f t="shared" si="425"/>
        <v>theater</v>
      </c>
      <c r="T4069" t="str">
        <f t="shared" si="428"/>
        <v>heater/plays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6">
        <f t="shared" si="429"/>
        <v>42748.961805555555</v>
      </c>
      <c r="K4070">
        <v>1481756855</v>
      </c>
      <c r="L4070" s="18">
        <f t="shared" si="426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>
        <f t="shared" si="427"/>
        <v>-3460.05</v>
      </c>
      <c r="R4070">
        <f t="shared" si="430"/>
        <v>-3460.05</v>
      </c>
      <c r="S4070" s="8" t="str">
        <f t="shared" si="425"/>
        <v>theater</v>
      </c>
      <c r="T4070" t="str">
        <f t="shared" si="428"/>
        <v>heater/plays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6">
        <f t="shared" si="429"/>
        <v>42063.5</v>
      </c>
      <c r="K4071">
        <v>1421596356</v>
      </c>
      <c r="L4071" s="18">
        <f t="shared" si="426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>
        <f t="shared" si="427"/>
        <v>-820</v>
      </c>
      <c r="R4071">
        <f t="shared" si="430"/>
        <v>-63.07692307692308</v>
      </c>
      <c r="S4071" s="8" t="str">
        <f t="shared" si="425"/>
        <v>theater</v>
      </c>
      <c r="T4071" t="str">
        <f t="shared" si="428"/>
        <v>heater/plays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6">
        <f t="shared" si="429"/>
        <v>42064.125</v>
      </c>
      <c r="K4072">
        <v>1422374420</v>
      </c>
      <c r="L4072" s="18">
        <f t="shared" si="426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>
        <f t="shared" si="427"/>
        <v>-835</v>
      </c>
      <c r="R4072">
        <f t="shared" si="430"/>
        <v>-139.16666666666666</v>
      </c>
      <c r="S4072" s="8" t="str">
        <f t="shared" si="425"/>
        <v>theater</v>
      </c>
      <c r="T4072" t="str">
        <f t="shared" si="428"/>
        <v>heater/plays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6">
        <f t="shared" si="429"/>
        <v>42730.804756944446</v>
      </c>
      <c r="K4073">
        <v>1480187931</v>
      </c>
      <c r="L4073" s="18">
        <f t="shared" si="426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>
        <f t="shared" si="427"/>
        <v>-20000</v>
      </c>
      <c r="R4073" t="e">
        <f t="shared" si="430"/>
        <v>#DIV/0!</v>
      </c>
      <c r="S4073" s="8" t="str">
        <f t="shared" si="425"/>
        <v>theater</v>
      </c>
      <c r="T4073" t="str">
        <f t="shared" si="428"/>
        <v>heater/plays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6">
        <f t="shared" si="429"/>
        <v>41872.77443287037</v>
      </c>
      <c r="K4074">
        <v>1403462111</v>
      </c>
      <c r="L4074" s="18">
        <f t="shared" si="426"/>
        <v>41812.77443287037</v>
      </c>
      <c r="M4074" t="b">
        <v>0</v>
      </c>
      <c r="N4074">
        <v>2</v>
      </c>
      <c r="O4074" t="b">
        <v>0</v>
      </c>
      <c r="P4074" t="s">
        <v>8270</v>
      </c>
      <c r="Q4074">
        <f t="shared" si="427"/>
        <v>-996</v>
      </c>
      <c r="R4074">
        <f t="shared" si="430"/>
        <v>-498</v>
      </c>
      <c r="S4074" s="8" t="str">
        <f t="shared" si="425"/>
        <v>theater</v>
      </c>
      <c r="T4074" t="str">
        <f t="shared" si="428"/>
        <v>heater/plays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6">
        <f t="shared" si="429"/>
        <v>42133.166666666672</v>
      </c>
      <c r="K4075">
        <v>1426407426</v>
      </c>
      <c r="L4075" s="18">
        <f t="shared" si="426"/>
        <v>42078.34520833334</v>
      </c>
      <c r="M4075" t="b">
        <v>0</v>
      </c>
      <c r="N4075">
        <v>2</v>
      </c>
      <c r="O4075" t="b">
        <v>0</v>
      </c>
      <c r="P4075" t="s">
        <v>8270</v>
      </c>
      <c r="Q4075">
        <f t="shared" si="427"/>
        <v>-3463</v>
      </c>
      <c r="R4075">
        <f t="shared" si="430"/>
        <v>-1731.5</v>
      </c>
      <c r="S4075" s="8" t="str">
        <f t="shared" si="425"/>
        <v>theater</v>
      </c>
      <c r="T4075" t="str">
        <f t="shared" si="428"/>
        <v>heater/plays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6">
        <f t="shared" si="429"/>
        <v>42313.594618055555</v>
      </c>
      <c r="K4076">
        <v>1444137375</v>
      </c>
      <c r="L4076" s="18">
        <f t="shared" si="426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>
        <f t="shared" si="427"/>
        <v>-2015</v>
      </c>
      <c r="R4076">
        <f t="shared" si="430"/>
        <v>-95.952380952380949</v>
      </c>
      <c r="S4076" s="8" t="str">
        <f t="shared" si="425"/>
        <v>theater</v>
      </c>
      <c r="T4076" t="str">
        <f t="shared" si="428"/>
        <v>heater/plays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6">
        <f t="shared" si="429"/>
        <v>41820.727777777778</v>
      </c>
      <c r="K4077">
        <v>1400547969</v>
      </c>
      <c r="L4077" s="18">
        <f t="shared" si="426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>
        <f t="shared" si="427"/>
        <v>-1424</v>
      </c>
      <c r="R4077">
        <f t="shared" si="430"/>
        <v>-109.53846153846153</v>
      </c>
      <c r="S4077" s="8" t="str">
        <f t="shared" si="425"/>
        <v>theater</v>
      </c>
      <c r="T4077" t="str">
        <f t="shared" si="428"/>
        <v>heater/plays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6">
        <f t="shared" si="429"/>
        <v>41933.82708333333</v>
      </c>
      <c r="K4078">
        <v>1411499149</v>
      </c>
      <c r="L4078" s="18">
        <f t="shared" si="426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>
        <f t="shared" si="427"/>
        <v>-700</v>
      </c>
      <c r="R4078" t="e">
        <f t="shared" si="430"/>
        <v>#DIV/0!</v>
      </c>
      <c r="S4078" s="8" t="str">
        <f t="shared" si="425"/>
        <v>theater</v>
      </c>
      <c r="T4078" t="str">
        <f t="shared" si="428"/>
        <v>heater/plays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6">
        <f t="shared" si="429"/>
        <v>42725.7105787037</v>
      </c>
      <c r="K4079">
        <v>1479747794</v>
      </c>
      <c r="L4079" s="18">
        <f t="shared" si="426"/>
        <v>42695.7105787037</v>
      </c>
      <c r="M4079" t="b">
        <v>0</v>
      </c>
      <c r="N4079">
        <v>6</v>
      </c>
      <c r="O4079" t="b">
        <v>0</v>
      </c>
      <c r="P4079" t="s">
        <v>8270</v>
      </c>
      <c r="Q4079">
        <f t="shared" si="427"/>
        <v>-13665</v>
      </c>
      <c r="R4079">
        <f t="shared" si="430"/>
        <v>-2277.5</v>
      </c>
      <c r="S4079" s="8" t="str">
        <f t="shared" si="425"/>
        <v>theater</v>
      </c>
      <c r="T4079" t="str">
        <f t="shared" si="428"/>
        <v>heater/plays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6">
        <f t="shared" si="429"/>
        <v>42762.787523148145</v>
      </c>
      <c r="K4080">
        <v>1482951242</v>
      </c>
      <c r="L4080" s="18">
        <f t="shared" si="426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>
        <f t="shared" si="427"/>
        <v>-250</v>
      </c>
      <c r="R4080" t="e">
        <f t="shared" si="430"/>
        <v>#DIV/0!</v>
      </c>
      <c r="S4080" s="8" t="str">
        <f t="shared" si="425"/>
        <v>theater</v>
      </c>
      <c r="T4080" t="str">
        <f t="shared" si="428"/>
        <v>heater/plays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6">
        <f t="shared" si="429"/>
        <v>42540.938900462963</v>
      </c>
      <c r="K4081">
        <v>1463783521</v>
      </c>
      <c r="L4081" s="18">
        <f t="shared" si="426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>
        <f t="shared" si="427"/>
        <v>-2995</v>
      </c>
      <c r="R4081">
        <f t="shared" si="430"/>
        <v>-2995</v>
      </c>
      <c r="S4081" s="8" t="str">
        <f t="shared" si="425"/>
        <v>theater</v>
      </c>
      <c r="T4081" t="str">
        <f t="shared" si="428"/>
        <v>heater/plays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6">
        <f t="shared" si="429"/>
        <v>42535.787500000006</v>
      </c>
      <c r="K4082">
        <v>1463849116</v>
      </c>
      <c r="L4082" s="18">
        <f t="shared" si="426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>
        <f t="shared" si="427"/>
        <v>-3000</v>
      </c>
      <c r="R4082" t="e">
        <f t="shared" si="430"/>
        <v>#DIV/0!</v>
      </c>
      <c r="S4082" s="8" t="str">
        <f t="shared" ref="S4082:S4115" si="431">LEFT(P4082, LEN(P4082)-6)</f>
        <v>theater</v>
      </c>
      <c r="T4082" t="str">
        <f t="shared" si="428"/>
        <v>heater/plays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6">
        <f t="shared" si="429"/>
        <v>42071.539641203708</v>
      </c>
      <c r="K4083">
        <v>1423231025</v>
      </c>
      <c r="L4083" s="18">
        <f t="shared" si="426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>
        <f t="shared" si="427"/>
        <v>-1874</v>
      </c>
      <c r="R4083">
        <f t="shared" si="430"/>
        <v>-156.16666666666666</v>
      </c>
      <c r="S4083" s="8" t="str">
        <f t="shared" si="431"/>
        <v>theater</v>
      </c>
      <c r="T4083" t="str">
        <f t="shared" si="428"/>
        <v>heater/plays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6">
        <f t="shared" si="429"/>
        <v>42322.958333333328</v>
      </c>
      <c r="K4084">
        <v>1446179553</v>
      </c>
      <c r="L4084" s="18">
        <f t="shared" si="426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>
        <f t="shared" si="427"/>
        <v>-147</v>
      </c>
      <c r="R4084">
        <f t="shared" si="430"/>
        <v>-73.5</v>
      </c>
      <c r="S4084" s="8" t="str">
        <f t="shared" si="431"/>
        <v>theater</v>
      </c>
      <c r="T4084" t="str">
        <f t="shared" si="428"/>
        <v>heater/plays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6">
        <f t="shared" si="429"/>
        <v>42383.761759259258</v>
      </c>
      <c r="K4085">
        <v>1450203416</v>
      </c>
      <c r="L4085" s="18">
        <f t="shared" si="426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>
        <f t="shared" si="427"/>
        <v>-2741</v>
      </c>
      <c r="R4085">
        <f t="shared" si="430"/>
        <v>-456.83333333333331</v>
      </c>
      <c r="S4085" s="8" t="str">
        <f t="shared" si="431"/>
        <v>theater</v>
      </c>
      <c r="T4085" t="str">
        <f t="shared" si="428"/>
        <v>heater/plays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6">
        <f t="shared" si="429"/>
        <v>42652.436412037037</v>
      </c>
      <c r="K4086">
        <v>1473416906</v>
      </c>
      <c r="L4086" s="18">
        <f t="shared" si="426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>
        <f t="shared" si="427"/>
        <v>-2990</v>
      </c>
      <c r="R4086">
        <f t="shared" si="430"/>
        <v>-2990</v>
      </c>
      <c r="S4086" s="8" t="str">
        <f t="shared" si="431"/>
        <v>theater</v>
      </c>
      <c r="T4086" t="str">
        <f t="shared" si="428"/>
        <v>heater/plays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6">
        <f t="shared" si="429"/>
        <v>42087.165972222225</v>
      </c>
      <c r="K4087">
        <v>1424701775</v>
      </c>
      <c r="L4087" s="18">
        <f t="shared" si="426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>
        <f t="shared" si="427"/>
        <v>-3490</v>
      </c>
      <c r="R4087">
        <f t="shared" si="430"/>
        <v>-3490</v>
      </c>
      <c r="S4087" s="8" t="str">
        <f t="shared" si="431"/>
        <v>theater</v>
      </c>
      <c r="T4087" t="str">
        <f t="shared" si="428"/>
        <v>heater/plays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6">
        <f t="shared" si="429"/>
        <v>42329.166666666672</v>
      </c>
      <c r="K4088">
        <v>1445985299</v>
      </c>
      <c r="L4088" s="18">
        <f t="shared" si="426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>
        <f t="shared" si="427"/>
        <v>-953</v>
      </c>
      <c r="R4088">
        <f t="shared" si="430"/>
        <v>-190.6</v>
      </c>
      <c r="S4088" s="8" t="str">
        <f t="shared" si="431"/>
        <v>theater</v>
      </c>
      <c r="T4088" t="str">
        <f t="shared" si="428"/>
        <v>heater/plays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6">
        <f t="shared" si="429"/>
        <v>42568.742893518516</v>
      </c>
      <c r="K4089">
        <v>1466185786</v>
      </c>
      <c r="L4089" s="18">
        <f t="shared" si="426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>
        <f t="shared" si="427"/>
        <v>-9600</v>
      </c>
      <c r="R4089" t="e">
        <f t="shared" si="430"/>
        <v>#DIV/0!</v>
      </c>
      <c r="S4089" s="8" t="str">
        <f t="shared" si="431"/>
        <v>theater</v>
      </c>
      <c r="T4089" t="str">
        <f t="shared" si="428"/>
        <v>heater/plays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6">
        <f t="shared" si="429"/>
        <v>42020.434722222228</v>
      </c>
      <c r="K4090">
        <v>1418827324</v>
      </c>
      <c r="L4090" s="18">
        <f t="shared" si="426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>
        <f t="shared" si="427"/>
        <v>-1784</v>
      </c>
      <c r="R4090">
        <f t="shared" si="430"/>
        <v>-594.66666666666663</v>
      </c>
      <c r="S4090" s="8" t="str">
        <f t="shared" si="431"/>
        <v>theater</v>
      </c>
      <c r="T4090" t="str">
        <f t="shared" si="428"/>
        <v>heater/plays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6">
        <f t="shared" si="429"/>
        <v>42155.732638888891</v>
      </c>
      <c r="K4091">
        <v>1430242488</v>
      </c>
      <c r="L4091" s="18">
        <f t="shared" si="426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>
        <f t="shared" si="427"/>
        <v>-4760</v>
      </c>
      <c r="R4091">
        <f t="shared" si="430"/>
        <v>-595</v>
      </c>
      <c r="S4091" s="8" t="str">
        <f t="shared" si="431"/>
        <v>theater</v>
      </c>
      <c r="T4091" t="str">
        <f t="shared" si="428"/>
        <v>heater/plays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6">
        <f t="shared" si="429"/>
        <v>42223.625</v>
      </c>
      <c r="K4092">
        <v>1437754137</v>
      </c>
      <c r="L4092" s="18">
        <f t="shared" si="426"/>
        <v>42209.67288194444</v>
      </c>
      <c r="M4092" t="b">
        <v>0</v>
      </c>
      <c r="N4092">
        <v>3</v>
      </c>
      <c r="O4092" t="b">
        <v>0</v>
      </c>
      <c r="P4092" t="s">
        <v>8270</v>
      </c>
      <c r="Q4092">
        <f t="shared" si="427"/>
        <v>-968</v>
      </c>
      <c r="R4092">
        <f t="shared" si="430"/>
        <v>-322.66666666666669</v>
      </c>
      <c r="S4092" s="8" t="str">
        <f t="shared" si="431"/>
        <v>theater</v>
      </c>
      <c r="T4092" t="str">
        <f t="shared" si="428"/>
        <v>heater/plays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6">
        <f t="shared" si="429"/>
        <v>42020.506377314814</v>
      </c>
      <c r="K4093">
        <v>1418818151</v>
      </c>
      <c r="L4093" s="18">
        <f t="shared" si="426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>
        <f t="shared" si="427"/>
        <v>-1396</v>
      </c>
      <c r="R4093">
        <f t="shared" si="430"/>
        <v>-174.5</v>
      </c>
      <c r="S4093" s="8" t="str">
        <f t="shared" si="431"/>
        <v>theater</v>
      </c>
      <c r="T4093" t="str">
        <f t="shared" si="428"/>
        <v>heater/plays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6">
        <f t="shared" si="429"/>
        <v>42099.153321759266</v>
      </c>
      <c r="K4094">
        <v>1423024847</v>
      </c>
      <c r="L4094" s="18">
        <f t="shared" si="426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>
        <f t="shared" si="427"/>
        <v>-109980</v>
      </c>
      <c r="R4094">
        <f t="shared" si="430"/>
        <v>-109980</v>
      </c>
      <c r="S4094" s="8" t="str">
        <f t="shared" si="431"/>
        <v>theater</v>
      </c>
      <c r="T4094" t="str">
        <f t="shared" si="428"/>
        <v>heater/plays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6">
        <f t="shared" si="429"/>
        <v>42238.815891203703</v>
      </c>
      <c r="K4095">
        <v>1435088093</v>
      </c>
      <c r="L4095" s="18">
        <f t="shared" si="426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>
        <f t="shared" si="427"/>
        <v>-2440</v>
      </c>
      <c r="R4095">
        <f t="shared" si="430"/>
        <v>-610</v>
      </c>
      <c r="S4095" s="8" t="str">
        <f t="shared" si="431"/>
        <v>theater</v>
      </c>
      <c r="T4095" t="str">
        <f t="shared" si="428"/>
        <v>heater/plays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6">
        <f t="shared" si="429"/>
        <v>41934.207638888889</v>
      </c>
      <c r="K4096">
        <v>1410141900</v>
      </c>
      <c r="L4096" s="18">
        <f t="shared" si="426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>
        <f t="shared" si="427"/>
        <v>-1270</v>
      </c>
      <c r="R4096">
        <f t="shared" si="430"/>
        <v>-158.75</v>
      </c>
      <c r="S4096" s="8" t="str">
        <f t="shared" si="431"/>
        <v>theater</v>
      </c>
      <c r="T4096" t="str">
        <f t="shared" si="428"/>
        <v>heater/plays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6">
        <f t="shared" si="429"/>
        <v>42723.031828703708</v>
      </c>
      <c r="K4097">
        <v>1479516350</v>
      </c>
      <c r="L4097" s="18">
        <f t="shared" si="426"/>
        <v>42693.031828703708</v>
      </c>
      <c r="M4097" t="b">
        <v>0</v>
      </c>
      <c r="N4097">
        <v>1</v>
      </c>
      <c r="O4097" t="b">
        <v>0</v>
      </c>
      <c r="P4097" t="s">
        <v>8270</v>
      </c>
      <c r="Q4097">
        <f t="shared" si="427"/>
        <v>-29200</v>
      </c>
      <c r="R4097">
        <f t="shared" si="430"/>
        <v>-29200</v>
      </c>
      <c r="S4097" s="8" t="str">
        <f t="shared" si="431"/>
        <v>theater</v>
      </c>
      <c r="T4097" t="str">
        <f t="shared" si="428"/>
        <v>heater/plays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6">
        <f t="shared" si="429"/>
        <v>42794.368749999994</v>
      </c>
      <c r="K4098">
        <v>1484484219</v>
      </c>
      <c r="L4098" s="18">
        <f t="shared" ref="L4098:L4115" si="432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8270</v>
      </c>
      <c r="Q4098">
        <f t="shared" ref="Q4098:Q4115" si="433">E4098-D4098</f>
        <v>-3100</v>
      </c>
      <c r="R4098">
        <f t="shared" si="430"/>
        <v>-620</v>
      </c>
      <c r="S4098" s="8" t="str">
        <f t="shared" si="431"/>
        <v>theater</v>
      </c>
      <c r="T4098" t="str">
        <f t="shared" ref="T4098:T4115" si="434">RIGHT(P4098,12)</f>
        <v>heater/plays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6">
        <f t="shared" ref="J4099:J4115" si="435">(((I4099/60)/60)/24)+DATE(1970,1,1)</f>
        <v>42400.996527777781</v>
      </c>
      <c r="K4099">
        <v>1449431237</v>
      </c>
      <c r="L4099" s="18">
        <f t="shared" si="432"/>
        <v>42344.824502314819</v>
      </c>
      <c r="M4099" t="b">
        <v>0</v>
      </c>
      <c r="N4099">
        <v>0</v>
      </c>
      <c r="O4099" t="b">
        <v>0</v>
      </c>
      <c r="P4099" t="s">
        <v>8270</v>
      </c>
      <c r="Q4099">
        <f t="shared" si="433"/>
        <v>-10000</v>
      </c>
      <c r="R4099" t="e">
        <f t="shared" ref="R4099:R4115" si="436">Q4099/N4099</f>
        <v>#DIV/0!</v>
      </c>
      <c r="S4099" s="8" t="str">
        <f t="shared" si="431"/>
        <v>theater</v>
      </c>
      <c r="T4099" t="str">
        <f t="shared" si="434"/>
        <v>heater/plays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6">
        <f t="shared" si="435"/>
        <v>42525.722187499996</v>
      </c>
      <c r="K4100">
        <v>1462468797</v>
      </c>
      <c r="L4100" s="18">
        <f t="shared" si="432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>
        <f t="shared" si="433"/>
        <v>-75000</v>
      </c>
      <c r="R4100" t="e">
        <f t="shared" si="436"/>
        <v>#DIV/0!</v>
      </c>
      <c r="S4100" s="8" t="str">
        <f t="shared" si="431"/>
        <v>theater</v>
      </c>
      <c r="T4100" t="str">
        <f t="shared" si="434"/>
        <v>heater/plays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6">
        <f t="shared" si="435"/>
        <v>42615.850381944445</v>
      </c>
      <c r="K4101">
        <v>1468959873</v>
      </c>
      <c r="L4101" s="18">
        <f t="shared" si="432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>
        <f t="shared" si="433"/>
        <v>-4450</v>
      </c>
      <c r="R4101">
        <f t="shared" si="436"/>
        <v>-4450</v>
      </c>
      <c r="S4101" s="8" t="str">
        <f t="shared" si="431"/>
        <v>theater</v>
      </c>
      <c r="T4101" t="str">
        <f t="shared" si="434"/>
        <v>heater/plays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6">
        <f t="shared" si="435"/>
        <v>41937.124884259261</v>
      </c>
      <c r="K4102">
        <v>1413341990</v>
      </c>
      <c r="L4102" s="18">
        <f t="shared" si="432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>
        <f t="shared" si="433"/>
        <v>-270</v>
      </c>
      <c r="R4102" t="e">
        <f t="shared" si="436"/>
        <v>#DIV/0!</v>
      </c>
      <c r="S4102" s="8" t="str">
        <f t="shared" si="431"/>
        <v>theater</v>
      </c>
      <c r="T4102" t="str">
        <f t="shared" si="434"/>
        <v>heater/plays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6">
        <f t="shared" si="435"/>
        <v>42760.903726851851</v>
      </c>
      <c r="K4103">
        <v>1482788482</v>
      </c>
      <c r="L4103" s="18">
        <f t="shared" si="432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>
        <f t="shared" si="433"/>
        <v>-600</v>
      </c>
      <c r="R4103" t="e">
        <f t="shared" si="436"/>
        <v>#DIV/0!</v>
      </c>
      <c r="S4103" s="8" t="str">
        <f t="shared" si="431"/>
        <v>theater</v>
      </c>
      <c r="T4103" t="str">
        <f t="shared" si="434"/>
        <v>heater/plays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6">
        <f t="shared" si="435"/>
        <v>42505.848067129627</v>
      </c>
      <c r="K4104">
        <v>1460751673</v>
      </c>
      <c r="L4104" s="18">
        <f t="shared" si="432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>
        <f t="shared" si="433"/>
        <v>-363</v>
      </c>
      <c r="R4104">
        <f t="shared" si="436"/>
        <v>-60.5</v>
      </c>
      <c r="S4104" s="8" t="str">
        <f t="shared" si="431"/>
        <v>theater</v>
      </c>
      <c r="T4104" t="str">
        <f t="shared" si="434"/>
        <v>heater/plays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6">
        <f t="shared" si="435"/>
        <v>42242.772222222222</v>
      </c>
      <c r="K4105">
        <v>1435953566</v>
      </c>
      <c r="L4105" s="18">
        <f t="shared" si="432"/>
        <v>42188.83293981482</v>
      </c>
      <c r="M4105" t="b">
        <v>0</v>
      </c>
      <c r="N4105">
        <v>6</v>
      </c>
      <c r="O4105" t="b">
        <v>0</v>
      </c>
      <c r="P4105" t="s">
        <v>8270</v>
      </c>
      <c r="Q4105">
        <f t="shared" si="433"/>
        <v>-900</v>
      </c>
      <c r="R4105">
        <f t="shared" si="436"/>
        <v>-150</v>
      </c>
      <c r="S4105" s="8" t="str">
        <f t="shared" si="431"/>
        <v>theater</v>
      </c>
      <c r="T4105" t="str">
        <f t="shared" si="434"/>
        <v>heater/plays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6">
        <f t="shared" si="435"/>
        <v>42670.278171296297</v>
      </c>
      <c r="K4106">
        <v>1474958434</v>
      </c>
      <c r="L4106" s="18">
        <f t="shared" si="432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>
        <f t="shared" si="433"/>
        <v>-2359</v>
      </c>
      <c r="R4106">
        <f t="shared" si="436"/>
        <v>-168.5</v>
      </c>
      <c r="S4106" s="8" t="str">
        <f t="shared" si="431"/>
        <v>theater</v>
      </c>
      <c r="T4106" t="str">
        <f t="shared" si="434"/>
        <v>heater/plays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6">
        <f t="shared" si="435"/>
        <v>42730.010520833333</v>
      </c>
      <c r="K4107">
        <v>1479860109</v>
      </c>
      <c r="L4107" s="18">
        <f t="shared" si="432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>
        <f t="shared" si="433"/>
        <v>-30700</v>
      </c>
      <c r="R4107">
        <f t="shared" si="436"/>
        <v>-5116.666666666667</v>
      </c>
      <c r="S4107" s="8" t="str">
        <f t="shared" si="431"/>
        <v>theater</v>
      </c>
      <c r="T4107" t="str">
        <f t="shared" si="434"/>
        <v>heater/plays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6">
        <f t="shared" si="435"/>
        <v>42096.041666666672</v>
      </c>
      <c r="K4108">
        <v>1424221866</v>
      </c>
      <c r="L4108" s="18">
        <f t="shared" si="432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>
        <f t="shared" si="433"/>
        <v>-1470</v>
      </c>
      <c r="R4108">
        <f t="shared" si="436"/>
        <v>-44.545454545454547</v>
      </c>
      <c r="S4108" s="8" t="str">
        <f t="shared" si="431"/>
        <v>theater</v>
      </c>
      <c r="T4108" t="str">
        <f t="shared" si="434"/>
        <v>heater/plays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6">
        <f t="shared" si="435"/>
        <v>41906.916678240741</v>
      </c>
      <c r="K4109">
        <v>1409608801</v>
      </c>
      <c r="L4109" s="18">
        <f t="shared" si="432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>
        <f t="shared" si="433"/>
        <v>-1959</v>
      </c>
      <c r="R4109">
        <f t="shared" si="436"/>
        <v>-489.75</v>
      </c>
      <c r="S4109" s="8" t="str">
        <f t="shared" si="431"/>
        <v>theater</v>
      </c>
      <c r="T4109" t="str">
        <f t="shared" si="434"/>
        <v>heater/plays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6">
        <f t="shared" si="435"/>
        <v>42797.208333333328</v>
      </c>
      <c r="K4110">
        <v>1485909937</v>
      </c>
      <c r="L4110" s="18">
        <f t="shared" si="432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>
        <f t="shared" si="433"/>
        <v>-2941</v>
      </c>
      <c r="R4110">
        <f t="shared" si="436"/>
        <v>-2941</v>
      </c>
      <c r="S4110" s="8" t="str">
        <f t="shared" si="431"/>
        <v>theater</v>
      </c>
      <c r="T4110" t="str">
        <f t="shared" si="434"/>
        <v>heater/plays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6">
        <f t="shared" si="435"/>
        <v>42337.581064814818</v>
      </c>
      <c r="K4111">
        <v>1446209804</v>
      </c>
      <c r="L4111" s="18">
        <f t="shared" si="432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>
        <f t="shared" si="433"/>
        <v>-500</v>
      </c>
      <c r="R4111" t="e">
        <f t="shared" si="436"/>
        <v>#DIV/0!</v>
      </c>
      <c r="S4111" s="8" t="str">
        <f t="shared" si="431"/>
        <v>theater</v>
      </c>
      <c r="T4111" t="str">
        <f t="shared" si="434"/>
        <v>heater/plays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6">
        <f t="shared" si="435"/>
        <v>42572.626747685179</v>
      </c>
      <c r="K4112">
        <v>1463929351</v>
      </c>
      <c r="L4112" s="18">
        <f t="shared" si="432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>
        <f t="shared" si="433"/>
        <v>-214</v>
      </c>
      <c r="R4112">
        <f t="shared" si="436"/>
        <v>-35.666666666666664</v>
      </c>
      <c r="S4112" s="8" t="str">
        <f t="shared" si="431"/>
        <v>theater</v>
      </c>
      <c r="T4112" t="str">
        <f t="shared" si="434"/>
        <v>heater/plays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6">
        <f t="shared" si="435"/>
        <v>42059.135879629626</v>
      </c>
      <c r="K4113">
        <v>1422155740</v>
      </c>
      <c r="L4113" s="18">
        <f t="shared" si="432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>
        <f t="shared" si="433"/>
        <v>-2906</v>
      </c>
      <c r="R4113">
        <f t="shared" si="436"/>
        <v>-484.33333333333331</v>
      </c>
      <c r="S4113" s="8" t="str">
        <f t="shared" si="431"/>
        <v>theater</v>
      </c>
      <c r="T4113" t="str">
        <f t="shared" si="434"/>
        <v>heater/plays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6">
        <f t="shared" si="435"/>
        <v>42428</v>
      </c>
      <c r="K4114">
        <v>1454280186</v>
      </c>
      <c r="L4114" s="18">
        <f t="shared" si="432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>
        <f t="shared" si="433"/>
        <v>-2499</v>
      </c>
      <c r="R4114">
        <f t="shared" si="436"/>
        <v>-2499</v>
      </c>
      <c r="S4114" s="8" t="str">
        <f t="shared" si="431"/>
        <v>theater</v>
      </c>
      <c r="T4114" t="str">
        <f t="shared" si="434"/>
        <v>heater/plays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6">
        <f t="shared" si="435"/>
        <v>42377.273611111115</v>
      </c>
      <c r="K4115">
        <v>1450619123</v>
      </c>
      <c r="L4115" s="18">
        <f t="shared" si="432"/>
        <v>42358.573182870372</v>
      </c>
      <c r="M4115" t="b">
        <v>0</v>
      </c>
      <c r="N4115">
        <v>3</v>
      </c>
      <c r="O4115" t="b">
        <v>0</v>
      </c>
      <c r="P4115" t="s">
        <v>8270</v>
      </c>
      <c r="Q4115">
        <f t="shared" si="433"/>
        <v>-1497</v>
      </c>
      <c r="R4115">
        <f t="shared" si="436"/>
        <v>-499</v>
      </c>
      <c r="S4115" s="8" t="str">
        <f t="shared" si="431"/>
        <v>theater</v>
      </c>
      <c r="T4115" t="str">
        <f t="shared" si="434"/>
        <v>heater/plays</v>
      </c>
    </row>
  </sheetData>
  <conditionalFormatting sqref="F1:F1048576">
    <cfRule type="containsText" dxfId="12" priority="4" operator="containsText" text="live">
      <formula>NOT(ISERROR(SEARCH("live",F1)))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failed">
      <formula>NOT(ISERROR(SEARCH("failed",F1)))</formula>
    </cfRule>
  </conditionalFormatting>
  <conditionalFormatting sqref="Q1:Q1048576">
    <cfRule type="cellIs" dxfId="7" priority="1" operator="between">
      <formula>200</formula>
      <formula>90000</formula>
    </cfRule>
    <cfRule type="cellIs" dxfId="6" priority="2" operator="between">
      <formula>100</formula>
      <formula>199</formula>
    </cfRule>
    <cfRule type="cellIs" dxfId="5" priority="3" operator="between">
      <formula>0</formula>
      <formula>99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A44A9-B846-4B85-98DE-1004F46B8926}">
  <dimension ref="A2:B86"/>
  <sheetViews>
    <sheetView topLeftCell="A5" workbookViewId="0">
      <selection activeCell="A8" sqref="A8:B8"/>
      <pivotSelection pane="bottomRight" showHeader="1" extendable="1" start="4" max="83" activeRow="7" click="1" r:id="rId1">
        <pivotArea dataOnly="0" fieldPosition="0">
          <references count="1">
            <reference field="1" count="1">
              <x v="1"/>
            </reference>
          </references>
        </pivotArea>
      </pivotSelection>
    </sheetView>
  </sheetViews>
  <sheetFormatPr defaultRowHeight="14.4" x14ac:dyDescent="0.3"/>
  <cols>
    <col min="1" max="1" width="13.21875" bestFit="1" customWidth="1"/>
    <col min="2" max="3" width="16.441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2" spans="1:2" x14ac:dyDescent="0.3">
      <c r="A2" s="20" t="s">
        <v>8351</v>
      </c>
      <c r="B2" s="21"/>
    </row>
    <row r="3" spans="1:2" x14ac:dyDescent="0.3">
      <c r="A3" s="9" t="s">
        <v>8310</v>
      </c>
      <c r="B3" t="s">
        <v>8350</v>
      </c>
    </row>
    <row r="4" spans="1:2" x14ac:dyDescent="0.3">
      <c r="A4" s="10" t="s">
        <v>8238</v>
      </c>
      <c r="B4" s="11"/>
    </row>
    <row r="5" spans="1:2" x14ac:dyDescent="0.3">
      <c r="A5" s="12" t="s">
        <v>8220</v>
      </c>
      <c r="B5" s="11">
        <v>2</v>
      </c>
    </row>
    <row r="6" spans="1:2" x14ac:dyDescent="0.3">
      <c r="A6" s="12" t="s">
        <v>8221</v>
      </c>
      <c r="B6" s="11">
        <v>1</v>
      </c>
    </row>
    <row r="7" spans="1:2" x14ac:dyDescent="0.3">
      <c r="A7" s="12" t="s">
        <v>8218</v>
      </c>
      <c r="B7" s="11">
        <v>3</v>
      </c>
    </row>
    <row r="8" spans="1:2" x14ac:dyDescent="0.3">
      <c r="A8" s="10" t="s">
        <v>8225</v>
      </c>
      <c r="B8" s="11"/>
    </row>
    <row r="9" spans="1:2" x14ac:dyDescent="0.3">
      <c r="A9" s="12" t="s">
        <v>8219</v>
      </c>
      <c r="B9" s="11">
        <v>10</v>
      </c>
    </row>
    <row r="10" spans="1:2" x14ac:dyDescent="0.3">
      <c r="A10" s="12" t="s">
        <v>8220</v>
      </c>
      <c r="B10" s="11">
        <v>41</v>
      </c>
    </row>
    <row r="11" spans="1:2" x14ac:dyDescent="0.3">
      <c r="A11" s="12" t="s">
        <v>8218</v>
      </c>
      <c r="B11" s="11">
        <v>19</v>
      </c>
    </row>
    <row r="12" spans="1:2" x14ac:dyDescent="0.3">
      <c r="A12" s="10" t="s">
        <v>8241</v>
      </c>
      <c r="B12" s="11"/>
    </row>
    <row r="13" spans="1:2" x14ac:dyDescent="0.3">
      <c r="A13" s="12" t="s">
        <v>8220</v>
      </c>
      <c r="B13" s="11">
        <v>1</v>
      </c>
    </row>
    <row r="14" spans="1:2" x14ac:dyDescent="0.3">
      <c r="A14" s="12" t="s">
        <v>8218</v>
      </c>
      <c r="B14" s="11">
        <v>1</v>
      </c>
    </row>
    <row r="15" spans="1:2" x14ac:dyDescent="0.3">
      <c r="A15" s="10" t="s">
        <v>8228</v>
      </c>
      <c r="B15" s="11"/>
    </row>
    <row r="16" spans="1:2" x14ac:dyDescent="0.3">
      <c r="A16" s="12" t="s">
        <v>8219</v>
      </c>
      <c r="B16" s="11">
        <v>12</v>
      </c>
    </row>
    <row r="17" spans="1:2" x14ac:dyDescent="0.3">
      <c r="A17" s="12" t="s">
        <v>8220</v>
      </c>
      <c r="B17" s="11">
        <v>64</v>
      </c>
    </row>
    <row r="18" spans="1:2" x14ac:dyDescent="0.3">
      <c r="A18" s="12" t="s">
        <v>8221</v>
      </c>
      <c r="B18" s="11">
        <v>1</v>
      </c>
    </row>
    <row r="19" spans="1:2" x14ac:dyDescent="0.3">
      <c r="A19" s="12" t="s">
        <v>8218</v>
      </c>
      <c r="B19" s="11">
        <v>64</v>
      </c>
    </row>
    <row r="20" spans="1:2" x14ac:dyDescent="0.3">
      <c r="A20" s="10" t="s">
        <v>8239</v>
      </c>
      <c r="B20" s="11"/>
    </row>
    <row r="21" spans="1:2" x14ac:dyDescent="0.3">
      <c r="A21" s="12" t="s">
        <v>8219</v>
      </c>
      <c r="B21" s="11">
        <v>2</v>
      </c>
    </row>
    <row r="22" spans="1:2" x14ac:dyDescent="0.3">
      <c r="A22" s="12" t="s">
        <v>8220</v>
      </c>
      <c r="B22" s="11">
        <v>2</v>
      </c>
    </row>
    <row r="23" spans="1:2" x14ac:dyDescent="0.3">
      <c r="A23" s="12" t="s">
        <v>8218</v>
      </c>
      <c r="B23" s="11">
        <v>1</v>
      </c>
    </row>
    <row r="24" spans="1:2" x14ac:dyDescent="0.3">
      <c r="A24" s="10" t="s">
        <v>8235</v>
      </c>
      <c r="B24" s="11"/>
    </row>
    <row r="25" spans="1:2" x14ac:dyDescent="0.3">
      <c r="A25" s="12" t="s">
        <v>8219</v>
      </c>
      <c r="B25" s="11">
        <v>3</v>
      </c>
    </row>
    <row r="26" spans="1:2" x14ac:dyDescent="0.3">
      <c r="A26" s="12" t="s">
        <v>8220</v>
      </c>
      <c r="B26" s="11">
        <v>27</v>
      </c>
    </row>
    <row r="27" spans="1:2" x14ac:dyDescent="0.3">
      <c r="A27" s="12" t="s">
        <v>8218</v>
      </c>
      <c r="B27" s="11">
        <v>23</v>
      </c>
    </row>
    <row r="28" spans="1:2" x14ac:dyDescent="0.3">
      <c r="A28" s="10" t="s">
        <v>8231</v>
      </c>
      <c r="B28" s="11"/>
    </row>
    <row r="29" spans="1:2" x14ac:dyDescent="0.3">
      <c r="A29" s="12" t="s">
        <v>8219</v>
      </c>
      <c r="B29" s="11">
        <v>4</v>
      </c>
    </row>
    <row r="30" spans="1:2" x14ac:dyDescent="0.3">
      <c r="A30" s="12" t="s">
        <v>8220</v>
      </c>
      <c r="B30" s="11">
        <v>6</v>
      </c>
    </row>
    <row r="31" spans="1:2" x14ac:dyDescent="0.3">
      <c r="A31" s="12" t="s">
        <v>8218</v>
      </c>
      <c r="B31" s="11">
        <v>4</v>
      </c>
    </row>
    <row r="32" spans="1:2" x14ac:dyDescent="0.3">
      <c r="A32" s="10" t="s">
        <v>8226</v>
      </c>
      <c r="B32" s="11"/>
    </row>
    <row r="33" spans="1:2" x14ac:dyDescent="0.3">
      <c r="A33" s="12" t="s">
        <v>8219</v>
      </c>
      <c r="B33" s="11">
        <v>1</v>
      </c>
    </row>
    <row r="34" spans="1:2" x14ac:dyDescent="0.3">
      <c r="A34" s="12" t="s">
        <v>8220</v>
      </c>
      <c r="B34" s="11">
        <v>9</v>
      </c>
    </row>
    <row r="35" spans="1:2" x14ac:dyDescent="0.3">
      <c r="A35" s="12" t="s">
        <v>8218</v>
      </c>
      <c r="B35" s="11">
        <v>11</v>
      </c>
    </row>
    <row r="36" spans="1:2" x14ac:dyDescent="0.3">
      <c r="A36" s="10" t="s">
        <v>8229</v>
      </c>
      <c r="B36" s="11"/>
    </row>
    <row r="37" spans="1:2" x14ac:dyDescent="0.3">
      <c r="A37" s="12" t="s">
        <v>8219</v>
      </c>
      <c r="B37" s="11">
        <v>4</v>
      </c>
    </row>
    <row r="38" spans="1:2" x14ac:dyDescent="0.3">
      <c r="A38" s="12" t="s">
        <v>8220</v>
      </c>
      <c r="B38" s="11">
        <v>10</v>
      </c>
    </row>
    <row r="39" spans="1:2" x14ac:dyDescent="0.3">
      <c r="A39" s="12" t="s">
        <v>8221</v>
      </c>
      <c r="B39" s="11">
        <v>2</v>
      </c>
    </row>
    <row r="40" spans="1:2" x14ac:dyDescent="0.3">
      <c r="A40" s="12" t="s">
        <v>8218</v>
      </c>
      <c r="B40" s="11">
        <v>10</v>
      </c>
    </row>
    <row r="41" spans="1:2" x14ac:dyDescent="0.3">
      <c r="A41" s="10" t="s">
        <v>8224</v>
      </c>
      <c r="B41" s="11"/>
    </row>
    <row r="42" spans="1:2" x14ac:dyDescent="0.3">
      <c r="A42" s="12" t="s">
        <v>8219</v>
      </c>
      <c r="B42" s="11">
        <v>22</v>
      </c>
    </row>
    <row r="43" spans="1:2" x14ac:dyDescent="0.3">
      <c r="A43" s="12" t="s">
        <v>8220</v>
      </c>
      <c r="B43" s="11">
        <v>205</v>
      </c>
    </row>
    <row r="44" spans="1:2" x14ac:dyDescent="0.3">
      <c r="A44" s="12" t="s">
        <v>8221</v>
      </c>
      <c r="B44" s="11">
        <v>8</v>
      </c>
    </row>
    <row r="45" spans="1:2" x14ac:dyDescent="0.3">
      <c r="A45" s="12" t="s">
        <v>8218</v>
      </c>
      <c r="B45" s="11">
        <v>366</v>
      </c>
    </row>
    <row r="46" spans="1:2" x14ac:dyDescent="0.3">
      <c r="A46" s="10" t="s">
        <v>8230</v>
      </c>
      <c r="B46" s="11"/>
    </row>
    <row r="47" spans="1:2" x14ac:dyDescent="0.3">
      <c r="A47" s="12" t="s">
        <v>8219</v>
      </c>
      <c r="B47" s="11">
        <v>1</v>
      </c>
    </row>
    <row r="48" spans="1:2" x14ac:dyDescent="0.3">
      <c r="A48" s="12" t="s">
        <v>8220</v>
      </c>
      <c r="B48" s="11">
        <v>2</v>
      </c>
    </row>
    <row r="49" spans="1:2" x14ac:dyDescent="0.3">
      <c r="A49" s="10" t="s">
        <v>8240</v>
      </c>
      <c r="B49" s="11"/>
    </row>
    <row r="50" spans="1:2" x14ac:dyDescent="0.3">
      <c r="A50" s="12" t="s">
        <v>8220</v>
      </c>
      <c r="B50" s="11">
        <v>4</v>
      </c>
    </row>
    <row r="51" spans="1:2" x14ac:dyDescent="0.3">
      <c r="A51" s="12" t="s">
        <v>8221</v>
      </c>
      <c r="B51" s="11">
        <v>1</v>
      </c>
    </row>
    <row r="52" spans="1:2" x14ac:dyDescent="0.3">
      <c r="A52" s="12" t="s">
        <v>8218</v>
      </c>
      <c r="B52" s="11">
        <v>8</v>
      </c>
    </row>
    <row r="53" spans="1:2" x14ac:dyDescent="0.3">
      <c r="A53" s="10" t="s">
        <v>8236</v>
      </c>
      <c r="B53" s="11"/>
    </row>
    <row r="54" spans="1:2" x14ac:dyDescent="0.3">
      <c r="A54" s="12" t="s">
        <v>8219</v>
      </c>
      <c r="B54" s="11">
        <v>2</v>
      </c>
    </row>
    <row r="55" spans="1:2" x14ac:dyDescent="0.3">
      <c r="A55" s="12" t="s">
        <v>8220</v>
      </c>
      <c r="B55" s="11">
        <v>19</v>
      </c>
    </row>
    <row r="56" spans="1:2" x14ac:dyDescent="0.3">
      <c r="A56" s="12" t="s">
        <v>8218</v>
      </c>
      <c r="B56" s="11">
        <v>7</v>
      </c>
    </row>
    <row r="57" spans="1:2" x14ac:dyDescent="0.3">
      <c r="A57" s="10" t="s">
        <v>8242</v>
      </c>
      <c r="B57" s="11"/>
    </row>
    <row r="58" spans="1:2" x14ac:dyDescent="0.3">
      <c r="A58" s="12" t="s">
        <v>8218</v>
      </c>
      <c r="B58" s="11">
        <v>2</v>
      </c>
    </row>
    <row r="59" spans="1:2" x14ac:dyDescent="0.3">
      <c r="A59" s="10" t="s">
        <v>8237</v>
      </c>
      <c r="B59" s="11"/>
    </row>
    <row r="60" spans="1:2" x14ac:dyDescent="0.3">
      <c r="A60" s="12" t="s">
        <v>8219</v>
      </c>
      <c r="B60" s="11">
        <v>1</v>
      </c>
    </row>
    <row r="61" spans="1:2" x14ac:dyDescent="0.3">
      <c r="A61" s="12" t="s">
        <v>8220</v>
      </c>
      <c r="B61" s="11">
        <v>8</v>
      </c>
    </row>
    <row r="62" spans="1:2" x14ac:dyDescent="0.3">
      <c r="A62" s="12" t="s">
        <v>8221</v>
      </c>
      <c r="B62" s="11">
        <v>3</v>
      </c>
    </row>
    <row r="63" spans="1:2" x14ac:dyDescent="0.3">
      <c r="A63" s="10" t="s">
        <v>8232</v>
      </c>
      <c r="B63" s="11"/>
    </row>
    <row r="64" spans="1:2" x14ac:dyDescent="0.3">
      <c r="A64" s="12" t="s">
        <v>8219</v>
      </c>
      <c r="B64" s="11">
        <v>3</v>
      </c>
    </row>
    <row r="65" spans="1:2" x14ac:dyDescent="0.3">
      <c r="A65" s="12" t="s">
        <v>8220</v>
      </c>
      <c r="B65" s="11">
        <v>14</v>
      </c>
    </row>
    <row r="66" spans="1:2" x14ac:dyDescent="0.3">
      <c r="A66" s="12" t="s">
        <v>8221</v>
      </c>
      <c r="B66" s="11">
        <v>1</v>
      </c>
    </row>
    <row r="67" spans="1:2" x14ac:dyDescent="0.3">
      <c r="A67" s="12" t="s">
        <v>8218</v>
      </c>
      <c r="B67" s="11">
        <v>2</v>
      </c>
    </row>
    <row r="68" spans="1:2" x14ac:dyDescent="0.3">
      <c r="A68" s="10" t="s">
        <v>8233</v>
      </c>
      <c r="B68" s="11"/>
    </row>
    <row r="69" spans="1:2" x14ac:dyDescent="0.3">
      <c r="A69" s="12" t="s">
        <v>8220</v>
      </c>
      <c r="B69" s="11">
        <v>5</v>
      </c>
    </row>
    <row r="70" spans="1:2" x14ac:dyDescent="0.3">
      <c r="A70" s="12" t="s">
        <v>8218</v>
      </c>
      <c r="B70" s="11">
        <v>2</v>
      </c>
    </row>
    <row r="71" spans="1:2" x14ac:dyDescent="0.3">
      <c r="A71" s="10" t="s">
        <v>8227</v>
      </c>
      <c r="B71" s="11"/>
    </row>
    <row r="72" spans="1:2" x14ac:dyDescent="0.3">
      <c r="A72" s="12" t="s">
        <v>8219</v>
      </c>
      <c r="B72" s="11">
        <v>2</v>
      </c>
    </row>
    <row r="73" spans="1:2" x14ac:dyDescent="0.3">
      <c r="A73" s="12" t="s">
        <v>8220</v>
      </c>
      <c r="B73" s="11">
        <v>5</v>
      </c>
    </row>
    <row r="74" spans="1:2" x14ac:dyDescent="0.3">
      <c r="A74" s="12" t="s">
        <v>8218</v>
      </c>
      <c r="B74" s="11">
        <v>3</v>
      </c>
    </row>
    <row r="75" spans="1:2" x14ac:dyDescent="0.3">
      <c r="A75" s="10" t="s">
        <v>8234</v>
      </c>
      <c r="B75" s="11"/>
    </row>
    <row r="76" spans="1:2" x14ac:dyDescent="0.3">
      <c r="A76" s="12" t="s">
        <v>8219</v>
      </c>
      <c r="B76" s="11">
        <v>2</v>
      </c>
    </row>
    <row r="77" spans="1:2" x14ac:dyDescent="0.3">
      <c r="A77" s="12" t="s">
        <v>8220</v>
      </c>
      <c r="B77" s="11">
        <v>9</v>
      </c>
    </row>
    <row r="78" spans="1:2" x14ac:dyDescent="0.3">
      <c r="A78" s="12" t="s">
        <v>8218</v>
      </c>
      <c r="B78" s="11">
        <v>7</v>
      </c>
    </row>
    <row r="79" spans="1:2" x14ac:dyDescent="0.3">
      <c r="A79" s="10" t="s">
        <v>8243</v>
      </c>
      <c r="B79" s="11"/>
    </row>
    <row r="80" spans="1:2" x14ac:dyDescent="0.3">
      <c r="A80" s="12" t="s">
        <v>8218</v>
      </c>
      <c r="B80" s="11">
        <v>1</v>
      </c>
    </row>
    <row r="81" spans="1:2" x14ac:dyDescent="0.3">
      <c r="A81" s="10" t="s">
        <v>8223</v>
      </c>
      <c r="B81" s="11"/>
    </row>
    <row r="82" spans="1:2" x14ac:dyDescent="0.3">
      <c r="A82" s="12" t="s">
        <v>8219</v>
      </c>
      <c r="B82" s="11">
        <v>220</v>
      </c>
    </row>
    <row r="83" spans="1:2" x14ac:dyDescent="0.3">
      <c r="A83" s="12" t="s">
        <v>8220</v>
      </c>
      <c r="B83" s="11">
        <v>1097</v>
      </c>
    </row>
    <row r="84" spans="1:2" x14ac:dyDescent="0.3">
      <c r="A84" s="12" t="s">
        <v>8221</v>
      </c>
      <c r="B84" s="11">
        <v>33</v>
      </c>
    </row>
    <row r="85" spans="1:2" x14ac:dyDescent="0.3">
      <c r="A85" s="12" t="s">
        <v>8218</v>
      </c>
      <c r="B85" s="11">
        <v>1651</v>
      </c>
    </row>
    <row r="86" spans="1:2" x14ac:dyDescent="0.3">
      <c r="A86" s="10" t="s">
        <v>8312</v>
      </c>
      <c r="B86" s="11">
        <v>4054</v>
      </c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EA47-D031-431B-A8E6-23A75807D1E6}">
  <dimension ref="A2:E105"/>
  <sheetViews>
    <sheetView topLeftCell="B29" zoomScale="78" zoomScaleNormal="50" workbookViewId="0">
      <selection activeCell="E90" sqref="E90"/>
    </sheetView>
  </sheetViews>
  <sheetFormatPr defaultRowHeight="14.4" x14ac:dyDescent="0.3"/>
  <cols>
    <col min="1" max="1" width="19.21875" bestFit="1" customWidth="1"/>
    <col min="2" max="2" width="17.88671875" bestFit="1" customWidth="1"/>
    <col min="3" max="3" width="12" bestFit="1" customWidth="1"/>
    <col min="4" max="4" width="19.21875" bestFit="1" customWidth="1"/>
    <col min="5" max="5" width="23.21875" bestFit="1" customWidth="1"/>
    <col min="6" max="6" width="11.21875" bestFit="1" customWidth="1"/>
    <col min="7" max="7" width="5" bestFit="1" customWidth="1"/>
    <col min="8" max="8" width="6.44140625" bestFit="1" customWidth="1"/>
    <col min="9" max="9" width="9.88671875" bestFit="1" customWidth="1"/>
    <col min="10" max="10" width="5.88671875" bestFit="1" customWidth="1"/>
    <col min="11" max="11" width="12" bestFit="1" customWidth="1"/>
    <col min="12" max="12" width="9.6640625" bestFit="1" customWidth="1"/>
    <col min="13" max="13" width="10.44140625" bestFit="1" customWidth="1"/>
    <col min="14" max="14" width="7.109375" bestFit="1" customWidth="1"/>
    <col min="15" max="15" width="10.77734375" bestFit="1" customWidth="1"/>
  </cols>
  <sheetData>
    <row r="2" spans="1:5" x14ac:dyDescent="0.3">
      <c r="A2" s="22" t="s">
        <v>8352</v>
      </c>
      <c r="B2" s="22"/>
    </row>
    <row r="3" spans="1:5" x14ac:dyDescent="0.3">
      <c r="A3" s="9" t="s">
        <v>8310</v>
      </c>
      <c r="B3" t="s">
        <v>8311</v>
      </c>
    </row>
    <row r="4" spans="1:5" x14ac:dyDescent="0.3">
      <c r="A4" s="10" t="s">
        <v>8340</v>
      </c>
      <c r="B4" s="15">
        <v>3661302</v>
      </c>
      <c r="D4" s="9" t="s">
        <v>8310</v>
      </c>
      <c r="E4" t="s">
        <v>8350</v>
      </c>
    </row>
    <row r="5" spans="1:5" x14ac:dyDescent="0.3">
      <c r="A5" s="12" t="s">
        <v>8219</v>
      </c>
      <c r="B5" s="15">
        <v>2712500</v>
      </c>
      <c r="D5" s="10" t="s">
        <v>8238</v>
      </c>
      <c r="E5" s="11">
        <v>6</v>
      </c>
    </row>
    <row r="6" spans="1:5" x14ac:dyDescent="0.3">
      <c r="A6" s="12" t="s">
        <v>8220</v>
      </c>
      <c r="B6" s="15">
        <v>501500</v>
      </c>
      <c r="D6" s="10" t="s">
        <v>8225</v>
      </c>
      <c r="E6" s="11">
        <v>70</v>
      </c>
    </row>
    <row r="7" spans="1:5" x14ac:dyDescent="0.3">
      <c r="A7" s="12" t="s">
        <v>8218</v>
      </c>
      <c r="B7" s="15">
        <v>447302</v>
      </c>
      <c r="D7" s="10" t="s">
        <v>8241</v>
      </c>
      <c r="E7" s="11">
        <v>2</v>
      </c>
    </row>
    <row r="8" spans="1:5" x14ac:dyDescent="0.3">
      <c r="A8" s="10" t="s">
        <v>8313</v>
      </c>
      <c r="B8" s="15">
        <v>17099233</v>
      </c>
      <c r="D8" s="10" t="s">
        <v>8228</v>
      </c>
      <c r="E8" s="11">
        <v>141</v>
      </c>
    </row>
    <row r="9" spans="1:5" x14ac:dyDescent="0.3">
      <c r="A9" s="12" t="s">
        <v>8220</v>
      </c>
      <c r="B9" s="15">
        <v>17099233</v>
      </c>
      <c r="D9" s="10" t="s">
        <v>8239</v>
      </c>
      <c r="E9" s="11">
        <v>5</v>
      </c>
    </row>
    <row r="10" spans="1:5" x14ac:dyDescent="0.3">
      <c r="A10" s="10" t="s">
        <v>8314</v>
      </c>
      <c r="B10" s="15">
        <v>3787138</v>
      </c>
      <c r="D10" s="10" t="s">
        <v>8235</v>
      </c>
      <c r="E10" s="11">
        <v>53</v>
      </c>
    </row>
    <row r="11" spans="1:5" x14ac:dyDescent="0.3">
      <c r="A11" s="12" t="s">
        <v>8218</v>
      </c>
      <c r="B11" s="15">
        <v>3787138</v>
      </c>
      <c r="D11" s="10" t="s">
        <v>8231</v>
      </c>
      <c r="E11" s="11">
        <v>14</v>
      </c>
    </row>
    <row r="12" spans="1:5" x14ac:dyDescent="0.3">
      <c r="A12" s="10" t="s">
        <v>8319</v>
      </c>
      <c r="B12" s="15">
        <v>4200112</v>
      </c>
      <c r="D12" s="10" t="s">
        <v>8226</v>
      </c>
      <c r="E12" s="11">
        <v>21</v>
      </c>
    </row>
    <row r="13" spans="1:5" x14ac:dyDescent="0.3">
      <c r="A13" s="12" t="s">
        <v>8219</v>
      </c>
      <c r="B13" s="15">
        <v>756000</v>
      </c>
      <c r="D13" s="10" t="s">
        <v>8229</v>
      </c>
      <c r="E13" s="11">
        <v>26</v>
      </c>
    </row>
    <row r="14" spans="1:5" x14ac:dyDescent="0.3">
      <c r="A14" s="12" t="s">
        <v>8220</v>
      </c>
      <c r="B14" s="15">
        <v>3444112</v>
      </c>
      <c r="D14" s="10" t="s">
        <v>8224</v>
      </c>
      <c r="E14" s="11">
        <v>601</v>
      </c>
    </row>
    <row r="15" spans="1:5" x14ac:dyDescent="0.3">
      <c r="A15" s="10" t="s">
        <v>8341</v>
      </c>
      <c r="B15" s="15">
        <v>8346788</v>
      </c>
      <c r="D15" s="10" t="s">
        <v>8230</v>
      </c>
      <c r="E15" s="11">
        <v>3</v>
      </c>
    </row>
    <row r="16" spans="1:5" x14ac:dyDescent="0.3">
      <c r="A16" s="12" t="s">
        <v>8220</v>
      </c>
      <c r="B16" s="15">
        <v>8267488</v>
      </c>
      <c r="D16" s="10" t="s">
        <v>8240</v>
      </c>
      <c r="E16" s="11">
        <v>13</v>
      </c>
    </row>
    <row r="17" spans="1:5" x14ac:dyDescent="0.3">
      <c r="A17" s="12" t="s">
        <v>8218</v>
      </c>
      <c r="B17" s="15">
        <v>79300</v>
      </c>
      <c r="D17" s="10" t="s">
        <v>8236</v>
      </c>
      <c r="E17" s="11">
        <v>28</v>
      </c>
    </row>
    <row r="18" spans="1:5" x14ac:dyDescent="0.3">
      <c r="A18" s="10" t="s">
        <v>8320</v>
      </c>
      <c r="B18" s="15">
        <v>979000</v>
      </c>
      <c r="D18" s="10" t="s">
        <v>8242</v>
      </c>
      <c r="E18" s="11">
        <v>2</v>
      </c>
    </row>
    <row r="19" spans="1:5" x14ac:dyDescent="0.3">
      <c r="A19" s="12" t="s">
        <v>8220</v>
      </c>
      <c r="B19" s="15">
        <v>979000</v>
      </c>
      <c r="D19" s="10" t="s">
        <v>8237</v>
      </c>
      <c r="E19" s="11">
        <v>12</v>
      </c>
    </row>
    <row r="20" spans="1:5" x14ac:dyDescent="0.3">
      <c r="A20" s="10" t="s">
        <v>8321</v>
      </c>
      <c r="B20" s="15">
        <v>525907</v>
      </c>
      <c r="D20" s="10" t="s">
        <v>8232</v>
      </c>
      <c r="E20" s="11">
        <v>20</v>
      </c>
    </row>
    <row r="21" spans="1:5" x14ac:dyDescent="0.3">
      <c r="A21" s="12" t="s">
        <v>8221</v>
      </c>
      <c r="B21" s="15">
        <v>37007</v>
      </c>
      <c r="D21" s="10" t="s">
        <v>8233</v>
      </c>
      <c r="E21" s="11">
        <v>7</v>
      </c>
    </row>
    <row r="22" spans="1:5" x14ac:dyDescent="0.3">
      <c r="A22" s="12" t="s">
        <v>8218</v>
      </c>
      <c r="B22" s="15">
        <v>488900</v>
      </c>
      <c r="D22" s="10" t="s">
        <v>8227</v>
      </c>
      <c r="E22" s="11">
        <v>10</v>
      </c>
    </row>
    <row r="23" spans="1:5" x14ac:dyDescent="0.3">
      <c r="A23" s="10" t="s">
        <v>8322</v>
      </c>
      <c r="B23" s="15">
        <v>6081674</v>
      </c>
      <c r="D23" s="10" t="s">
        <v>8234</v>
      </c>
      <c r="E23" s="11">
        <v>18</v>
      </c>
    </row>
    <row r="24" spans="1:5" x14ac:dyDescent="0.3">
      <c r="A24" s="12" t="s">
        <v>8220</v>
      </c>
      <c r="B24" s="15">
        <v>6081674</v>
      </c>
      <c r="D24" s="10" t="s">
        <v>8243</v>
      </c>
      <c r="E24" s="11">
        <v>1</v>
      </c>
    </row>
    <row r="25" spans="1:5" x14ac:dyDescent="0.3">
      <c r="A25" s="10" t="s">
        <v>8326</v>
      </c>
      <c r="B25" s="15">
        <v>703195</v>
      </c>
      <c r="D25" s="10" t="s">
        <v>8223</v>
      </c>
      <c r="E25" s="11">
        <v>3001</v>
      </c>
    </row>
    <row r="26" spans="1:5" x14ac:dyDescent="0.3">
      <c r="A26" s="12" t="s">
        <v>8219</v>
      </c>
      <c r="B26" s="15">
        <v>703195</v>
      </c>
      <c r="D26" s="10" t="s">
        <v>8312</v>
      </c>
      <c r="E26" s="11">
        <v>4054</v>
      </c>
    </row>
    <row r="27" spans="1:5" x14ac:dyDescent="0.3">
      <c r="A27" s="10" t="s">
        <v>8346</v>
      </c>
      <c r="B27" s="15">
        <v>5936731</v>
      </c>
    </row>
    <row r="28" spans="1:5" x14ac:dyDescent="0.3">
      <c r="A28" s="12" t="s">
        <v>8219</v>
      </c>
      <c r="B28" s="15">
        <v>592631</v>
      </c>
    </row>
    <row r="29" spans="1:5" x14ac:dyDescent="0.3">
      <c r="A29" s="12" t="s">
        <v>8220</v>
      </c>
      <c r="B29" s="15">
        <v>5083700</v>
      </c>
    </row>
    <row r="30" spans="1:5" x14ac:dyDescent="0.3">
      <c r="A30" s="12" t="s">
        <v>8218</v>
      </c>
      <c r="B30" s="15">
        <v>260400</v>
      </c>
    </row>
    <row r="31" spans="1:5" x14ac:dyDescent="0.3">
      <c r="A31" s="10" t="s">
        <v>8323</v>
      </c>
      <c r="B31" s="15">
        <v>672426</v>
      </c>
    </row>
    <row r="32" spans="1:5" x14ac:dyDescent="0.3">
      <c r="A32" s="12" t="s">
        <v>8218</v>
      </c>
      <c r="B32" s="15">
        <v>672426</v>
      </c>
    </row>
    <row r="33" spans="1:2" x14ac:dyDescent="0.3">
      <c r="A33" s="10" t="s">
        <v>8327</v>
      </c>
      <c r="B33" s="15">
        <v>719943.47</v>
      </c>
    </row>
    <row r="34" spans="1:2" x14ac:dyDescent="0.3">
      <c r="A34" s="12" t="s">
        <v>8220</v>
      </c>
      <c r="B34" s="15">
        <v>105780</v>
      </c>
    </row>
    <row r="35" spans="1:2" x14ac:dyDescent="0.3">
      <c r="A35" s="12" t="s">
        <v>8218</v>
      </c>
      <c r="B35" s="15">
        <v>614163.47</v>
      </c>
    </row>
    <row r="36" spans="1:2" x14ac:dyDescent="0.3">
      <c r="A36" s="10" t="s">
        <v>8342</v>
      </c>
      <c r="B36" s="15">
        <v>10967433</v>
      </c>
    </row>
    <row r="37" spans="1:2" x14ac:dyDescent="0.3">
      <c r="A37" s="12" t="s">
        <v>8219</v>
      </c>
      <c r="B37" s="15">
        <v>8668845</v>
      </c>
    </row>
    <row r="38" spans="1:2" x14ac:dyDescent="0.3">
      <c r="A38" s="12" t="s">
        <v>8220</v>
      </c>
      <c r="B38" s="15">
        <v>2298588</v>
      </c>
    </row>
    <row r="39" spans="1:2" x14ac:dyDescent="0.3">
      <c r="A39" s="10" t="s">
        <v>8334</v>
      </c>
      <c r="B39" s="15">
        <v>363032</v>
      </c>
    </row>
    <row r="40" spans="1:2" x14ac:dyDescent="0.3">
      <c r="A40" s="12" t="s">
        <v>8220</v>
      </c>
      <c r="B40" s="15">
        <v>363032</v>
      </c>
    </row>
    <row r="41" spans="1:2" x14ac:dyDescent="0.3">
      <c r="A41" s="10" t="s">
        <v>8347</v>
      </c>
      <c r="B41" s="15">
        <v>52771463</v>
      </c>
    </row>
    <row r="42" spans="1:2" x14ac:dyDescent="0.3">
      <c r="A42" s="12" t="s">
        <v>8219</v>
      </c>
      <c r="B42" s="15">
        <v>33150799</v>
      </c>
    </row>
    <row r="43" spans="1:2" x14ac:dyDescent="0.3">
      <c r="A43" s="12" t="s">
        <v>8220</v>
      </c>
      <c r="B43" s="15">
        <v>18191090</v>
      </c>
    </row>
    <row r="44" spans="1:2" x14ac:dyDescent="0.3">
      <c r="A44" s="12" t="s">
        <v>8221</v>
      </c>
      <c r="B44" s="15">
        <v>88900</v>
      </c>
    </row>
    <row r="45" spans="1:2" x14ac:dyDescent="0.3">
      <c r="A45" s="12" t="s">
        <v>8218</v>
      </c>
      <c r="B45" s="15">
        <v>1340674</v>
      </c>
    </row>
    <row r="46" spans="1:2" x14ac:dyDescent="0.3">
      <c r="A46" s="10" t="s">
        <v>8315</v>
      </c>
      <c r="B46" s="15">
        <v>103679559</v>
      </c>
    </row>
    <row r="47" spans="1:2" x14ac:dyDescent="0.3">
      <c r="A47" s="12" t="s">
        <v>8219</v>
      </c>
      <c r="B47" s="15">
        <v>103679559</v>
      </c>
    </row>
    <row r="48" spans="1:2" x14ac:dyDescent="0.3">
      <c r="A48" s="10" t="s">
        <v>8316</v>
      </c>
      <c r="B48" s="15">
        <v>13014052</v>
      </c>
    </row>
    <row r="49" spans="1:2" x14ac:dyDescent="0.3">
      <c r="A49" s="12" t="s">
        <v>8220</v>
      </c>
      <c r="B49" s="15">
        <v>13014052</v>
      </c>
    </row>
    <row r="50" spans="1:2" x14ac:dyDescent="0.3">
      <c r="A50" s="10" t="s">
        <v>8335</v>
      </c>
      <c r="B50" s="15">
        <v>343826</v>
      </c>
    </row>
    <row r="51" spans="1:2" x14ac:dyDescent="0.3">
      <c r="A51" s="12" t="s">
        <v>8218</v>
      </c>
      <c r="B51" s="15">
        <v>343826</v>
      </c>
    </row>
    <row r="52" spans="1:2" x14ac:dyDescent="0.3">
      <c r="A52" s="10" t="s">
        <v>8343</v>
      </c>
      <c r="B52" s="15">
        <v>12290575</v>
      </c>
    </row>
    <row r="53" spans="1:2" x14ac:dyDescent="0.3">
      <c r="A53" s="12" t="s">
        <v>8219</v>
      </c>
      <c r="B53" s="15">
        <v>4865644</v>
      </c>
    </row>
    <row r="54" spans="1:2" x14ac:dyDescent="0.3">
      <c r="A54" s="12" t="s">
        <v>8220</v>
      </c>
      <c r="B54" s="15">
        <v>7096173</v>
      </c>
    </row>
    <row r="55" spans="1:2" x14ac:dyDescent="0.3">
      <c r="A55" s="12" t="s">
        <v>8218</v>
      </c>
      <c r="B55" s="15">
        <v>328758</v>
      </c>
    </row>
    <row r="56" spans="1:2" x14ac:dyDescent="0.3">
      <c r="A56" s="10" t="s">
        <v>8348</v>
      </c>
      <c r="B56" s="15">
        <v>6528576</v>
      </c>
    </row>
    <row r="57" spans="1:2" x14ac:dyDescent="0.3">
      <c r="A57" s="12" t="s">
        <v>8220</v>
      </c>
      <c r="B57" s="15">
        <v>3468821</v>
      </c>
    </row>
    <row r="58" spans="1:2" x14ac:dyDescent="0.3">
      <c r="A58" s="12" t="s">
        <v>8221</v>
      </c>
      <c r="B58" s="15">
        <v>213777</v>
      </c>
    </row>
    <row r="59" spans="1:2" x14ac:dyDescent="0.3">
      <c r="A59" s="12" t="s">
        <v>8218</v>
      </c>
      <c r="B59" s="15">
        <v>2845978</v>
      </c>
    </row>
    <row r="60" spans="1:2" x14ac:dyDescent="0.3">
      <c r="A60" s="10" t="s">
        <v>8336</v>
      </c>
      <c r="B60" s="15">
        <v>256749</v>
      </c>
    </row>
    <row r="61" spans="1:2" x14ac:dyDescent="0.3">
      <c r="A61" s="12" t="s">
        <v>8220</v>
      </c>
      <c r="B61" s="15">
        <v>256749</v>
      </c>
    </row>
    <row r="62" spans="1:2" x14ac:dyDescent="0.3">
      <c r="A62" s="10" t="s">
        <v>8344</v>
      </c>
      <c r="B62" s="15">
        <v>945166</v>
      </c>
    </row>
    <row r="63" spans="1:2" x14ac:dyDescent="0.3">
      <c r="A63" s="12" t="s">
        <v>8220</v>
      </c>
      <c r="B63" s="15">
        <v>945166</v>
      </c>
    </row>
    <row r="64" spans="1:2" x14ac:dyDescent="0.3">
      <c r="A64" s="10" t="s">
        <v>8324</v>
      </c>
      <c r="B64" s="15">
        <v>1055030</v>
      </c>
    </row>
    <row r="65" spans="1:2" x14ac:dyDescent="0.3">
      <c r="A65" s="12" t="s">
        <v>8220</v>
      </c>
      <c r="B65" s="15">
        <v>1055030</v>
      </c>
    </row>
    <row r="66" spans="1:2" x14ac:dyDescent="0.3">
      <c r="A66" s="10" t="s">
        <v>8292</v>
      </c>
      <c r="B66" s="15">
        <v>870050</v>
      </c>
    </row>
    <row r="67" spans="1:2" x14ac:dyDescent="0.3">
      <c r="A67" s="12" t="s">
        <v>8220</v>
      </c>
      <c r="B67" s="15">
        <v>240695</v>
      </c>
    </row>
    <row r="68" spans="1:2" x14ac:dyDescent="0.3">
      <c r="A68" s="12" t="s">
        <v>8221</v>
      </c>
      <c r="B68" s="15">
        <v>629355</v>
      </c>
    </row>
    <row r="69" spans="1:2" x14ac:dyDescent="0.3">
      <c r="A69" s="10" t="s">
        <v>8277</v>
      </c>
      <c r="B69" s="15">
        <v>663952</v>
      </c>
    </row>
    <row r="70" spans="1:2" x14ac:dyDescent="0.3">
      <c r="A70" s="12" t="s">
        <v>8220</v>
      </c>
      <c r="B70" s="15">
        <v>663952</v>
      </c>
    </row>
    <row r="71" spans="1:2" x14ac:dyDescent="0.3">
      <c r="A71" s="10" t="s">
        <v>8276</v>
      </c>
      <c r="B71" s="15">
        <v>79610</v>
      </c>
    </row>
    <row r="72" spans="1:2" x14ac:dyDescent="0.3">
      <c r="A72" s="12" t="s">
        <v>8218</v>
      </c>
      <c r="B72" s="15">
        <v>79610</v>
      </c>
    </row>
    <row r="73" spans="1:2" x14ac:dyDescent="0.3">
      <c r="A73" s="10" t="s">
        <v>8291</v>
      </c>
      <c r="B73" s="15">
        <v>157080</v>
      </c>
    </row>
    <row r="74" spans="1:2" x14ac:dyDescent="0.3">
      <c r="A74" s="12" t="s">
        <v>8218</v>
      </c>
      <c r="B74" s="15">
        <v>157080</v>
      </c>
    </row>
    <row r="75" spans="1:2" x14ac:dyDescent="0.3">
      <c r="A75" s="10" t="s">
        <v>8275</v>
      </c>
      <c r="B75" s="15">
        <v>1299850.55</v>
      </c>
    </row>
    <row r="76" spans="1:2" x14ac:dyDescent="0.3">
      <c r="A76" s="12" t="s">
        <v>8218</v>
      </c>
      <c r="B76" s="15">
        <v>1299850.55</v>
      </c>
    </row>
    <row r="77" spans="1:2" x14ac:dyDescent="0.3">
      <c r="A77" s="10" t="s">
        <v>8325</v>
      </c>
      <c r="B77" s="15">
        <v>320835</v>
      </c>
    </row>
    <row r="78" spans="1:2" x14ac:dyDescent="0.3">
      <c r="A78" s="12" t="s">
        <v>8219</v>
      </c>
      <c r="B78" s="15">
        <v>320835</v>
      </c>
    </row>
    <row r="79" spans="1:2" x14ac:dyDescent="0.3">
      <c r="A79" s="10" t="s">
        <v>8337</v>
      </c>
      <c r="B79" s="15">
        <v>199080</v>
      </c>
    </row>
    <row r="80" spans="1:2" x14ac:dyDescent="0.3">
      <c r="A80" s="12" t="s">
        <v>8219</v>
      </c>
      <c r="B80" s="15">
        <v>199080</v>
      </c>
    </row>
    <row r="81" spans="1:2" x14ac:dyDescent="0.3">
      <c r="A81" s="10" t="s">
        <v>8338</v>
      </c>
      <c r="B81" s="15">
        <v>379950</v>
      </c>
    </row>
    <row r="82" spans="1:2" x14ac:dyDescent="0.3">
      <c r="A82" s="12" t="s">
        <v>8218</v>
      </c>
      <c r="B82" s="15">
        <v>379950</v>
      </c>
    </row>
    <row r="83" spans="1:2" x14ac:dyDescent="0.3">
      <c r="A83" s="10" t="s">
        <v>8317</v>
      </c>
      <c r="B83" s="15">
        <v>542237</v>
      </c>
    </row>
    <row r="84" spans="1:2" x14ac:dyDescent="0.3">
      <c r="A84" s="12" t="s">
        <v>8218</v>
      </c>
      <c r="B84" s="15">
        <v>542237</v>
      </c>
    </row>
    <row r="85" spans="1:2" x14ac:dyDescent="0.3">
      <c r="A85" s="10" t="s">
        <v>8345</v>
      </c>
      <c r="B85" s="15">
        <v>5859808.79</v>
      </c>
    </row>
    <row r="86" spans="1:2" x14ac:dyDescent="0.3">
      <c r="A86" s="12" t="s">
        <v>8218</v>
      </c>
      <c r="B86" s="15">
        <v>5859808.79</v>
      </c>
    </row>
    <row r="87" spans="1:2" x14ac:dyDescent="0.3">
      <c r="A87" s="10" t="s">
        <v>8330</v>
      </c>
      <c r="B87" s="15">
        <v>84520</v>
      </c>
    </row>
    <row r="88" spans="1:2" x14ac:dyDescent="0.3">
      <c r="A88" s="12" t="s">
        <v>8220</v>
      </c>
      <c r="B88" s="15">
        <v>84520</v>
      </c>
    </row>
    <row r="89" spans="1:2" x14ac:dyDescent="0.3">
      <c r="A89" s="10" t="s">
        <v>8331</v>
      </c>
      <c r="B89" s="15">
        <v>447100</v>
      </c>
    </row>
    <row r="90" spans="1:2" x14ac:dyDescent="0.3">
      <c r="A90" s="12" t="s">
        <v>8220</v>
      </c>
      <c r="B90" s="15">
        <v>447100</v>
      </c>
    </row>
    <row r="91" spans="1:2" x14ac:dyDescent="0.3">
      <c r="A91" s="10" t="s">
        <v>8332</v>
      </c>
      <c r="B91" s="15">
        <v>257491</v>
      </c>
    </row>
    <row r="92" spans="1:2" x14ac:dyDescent="0.3">
      <c r="A92" s="12" t="s">
        <v>8220</v>
      </c>
      <c r="B92" s="15">
        <v>257491</v>
      </c>
    </row>
    <row r="93" spans="1:2" x14ac:dyDescent="0.3">
      <c r="A93" s="10" t="s">
        <v>8328</v>
      </c>
      <c r="B93" s="15">
        <v>182315</v>
      </c>
    </row>
    <row r="94" spans="1:2" x14ac:dyDescent="0.3">
      <c r="A94" s="12" t="s">
        <v>8218</v>
      </c>
      <c r="B94" s="15">
        <v>182315</v>
      </c>
    </row>
    <row r="95" spans="1:2" x14ac:dyDescent="0.3">
      <c r="A95" s="10" t="s">
        <v>8339</v>
      </c>
      <c r="B95" s="15">
        <v>26925473</v>
      </c>
    </row>
    <row r="96" spans="1:2" x14ac:dyDescent="0.3">
      <c r="A96" s="12" t="s">
        <v>8219</v>
      </c>
      <c r="B96" s="15">
        <v>25127700</v>
      </c>
    </row>
    <row r="97" spans="1:2" x14ac:dyDescent="0.3">
      <c r="A97" s="12" t="s">
        <v>8220</v>
      </c>
      <c r="B97" s="15">
        <v>1797773</v>
      </c>
    </row>
    <row r="98" spans="1:2" x14ac:dyDescent="0.3">
      <c r="A98" s="10" t="s">
        <v>8329</v>
      </c>
      <c r="B98" s="15">
        <v>202714</v>
      </c>
    </row>
    <row r="99" spans="1:2" x14ac:dyDescent="0.3">
      <c r="A99" s="12" t="s">
        <v>8218</v>
      </c>
      <c r="B99" s="15">
        <v>202714</v>
      </c>
    </row>
    <row r="100" spans="1:2" x14ac:dyDescent="0.3">
      <c r="A100" s="10" t="s">
        <v>8318</v>
      </c>
      <c r="B100" s="15">
        <v>170100</v>
      </c>
    </row>
    <row r="101" spans="1:2" x14ac:dyDescent="0.3">
      <c r="A101" s="12" t="s">
        <v>8218</v>
      </c>
      <c r="B101" s="15">
        <v>170100</v>
      </c>
    </row>
    <row r="102" spans="1:2" x14ac:dyDescent="0.3">
      <c r="A102" s="10" t="s">
        <v>8333</v>
      </c>
      <c r="B102" s="15">
        <v>2385393</v>
      </c>
    </row>
    <row r="103" spans="1:2" x14ac:dyDescent="0.3">
      <c r="A103" s="12" t="s">
        <v>8220</v>
      </c>
      <c r="B103" s="15">
        <v>908560</v>
      </c>
    </row>
    <row r="104" spans="1:2" x14ac:dyDescent="0.3">
      <c r="A104" s="12" t="s">
        <v>8218</v>
      </c>
      <c r="B104" s="15">
        <v>1476833</v>
      </c>
    </row>
    <row r="105" spans="1:2" x14ac:dyDescent="0.3">
      <c r="A105" s="10" t="s">
        <v>8312</v>
      </c>
      <c r="B105" s="15">
        <v>295956469.81</v>
      </c>
    </row>
  </sheetData>
  <mergeCells count="1">
    <mergeCell ref="A2:B2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CC5D4-BDB6-47CB-B2EC-4E789E504AE5}">
  <dimension ref="A3:BN18"/>
  <sheetViews>
    <sheetView topLeftCell="A8" zoomScale="83" workbookViewId="0">
      <selection activeCell="A19" sqref="A1:XFD1048576"/>
    </sheetView>
  </sheetViews>
  <sheetFormatPr defaultRowHeight="14.4" x14ac:dyDescent="0.3"/>
  <cols>
    <col min="1" max="1" width="13.33203125" bestFit="1" customWidth="1"/>
    <col min="2" max="2" width="24.33203125" bestFit="1" customWidth="1"/>
    <col min="3" max="3" width="15.5546875" bestFit="1" customWidth="1"/>
    <col min="4" max="4" width="15.6640625" bestFit="1" customWidth="1"/>
    <col min="5" max="5" width="17" bestFit="1" customWidth="1"/>
    <col min="6" max="6" width="18.6640625" bestFit="1" customWidth="1"/>
    <col min="7" max="7" width="20.5546875" bestFit="1" customWidth="1"/>
    <col min="8" max="8" width="26.5546875" bestFit="1" customWidth="1"/>
    <col min="9" max="9" width="20" bestFit="1" customWidth="1"/>
    <col min="10" max="10" width="15" bestFit="1" customWidth="1"/>
    <col min="11" max="11" width="14.44140625" bestFit="1" customWidth="1"/>
    <col min="12" max="12" width="13.6640625" bestFit="1" customWidth="1"/>
    <col min="13" max="13" width="13.21875" bestFit="1" customWidth="1"/>
    <col min="14" max="14" width="20.88671875" bestFit="1" customWidth="1"/>
    <col min="15" max="15" width="17.77734375" bestFit="1" customWidth="1"/>
    <col min="16" max="16" width="15.5546875" bestFit="1" customWidth="1"/>
    <col min="17" max="17" width="15.44140625" bestFit="1" customWidth="1"/>
    <col min="18" max="18" width="19.21875" bestFit="1" customWidth="1"/>
    <col min="19" max="19" width="18.109375" bestFit="1" customWidth="1"/>
    <col min="20" max="20" width="10.6640625" bestFit="1" customWidth="1"/>
    <col min="21" max="21" width="15.109375" bestFit="1" customWidth="1"/>
    <col min="22" max="22" width="9.88671875" bestFit="1" customWidth="1"/>
    <col min="23" max="23" width="18.6640625" bestFit="1" customWidth="1"/>
    <col min="24" max="24" width="18.88671875" bestFit="1" customWidth="1"/>
    <col min="25" max="25" width="23.44140625" bestFit="1" customWidth="1"/>
    <col min="26" max="26" width="18.33203125" bestFit="1" customWidth="1"/>
    <col min="27" max="27" width="24.44140625" bestFit="1" customWidth="1"/>
    <col min="28" max="28" width="16" bestFit="1" customWidth="1"/>
    <col min="29" max="29" width="20.5546875" bestFit="1" customWidth="1"/>
    <col min="30" max="30" width="18.109375" bestFit="1" customWidth="1"/>
    <col min="31" max="31" width="22.5546875" bestFit="1" customWidth="1"/>
    <col min="32" max="32" width="26.5546875" bestFit="1" customWidth="1"/>
    <col min="33" max="33" width="20" bestFit="1" customWidth="1"/>
    <col min="34" max="34" width="15" bestFit="1" customWidth="1"/>
    <col min="35" max="35" width="14.44140625" bestFit="1" customWidth="1"/>
    <col min="36" max="36" width="12.33203125" bestFit="1" customWidth="1"/>
    <col min="37" max="37" width="13.6640625" bestFit="1" customWidth="1"/>
    <col min="38" max="38" width="10.33203125" bestFit="1" customWidth="1"/>
    <col min="39" max="39" width="15.5546875" bestFit="1" customWidth="1"/>
    <col min="40" max="40" width="10.6640625" bestFit="1" customWidth="1"/>
    <col min="41" max="41" width="12.33203125" bestFit="1" customWidth="1"/>
    <col min="42" max="42" width="13.6640625" bestFit="1" customWidth="1"/>
    <col min="43" max="43" width="8.55468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  <col min="67" max="67" width="13.33203125" bestFit="1" customWidth="1"/>
    <col min="68" max="68" width="16.109375" bestFit="1" customWidth="1"/>
    <col min="69" max="69" width="13.33203125" bestFit="1" customWidth="1"/>
    <col min="70" max="70" width="16.109375" bestFit="1" customWidth="1"/>
    <col min="71" max="71" width="13.33203125" bestFit="1" customWidth="1"/>
    <col min="72" max="72" width="16.109375" bestFit="1" customWidth="1"/>
    <col min="73" max="73" width="13.33203125" bestFit="1" customWidth="1"/>
    <col min="74" max="74" width="21.44140625" bestFit="1" customWidth="1"/>
    <col min="75" max="75" width="18.5546875" bestFit="1" customWidth="1"/>
    <col min="76" max="76" width="16.109375" bestFit="1" customWidth="1"/>
    <col min="77" max="77" width="13.33203125" bestFit="1" customWidth="1"/>
    <col min="78" max="78" width="16.109375" bestFit="1" customWidth="1"/>
    <col min="79" max="79" width="13.33203125" bestFit="1" customWidth="1"/>
    <col min="80" max="80" width="16.109375" bestFit="1" customWidth="1"/>
    <col min="81" max="81" width="13.33203125" bestFit="1" customWidth="1"/>
    <col min="82" max="82" width="16.109375" bestFit="1" customWidth="1"/>
    <col min="83" max="83" width="13.33203125" bestFit="1" customWidth="1"/>
    <col min="84" max="84" width="19.5546875" bestFit="1" customWidth="1"/>
    <col min="85" max="85" width="16.6640625" bestFit="1" customWidth="1"/>
    <col min="86" max="86" width="23.77734375" bestFit="1" customWidth="1"/>
    <col min="87" max="87" width="13.33203125" bestFit="1" customWidth="1"/>
    <col min="88" max="88" width="17.44140625" bestFit="1" customWidth="1"/>
    <col min="89" max="89" width="13.33203125" bestFit="1" customWidth="1"/>
    <col min="90" max="90" width="20.33203125" bestFit="1" customWidth="1"/>
    <col min="91" max="91" width="13.33203125" bestFit="1" customWidth="1"/>
    <col min="92" max="92" width="16.109375" bestFit="1" customWidth="1"/>
    <col min="93" max="93" width="13.33203125" bestFit="1" customWidth="1"/>
    <col min="94" max="94" width="20.5546875" bestFit="1" customWidth="1"/>
    <col min="95" max="95" width="13.33203125" bestFit="1" customWidth="1"/>
    <col min="96" max="96" width="19" bestFit="1" customWidth="1"/>
    <col min="97" max="97" width="13.33203125" bestFit="1" customWidth="1"/>
    <col min="98" max="98" width="20.5546875" bestFit="1" customWidth="1"/>
    <col min="99" max="99" width="13.33203125" bestFit="1" customWidth="1"/>
    <col min="100" max="100" width="16.109375" bestFit="1" customWidth="1"/>
    <col min="101" max="101" width="13.33203125" bestFit="1" customWidth="1"/>
    <col min="102" max="102" width="16.109375" bestFit="1" customWidth="1"/>
    <col min="103" max="103" width="13.33203125" bestFit="1" customWidth="1"/>
    <col min="104" max="104" width="16.109375" bestFit="1" customWidth="1"/>
    <col min="105" max="105" width="13.33203125" bestFit="1" customWidth="1"/>
    <col min="106" max="106" width="16.109375" bestFit="1" customWidth="1"/>
    <col min="107" max="107" width="13.33203125" bestFit="1" customWidth="1"/>
    <col min="108" max="108" width="23.44140625" bestFit="1" customWidth="1"/>
    <col min="109" max="109" width="13.33203125" bestFit="1" customWidth="1"/>
    <col min="110" max="110" width="19.44140625" bestFit="1" customWidth="1"/>
    <col min="111" max="111" width="13.33203125" bestFit="1" customWidth="1"/>
    <col min="112" max="112" width="25" bestFit="1" customWidth="1"/>
    <col min="113" max="113" width="13.33203125" bestFit="1" customWidth="1"/>
    <col min="114" max="114" width="19.5546875" bestFit="1" customWidth="1"/>
    <col min="115" max="115" width="13.33203125" bestFit="1" customWidth="1"/>
    <col min="116" max="116" width="22.5546875" bestFit="1" customWidth="1"/>
    <col min="117" max="117" width="13.33203125" bestFit="1" customWidth="1"/>
    <col min="118" max="118" width="26.5546875" bestFit="1" customWidth="1"/>
    <col min="119" max="119" width="13.33203125" bestFit="1" customWidth="1"/>
    <col min="120" max="120" width="20" bestFit="1" customWidth="1"/>
    <col min="121" max="121" width="13.33203125" bestFit="1" customWidth="1"/>
    <col min="122" max="122" width="16.109375" bestFit="1" customWidth="1"/>
    <col min="123" max="123" width="13.33203125" bestFit="1" customWidth="1"/>
    <col min="124" max="124" width="16.109375" bestFit="1" customWidth="1"/>
    <col min="125" max="125" width="13.33203125" bestFit="1" customWidth="1"/>
    <col min="126" max="126" width="16.109375" bestFit="1" customWidth="1"/>
    <col min="127" max="127" width="13.33203125" bestFit="1" customWidth="1"/>
    <col min="128" max="128" width="25.21875" bestFit="1" customWidth="1"/>
    <col min="129" max="129" width="22.44140625" bestFit="1" customWidth="1"/>
    <col min="130" max="130" width="20.88671875" bestFit="1" customWidth="1"/>
    <col min="131" max="131" width="18.109375" bestFit="1" customWidth="1"/>
  </cols>
  <sheetData>
    <row r="3" spans="1:66" x14ac:dyDescent="0.3">
      <c r="A3" s="9" t="s">
        <v>8367</v>
      </c>
      <c r="B3" s="9" t="s">
        <v>8349</v>
      </c>
    </row>
    <row r="4" spans="1:66" x14ac:dyDescent="0.3">
      <c r="B4" t="s">
        <v>8219</v>
      </c>
      <c r="M4" t="s">
        <v>8368</v>
      </c>
      <c r="N4" t="s">
        <v>8220</v>
      </c>
      <c r="AL4" t="s">
        <v>8369</v>
      </c>
      <c r="AM4" t="s">
        <v>8221</v>
      </c>
      <c r="AQ4" t="s">
        <v>8370</v>
      </c>
      <c r="AR4" t="s">
        <v>8218</v>
      </c>
      <c r="BM4" t="s">
        <v>8371</v>
      </c>
      <c r="BN4" t="s">
        <v>8312</v>
      </c>
    </row>
    <row r="5" spans="1:66" x14ac:dyDescent="0.3">
      <c r="A5" s="9" t="s">
        <v>8310</v>
      </c>
      <c r="B5" t="s">
        <v>8266</v>
      </c>
      <c r="C5" t="s">
        <v>8283</v>
      </c>
      <c r="D5" t="s">
        <v>8280</v>
      </c>
      <c r="E5" t="s">
        <v>8285</v>
      </c>
      <c r="F5" t="s">
        <v>8289</v>
      </c>
      <c r="G5" t="s">
        <v>8286</v>
      </c>
      <c r="H5" t="s">
        <v>8300</v>
      </c>
      <c r="I5" t="s">
        <v>8272</v>
      </c>
      <c r="J5" t="s">
        <v>8271</v>
      </c>
      <c r="K5" t="s">
        <v>8304</v>
      </c>
      <c r="L5" t="s">
        <v>8302</v>
      </c>
      <c r="N5" t="s">
        <v>8269</v>
      </c>
      <c r="O5" t="s">
        <v>8267</v>
      </c>
      <c r="P5" t="s">
        <v>8283</v>
      </c>
      <c r="Q5" t="s">
        <v>8298</v>
      </c>
      <c r="R5" t="s">
        <v>8282</v>
      </c>
      <c r="S5" t="s">
        <v>8281</v>
      </c>
      <c r="T5" t="s">
        <v>8292</v>
      </c>
      <c r="U5" t="s">
        <v>8278</v>
      </c>
      <c r="V5" t="s">
        <v>8277</v>
      </c>
      <c r="W5" t="s">
        <v>8288</v>
      </c>
      <c r="X5" t="s">
        <v>8295</v>
      </c>
      <c r="Y5" t="s">
        <v>8284</v>
      </c>
      <c r="Z5" t="s">
        <v>8290</v>
      </c>
      <c r="AA5" t="s">
        <v>8303</v>
      </c>
      <c r="AB5" t="s">
        <v>8274</v>
      </c>
      <c r="AC5" t="s">
        <v>8286</v>
      </c>
      <c r="AD5" t="s">
        <v>8293</v>
      </c>
      <c r="AE5" t="s">
        <v>8301</v>
      </c>
      <c r="AF5" t="s">
        <v>8300</v>
      </c>
      <c r="AG5" t="s">
        <v>8272</v>
      </c>
      <c r="AH5" t="s">
        <v>8271</v>
      </c>
      <c r="AI5" t="s">
        <v>8304</v>
      </c>
      <c r="AJ5" t="s">
        <v>8270</v>
      </c>
      <c r="AK5" t="s">
        <v>8302</v>
      </c>
      <c r="AM5" t="s">
        <v>8297</v>
      </c>
      <c r="AN5" t="s">
        <v>8292</v>
      </c>
      <c r="AO5" t="s">
        <v>8270</v>
      </c>
      <c r="AP5" t="s">
        <v>8302</v>
      </c>
      <c r="AR5" t="s">
        <v>8268</v>
      </c>
      <c r="AS5" t="s">
        <v>8265</v>
      </c>
      <c r="AT5" t="s">
        <v>8264</v>
      </c>
      <c r="AU5" t="s">
        <v>8297</v>
      </c>
      <c r="AV5" t="s">
        <v>8296</v>
      </c>
      <c r="AW5" t="s">
        <v>8299</v>
      </c>
      <c r="AX5" t="s">
        <v>8279</v>
      </c>
      <c r="AY5" t="s">
        <v>8278</v>
      </c>
      <c r="AZ5" t="s">
        <v>8276</v>
      </c>
      <c r="BA5" t="s">
        <v>8291</v>
      </c>
      <c r="BB5" t="s">
        <v>8275</v>
      </c>
      <c r="BC5" t="s">
        <v>8284</v>
      </c>
      <c r="BD5" t="s">
        <v>8273</v>
      </c>
      <c r="BE5" t="s">
        <v>8287</v>
      </c>
      <c r="BF5" t="s">
        <v>8294</v>
      </c>
      <c r="BG5" t="s">
        <v>8301</v>
      </c>
      <c r="BH5" t="s">
        <v>8300</v>
      </c>
      <c r="BI5" t="s">
        <v>8272</v>
      </c>
      <c r="BJ5" t="s">
        <v>8304</v>
      </c>
      <c r="BK5" t="s">
        <v>8270</v>
      </c>
      <c r="BL5" t="s">
        <v>8302</v>
      </c>
    </row>
    <row r="6" spans="1:66" x14ac:dyDescent="0.3">
      <c r="A6" s="19" t="s">
        <v>8360</v>
      </c>
      <c r="B6" s="11">
        <v>2</v>
      </c>
      <c r="C6" s="11">
        <v>1</v>
      </c>
      <c r="D6" s="11"/>
      <c r="E6" s="11">
        <v>1</v>
      </c>
      <c r="F6" s="11"/>
      <c r="G6" s="11">
        <v>1</v>
      </c>
      <c r="H6" s="11"/>
      <c r="I6" s="11">
        <v>6</v>
      </c>
      <c r="J6" s="11">
        <v>11</v>
      </c>
      <c r="K6" s="11">
        <v>3</v>
      </c>
      <c r="L6" s="11">
        <v>1</v>
      </c>
      <c r="M6" s="11">
        <v>26</v>
      </c>
      <c r="N6" s="11">
        <v>7</v>
      </c>
      <c r="O6" s="11">
        <v>7</v>
      </c>
      <c r="P6" s="11">
        <v>6</v>
      </c>
      <c r="Q6" s="11"/>
      <c r="R6" s="11">
        <v>6</v>
      </c>
      <c r="S6" s="11">
        <v>11</v>
      </c>
      <c r="T6" s="11">
        <v>3</v>
      </c>
      <c r="U6" s="11">
        <v>2</v>
      </c>
      <c r="V6" s="11">
        <v>7</v>
      </c>
      <c r="W6" s="11"/>
      <c r="X6" s="11">
        <v>1</v>
      </c>
      <c r="Y6" s="11">
        <v>6</v>
      </c>
      <c r="Z6" s="11">
        <v>1</v>
      </c>
      <c r="AA6" s="11">
        <v>2</v>
      </c>
      <c r="AB6" s="11">
        <v>2</v>
      </c>
      <c r="AC6" s="11">
        <v>4</v>
      </c>
      <c r="AD6" s="11">
        <v>2</v>
      </c>
      <c r="AE6" s="11"/>
      <c r="AF6" s="11"/>
      <c r="AG6" s="11">
        <v>15</v>
      </c>
      <c r="AH6" s="11">
        <v>7</v>
      </c>
      <c r="AI6" s="11">
        <v>5</v>
      </c>
      <c r="AJ6" s="11">
        <v>30</v>
      </c>
      <c r="AK6" s="11">
        <v>3</v>
      </c>
      <c r="AL6" s="11">
        <v>127</v>
      </c>
      <c r="AM6" s="11"/>
      <c r="AN6" s="11"/>
      <c r="AO6" s="11"/>
      <c r="AP6" s="11"/>
      <c r="AQ6" s="11"/>
      <c r="AR6" s="11">
        <v>9</v>
      </c>
      <c r="AS6" s="11">
        <v>4</v>
      </c>
      <c r="AT6" s="11">
        <v>4</v>
      </c>
      <c r="AU6" s="11">
        <v>1</v>
      </c>
      <c r="AV6" s="11">
        <v>8</v>
      </c>
      <c r="AW6" s="11">
        <v>2</v>
      </c>
      <c r="AX6" s="11">
        <v>3</v>
      </c>
      <c r="AY6" s="11">
        <v>9</v>
      </c>
      <c r="AZ6" s="11"/>
      <c r="BA6" s="11">
        <v>1</v>
      </c>
      <c r="BB6" s="11">
        <v>24</v>
      </c>
      <c r="BC6" s="11">
        <v>6</v>
      </c>
      <c r="BD6" s="11">
        <v>6</v>
      </c>
      <c r="BE6" s="11">
        <v>1</v>
      </c>
      <c r="BF6" s="11">
        <v>9</v>
      </c>
      <c r="BG6" s="11">
        <v>1</v>
      </c>
      <c r="BH6" s="11">
        <v>3</v>
      </c>
      <c r="BI6" s="11"/>
      <c r="BJ6" s="11">
        <v>3</v>
      </c>
      <c r="BK6" s="11">
        <v>33</v>
      </c>
      <c r="BL6" s="11">
        <v>6</v>
      </c>
      <c r="BM6" s="11">
        <v>133</v>
      </c>
      <c r="BN6" s="11">
        <v>286</v>
      </c>
    </row>
    <row r="7" spans="1:66" x14ac:dyDescent="0.3">
      <c r="A7" s="19" t="s">
        <v>8361</v>
      </c>
      <c r="B7" s="11">
        <v>3</v>
      </c>
      <c r="C7" s="11">
        <v>1</v>
      </c>
      <c r="D7" s="11">
        <v>1</v>
      </c>
      <c r="E7" s="11">
        <v>3</v>
      </c>
      <c r="F7" s="11">
        <v>3</v>
      </c>
      <c r="G7" s="11"/>
      <c r="H7" s="11">
        <v>2</v>
      </c>
      <c r="I7" s="11">
        <v>4</v>
      </c>
      <c r="J7" s="11">
        <v>9</v>
      </c>
      <c r="K7" s="11">
        <v>2</v>
      </c>
      <c r="L7" s="11">
        <v>1</v>
      </c>
      <c r="M7" s="11">
        <v>29</v>
      </c>
      <c r="N7" s="11">
        <v>8</v>
      </c>
      <c r="O7" s="11">
        <v>6</v>
      </c>
      <c r="P7" s="11">
        <v>10</v>
      </c>
      <c r="Q7" s="11">
        <v>3</v>
      </c>
      <c r="R7" s="11">
        <v>1</v>
      </c>
      <c r="S7" s="11">
        <v>7</v>
      </c>
      <c r="T7" s="11">
        <v>1</v>
      </c>
      <c r="U7" s="11"/>
      <c r="V7" s="11">
        <v>4</v>
      </c>
      <c r="W7" s="11">
        <v>1</v>
      </c>
      <c r="X7" s="11">
        <v>2</v>
      </c>
      <c r="Y7" s="11">
        <v>8</v>
      </c>
      <c r="Z7" s="11">
        <v>1</v>
      </c>
      <c r="AA7" s="11">
        <v>2</v>
      </c>
      <c r="AB7" s="11">
        <v>6</v>
      </c>
      <c r="AC7" s="11">
        <v>7</v>
      </c>
      <c r="AD7" s="11">
        <v>1</v>
      </c>
      <c r="AE7" s="11">
        <v>1</v>
      </c>
      <c r="AF7" s="11"/>
      <c r="AG7" s="11">
        <v>18</v>
      </c>
      <c r="AH7" s="11">
        <v>6</v>
      </c>
      <c r="AI7" s="11">
        <v>5</v>
      </c>
      <c r="AJ7" s="11">
        <v>20</v>
      </c>
      <c r="AK7" s="11">
        <v>6</v>
      </c>
      <c r="AL7" s="11">
        <v>124</v>
      </c>
      <c r="AM7" s="11"/>
      <c r="AN7" s="11"/>
      <c r="AO7" s="11"/>
      <c r="AP7" s="11"/>
      <c r="AQ7" s="11"/>
      <c r="AR7" s="11">
        <v>15</v>
      </c>
      <c r="AS7" s="11">
        <v>6</v>
      </c>
      <c r="AT7" s="11">
        <v>2</v>
      </c>
      <c r="AU7" s="11">
        <v>3</v>
      </c>
      <c r="AV7" s="11">
        <v>11</v>
      </c>
      <c r="AW7" s="11">
        <v>3</v>
      </c>
      <c r="AX7" s="11">
        <v>2</v>
      </c>
      <c r="AY7" s="11">
        <v>7</v>
      </c>
      <c r="AZ7" s="11">
        <v>1</v>
      </c>
      <c r="BA7" s="11">
        <v>3</v>
      </c>
      <c r="BB7" s="11">
        <v>19</v>
      </c>
      <c r="BC7" s="11">
        <v>9</v>
      </c>
      <c r="BD7" s="11">
        <v>5</v>
      </c>
      <c r="BE7" s="11">
        <v>2</v>
      </c>
      <c r="BF7" s="11">
        <v>3</v>
      </c>
      <c r="BG7" s="11">
        <v>1</v>
      </c>
      <c r="BH7" s="11">
        <v>2</v>
      </c>
      <c r="BI7" s="11"/>
      <c r="BJ7" s="11">
        <v>5</v>
      </c>
      <c r="BK7" s="11">
        <v>44</v>
      </c>
      <c r="BL7" s="11">
        <v>7</v>
      </c>
      <c r="BM7" s="11">
        <v>150</v>
      </c>
      <c r="BN7" s="11">
        <v>303</v>
      </c>
    </row>
    <row r="8" spans="1:66" x14ac:dyDescent="0.3">
      <c r="A8" s="19" t="s">
        <v>8362</v>
      </c>
      <c r="B8" s="11">
        <v>1</v>
      </c>
      <c r="C8" s="11"/>
      <c r="D8" s="11">
        <v>5</v>
      </c>
      <c r="E8" s="11"/>
      <c r="F8" s="11">
        <v>1</v>
      </c>
      <c r="G8" s="11"/>
      <c r="H8" s="11">
        <v>3</v>
      </c>
      <c r="I8" s="11">
        <v>6</v>
      </c>
      <c r="J8" s="11">
        <v>5</v>
      </c>
      <c r="K8" s="11">
        <v>3</v>
      </c>
      <c r="L8" s="11">
        <v>4</v>
      </c>
      <c r="M8" s="11">
        <v>28</v>
      </c>
      <c r="N8" s="11">
        <v>8</v>
      </c>
      <c r="O8" s="11">
        <v>10</v>
      </c>
      <c r="P8" s="11">
        <v>19</v>
      </c>
      <c r="Q8" s="11">
        <v>2</v>
      </c>
      <c r="R8" s="11">
        <v>5</v>
      </c>
      <c r="S8" s="11">
        <v>10</v>
      </c>
      <c r="T8" s="11">
        <v>3</v>
      </c>
      <c r="U8" s="11">
        <v>1</v>
      </c>
      <c r="V8" s="11">
        <v>7</v>
      </c>
      <c r="W8" s="11">
        <v>1</v>
      </c>
      <c r="X8" s="11">
        <v>2</v>
      </c>
      <c r="Y8" s="11">
        <v>2</v>
      </c>
      <c r="Z8" s="11">
        <v>1</v>
      </c>
      <c r="AA8" s="11">
        <v>5</v>
      </c>
      <c r="AB8" s="11"/>
      <c r="AC8" s="11">
        <v>1</v>
      </c>
      <c r="AD8" s="11">
        <v>1</v>
      </c>
      <c r="AE8" s="11"/>
      <c r="AF8" s="11"/>
      <c r="AG8" s="11">
        <v>5</v>
      </c>
      <c r="AH8" s="11">
        <v>7</v>
      </c>
      <c r="AI8" s="11">
        <v>3</v>
      </c>
      <c r="AJ8" s="11">
        <v>25</v>
      </c>
      <c r="AK8" s="11">
        <v>6</v>
      </c>
      <c r="AL8" s="11">
        <v>124</v>
      </c>
      <c r="AM8" s="11">
        <v>3</v>
      </c>
      <c r="AN8" s="11">
        <v>7</v>
      </c>
      <c r="AO8" s="11">
        <v>8</v>
      </c>
      <c r="AP8" s="11">
        <v>2</v>
      </c>
      <c r="AQ8" s="11">
        <v>20</v>
      </c>
      <c r="AR8" s="11">
        <v>19</v>
      </c>
      <c r="AS8" s="11">
        <v>3</v>
      </c>
      <c r="AT8" s="11">
        <v>2</v>
      </c>
      <c r="AU8" s="11">
        <v>6</v>
      </c>
      <c r="AV8" s="11">
        <v>11</v>
      </c>
      <c r="AW8" s="11">
        <v>5</v>
      </c>
      <c r="AX8" s="11">
        <v>6</v>
      </c>
      <c r="AY8" s="11">
        <v>13</v>
      </c>
      <c r="AZ8" s="11">
        <v>2</v>
      </c>
      <c r="BA8" s="11">
        <v>5</v>
      </c>
      <c r="BB8" s="11">
        <v>32</v>
      </c>
      <c r="BC8" s="11">
        <v>15</v>
      </c>
      <c r="BD8" s="11">
        <v>4</v>
      </c>
      <c r="BE8" s="11">
        <v>3</v>
      </c>
      <c r="BF8" s="11">
        <v>14</v>
      </c>
      <c r="BG8" s="11"/>
      <c r="BH8" s="11">
        <v>2</v>
      </c>
      <c r="BI8" s="11">
        <v>2</v>
      </c>
      <c r="BJ8" s="11">
        <v>4</v>
      </c>
      <c r="BK8" s="11">
        <v>54</v>
      </c>
      <c r="BL8" s="11">
        <v>5</v>
      </c>
      <c r="BM8" s="11">
        <v>207</v>
      </c>
      <c r="BN8" s="11">
        <v>379</v>
      </c>
    </row>
    <row r="9" spans="1:66" x14ac:dyDescent="0.3">
      <c r="A9" s="19" t="s">
        <v>8363</v>
      </c>
      <c r="B9" s="11">
        <v>3</v>
      </c>
      <c r="C9" s="11">
        <v>3</v>
      </c>
      <c r="D9" s="11">
        <v>2</v>
      </c>
      <c r="E9" s="11">
        <v>2</v>
      </c>
      <c r="F9" s="11">
        <v>2</v>
      </c>
      <c r="G9" s="11">
        <v>2</v>
      </c>
      <c r="H9" s="11">
        <v>2</v>
      </c>
      <c r="I9" s="11">
        <v>3</v>
      </c>
      <c r="J9" s="11">
        <v>10</v>
      </c>
      <c r="K9" s="11"/>
      <c r="L9" s="11"/>
      <c r="M9" s="11">
        <v>29</v>
      </c>
      <c r="N9" s="11">
        <v>6</v>
      </c>
      <c r="O9" s="11">
        <v>5</v>
      </c>
      <c r="P9" s="11">
        <v>5</v>
      </c>
      <c r="Q9" s="11">
        <v>1</v>
      </c>
      <c r="R9" s="11">
        <v>2</v>
      </c>
      <c r="S9" s="11">
        <v>12</v>
      </c>
      <c r="T9" s="11">
        <v>3</v>
      </c>
      <c r="U9" s="11">
        <v>1</v>
      </c>
      <c r="V9" s="11">
        <v>2</v>
      </c>
      <c r="W9" s="11">
        <v>2</v>
      </c>
      <c r="X9" s="11"/>
      <c r="Y9" s="11">
        <v>3</v>
      </c>
      <c r="Z9" s="11">
        <v>3</v>
      </c>
      <c r="AA9" s="11">
        <v>3</v>
      </c>
      <c r="AB9" s="11">
        <v>2</v>
      </c>
      <c r="AC9" s="11">
        <v>5</v>
      </c>
      <c r="AD9" s="11"/>
      <c r="AE9" s="11">
        <v>1</v>
      </c>
      <c r="AF9" s="11"/>
      <c r="AG9" s="11">
        <v>6</v>
      </c>
      <c r="AH9" s="11">
        <v>3</v>
      </c>
      <c r="AI9" s="11">
        <v>6</v>
      </c>
      <c r="AJ9" s="11">
        <v>23</v>
      </c>
      <c r="AK9" s="11">
        <v>6</v>
      </c>
      <c r="AL9" s="11">
        <v>100</v>
      </c>
      <c r="AM9" s="11">
        <v>3</v>
      </c>
      <c r="AN9" s="11">
        <v>13</v>
      </c>
      <c r="AO9" s="11">
        <v>10</v>
      </c>
      <c r="AP9" s="11">
        <v>3</v>
      </c>
      <c r="AQ9" s="11">
        <v>29</v>
      </c>
      <c r="AR9" s="11">
        <v>19</v>
      </c>
      <c r="AS9" s="11">
        <v>8</v>
      </c>
      <c r="AT9" s="11">
        <v>8</v>
      </c>
      <c r="AU9" s="11">
        <v>1</v>
      </c>
      <c r="AV9" s="11">
        <v>7</v>
      </c>
      <c r="AW9" s="11">
        <v>3</v>
      </c>
      <c r="AX9" s="11">
        <v>6</v>
      </c>
      <c r="AY9" s="11">
        <v>10</v>
      </c>
      <c r="AZ9" s="11">
        <v>3</v>
      </c>
      <c r="BA9" s="11">
        <v>7</v>
      </c>
      <c r="BB9" s="11">
        <v>21</v>
      </c>
      <c r="BC9" s="11">
        <v>6</v>
      </c>
      <c r="BD9" s="11">
        <v>4</v>
      </c>
      <c r="BE9" s="11">
        <v>3</v>
      </c>
      <c r="BF9" s="11">
        <v>14</v>
      </c>
      <c r="BG9" s="11"/>
      <c r="BH9" s="11">
        <v>4</v>
      </c>
      <c r="BI9" s="11">
        <v>1</v>
      </c>
      <c r="BJ9" s="11">
        <v>7</v>
      </c>
      <c r="BK9" s="11">
        <v>51</v>
      </c>
      <c r="BL9" s="11">
        <v>4</v>
      </c>
      <c r="BM9" s="11">
        <v>187</v>
      </c>
      <c r="BN9" s="11">
        <v>345</v>
      </c>
    </row>
    <row r="10" spans="1:66" x14ac:dyDescent="0.3">
      <c r="A10" s="19" t="s">
        <v>8364</v>
      </c>
      <c r="B10" s="11">
        <v>5</v>
      </c>
      <c r="C10" s="11">
        <v>4</v>
      </c>
      <c r="D10" s="11">
        <v>2</v>
      </c>
      <c r="E10" s="11"/>
      <c r="F10" s="11">
        <v>3</v>
      </c>
      <c r="G10" s="11"/>
      <c r="H10" s="11"/>
      <c r="I10" s="11">
        <v>2</v>
      </c>
      <c r="J10" s="11">
        <v>8</v>
      </c>
      <c r="K10" s="11">
        <v>2</v>
      </c>
      <c r="L10" s="11">
        <v>2</v>
      </c>
      <c r="M10" s="11">
        <v>28</v>
      </c>
      <c r="N10" s="11">
        <v>12</v>
      </c>
      <c r="O10" s="11">
        <v>4</v>
      </c>
      <c r="P10" s="11">
        <v>9</v>
      </c>
      <c r="Q10" s="11">
        <v>2</v>
      </c>
      <c r="R10" s="11">
        <v>1</v>
      </c>
      <c r="S10" s="11">
        <v>7</v>
      </c>
      <c r="T10" s="11">
        <v>5</v>
      </c>
      <c r="U10" s="11">
        <v>3</v>
      </c>
      <c r="V10" s="11">
        <v>6</v>
      </c>
      <c r="W10" s="11">
        <v>2</v>
      </c>
      <c r="X10" s="11"/>
      <c r="Y10" s="11">
        <v>1</v>
      </c>
      <c r="Z10" s="11">
        <v>2</v>
      </c>
      <c r="AA10" s="11">
        <v>3</v>
      </c>
      <c r="AB10" s="11">
        <v>3</v>
      </c>
      <c r="AC10" s="11">
        <v>4</v>
      </c>
      <c r="AD10" s="11">
        <v>3</v>
      </c>
      <c r="AE10" s="11">
        <v>1</v>
      </c>
      <c r="AF10" s="11"/>
      <c r="AG10" s="11">
        <v>3</v>
      </c>
      <c r="AH10" s="11">
        <v>3</v>
      </c>
      <c r="AI10" s="11">
        <v>4</v>
      </c>
      <c r="AJ10" s="11">
        <v>33</v>
      </c>
      <c r="AK10" s="11">
        <v>9</v>
      </c>
      <c r="AL10" s="11">
        <v>120</v>
      </c>
      <c r="AM10" s="11"/>
      <c r="AN10" s="11"/>
      <c r="AO10" s="11">
        <v>1</v>
      </c>
      <c r="AP10" s="11"/>
      <c r="AQ10" s="11">
        <v>1</v>
      </c>
      <c r="AR10" s="11">
        <v>24</v>
      </c>
      <c r="AS10" s="11">
        <v>8</v>
      </c>
      <c r="AT10" s="11">
        <v>4</v>
      </c>
      <c r="AU10" s="11">
        <v>2</v>
      </c>
      <c r="AV10" s="11">
        <v>2</v>
      </c>
      <c r="AW10" s="11">
        <v>4</v>
      </c>
      <c r="AX10" s="11">
        <v>3</v>
      </c>
      <c r="AY10" s="11">
        <v>18</v>
      </c>
      <c r="AZ10" s="11"/>
      <c r="BA10" s="11">
        <v>3</v>
      </c>
      <c r="BB10" s="11">
        <v>22</v>
      </c>
      <c r="BC10" s="11">
        <v>8</v>
      </c>
      <c r="BD10" s="11">
        <v>3</v>
      </c>
      <c r="BE10" s="11">
        <v>2</v>
      </c>
      <c r="BF10" s="11">
        <v>21</v>
      </c>
      <c r="BG10" s="11">
        <v>1</v>
      </c>
      <c r="BH10" s="11">
        <v>3</v>
      </c>
      <c r="BI10" s="11">
        <v>1</v>
      </c>
      <c r="BJ10" s="11">
        <v>9</v>
      </c>
      <c r="BK10" s="11">
        <v>58</v>
      </c>
      <c r="BL10" s="11">
        <v>8</v>
      </c>
      <c r="BM10" s="11">
        <v>204</v>
      </c>
      <c r="BN10" s="11">
        <v>353</v>
      </c>
    </row>
    <row r="11" spans="1:66" x14ac:dyDescent="0.3">
      <c r="A11" s="19" t="s">
        <v>8365</v>
      </c>
      <c r="B11" s="11">
        <v>4</v>
      </c>
      <c r="C11" s="11"/>
      <c r="D11" s="11">
        <v>1</v>
      </c>
      <c r="E11" s="11">
        <v>1</v>
      </c>
      <c r="F11" s="11">
        <v>3</v>
      </c>
      <c r="G11" s="11"/>
      <c r="H11" s="11">
        <v>1</v>
      </c>
      <c r="I11" s="11">
        <v>1</v>
      </c>
      <c r="J11" s="11">
        <v>9</v>
      </c>
      <c r="K11" s="11">
        <v>1</v>
      </c>
      <c r="L11" s="11">
        <v>2</v>
      </c>
      <c r="M11" s="11">
        <v>23</v>
      </c>
      <c r="N11" s="11">
        <v>8</v>
      </c>
      <c r="O11" s="11">
        <v>5</v>
      </c>
      <c r="P11" s="11">
        <v>12</v>
      </c>
      <c r="Q11" s="11">
        <v>1</v>
      </c>
      <c r="R11" s="11">
        <v>6</v>
      </c>
      <c r="S11" s="11">
        <v>6</v>
      </c>
      <c r="T11" s="11">
        <v>4</v>
      </c>
      <c r="U11" s="11">
        <v>1</v>
      </c>
      <c r="V11" s="11">
        <v>3</v>
      </c>
      <c r="W11" s="11">
        <v>1</v>
      </c>
      <c r="X11" s="11"/>
      <c r="Y11" s="11">
        <v>1</v>
      </c>
      <c r="Z11" s="11">
        <v>1</v>
      </c>
      <c r="AA11" s="11">
        <v>6</v>
      </c>
      <c r="AB11" s="11">
        <v>3</v>
      </c>
      <c r="AC11" s="11">
        <v>4</v>
      </c>
      <c r="AD11" s="11">
        <v>2</v>
      </c>
      <c r="AE11" s="11"/>
      <c r="AF11" s="11"/>
      <c r="AG11" s="11">
        <v>9</v>
      </c>
      <c r="AH11" s="11">
        <v>2</v>
      </c>
      <c r="AI11" s="11">
        <v>5</v>
      </c>
      <c r="AJ11" s="11">
        <v>34</v>
      </c>
      <c r="AK11" s="11">
        <v>6</v>
      </c>
      <c r="AL11" s="11">
        <v>120</v>
      </c>
      <c r="AM11" s="11"/>
      <c r="AN11" s="11"/>
      <c r="AO11" s="11"/>
      <c r="AP11" s="11"/>
      <c r="AQ11" s="11"/>
      <c r="AR11" s="11">
        <v>14</v>
      </c>
      <c r="AS11" s="11">
        <v>5</v>
      </c>
      <c r="AT11" s="11">
        <v>6</v>
      </c>
      <c r="AU11" s="11">
        <v>5</v>
      </c>
      <c r="AV11" s="11">
        <v>4</v>
      </c>
      <c r="AW11" s="11">
        <v>2</v>
      </c>
      <c r="AX11" s="11">
        <v>4</v>
      </c>
      <c r="AY11" s="11">
        <v>13</v>
      </c>
      <c r="AZ11" s="11">
        <v>1</v>
      </c>
      <c r="BA11" s="11">
        <v>3</v>
      </c>
      <c r="BB11" s="11">
        <v>28</v>
      </c>
      <c r="BC11" s="11">
        <v>13</v>
      </c>
      <c r="BD11" s="11">
        <v>8</v>
      </c>
      <c r="BE11" s="11">
        <v>1</v>
      </c>
      <c r="BF11" s="11">
        <v>10</v>
      </c>
      <c r="BG11" s="11"/>
      <c r="BH11" s="11">
        <v>4</v>
      </c>
      <c r="BI11" s="11"/>
      <c r="BJ11" s="11">
        <v>6</v>
      </c>
      <c r="BK11" s="11">
        <v>87</v>
      </c>
      <c r="BL11" s="11">
        <v>8</v>
      </c>
      <c r="BM11" s="11">
        <v>222</v>
      </c>
      <c r="BN11" s="11">
        <v>365</v>
      </c>
    </row>
    <row r="12" spans="1:66" x14ac:dyDescent="0.3">
      <c r="A12" s="19" t="s">
        <v>8366</v>
      </c>
      <c r="B12" s="11">
        <v>5</v>
      </c>
      <c r="C12" s="11">
        <v>1</v>
      </c>
      <c r="D12" s="11">
        <v>2</v>
      </c>
      <c r="E12" s="11">
        <v>3</v>
      </c>
      <c r="F12" s="11">
        <v>3</v>
      </c>
      <c r="G12" s="11">
        <v>1</v>
      </c>
      <c r="H12" s="11">
        <v>1</v>
      </c>
      <c r="I12" s="11">
        <v>7</v>
      </c>
      <c r="J12" s="11">
        <v>7</v>
      </c>
      <c r="K12" s="11">
        <v>2</v>
      </c>
      <c r="L12" s="11">
        <v>1</v>
      </c>
      <c r="M12" s="11">
        <v>33</v>
      </c>
      <c r="N12" s="11">
        <v>6</v>
      </c>
      <c r="O12" s="11">
        <v>7</v>
      </c>
      <c r="P12" s="11">
        <v>6</v>
      </c>
      <c r="Q12" s="11">
        <v>1</v>
      </c>
      <c r="R12" s="11">
        <v>4</v>
      </c>
      <c r="S12" s="11">
        <v>9</v>
      </c>
      <c r="T12" s="11">
        <v>3</v>
      </c>
      <c r="U12" s="11"/>
      <c r="V12" s="11">
        <v>4</v>
      </c>
      <c r="W12" s="11">
        <v>1</v>
      </c>
      <c r="X12" s="11">
        <v>4</v>
      </c>
      <c r="Y12" s="11">
        <v>7</v>
      </c>
      <c r="Z12" s="11">
        <v>2</v>
      </c>
      <c r="AA12" s="11">
        <v>3</v>
      </c>
      <c r="AB12" s="11">
        <v>4</v>
      </c>
      <c r="AC12" s="11">
        <v>3</v>
      </c>
      <c r="AD12" s="11"/>
      <c r="AE12" s="11">
        <v>3</v>
      </c>
      <c r="AF12" s="11">
        <v>1</v>
      </c>
      <c r="AG12" s="11">
        <v>8</v>
      </c>
      <c r="AH12" s="11">
        <v>8</v>
      </c>
      <c r="AI12" s="11">
        <v>5</v>
      </c>
      <c r="AJ12" s="11">
        <v>40</v>
      </c>
      <c r="AK12" s="11">
        <v>5</v>
      </c>
      <c r="AL12" s="11">
        <v>134</v>
      </c>
      <c r="AM12" s="11"/>
      <c r="AN12" s="11"/>
      <c r="AO12" s="11"/>
      <c r="AP12" s="11"/>
      <c r="AQ12" s="11"/>
      <c r="AR12" s="11">
        <v>12</v>
      </c>
      <c r="AS12" s="11">
        <v>8</v>
      </c>
      <c r="AT12" s="11">
        <v>9</v>
      </c>
      <c r="AU12" s="11">
        <v>2</v>
      </c>
      <c r="AV12" s="11">
        <v>3</v>
      </c>
      <c r="AW12" s="11">
        <v>2</v>
      </c>
      <c r="AX12" s="11">
        <v>2</v>
      </c>
      <c r="AY12" s="11">
        <v>13</v>
      </c>
      <c r="AZ12" s="11">
        <v>3</v>
      </c>
      <c r="BA12" s="11">
        <v>3</v>
      </c>
      <c r="BB12" s="11">
        <v>27</v>
      </c>
      <c r="BC12" s="11">
        <v>8</v>
      </c>
      <c r="BD12" s="11">
        <v>5</v>
      </c>
      <c r="BE12" s="11">
        <v>1</v>
      </c>
      <c r="BF12" s="11">
        <v>12</v>
      </c>
      <c r="BG12" s="11"/>
      <c r="BH12" s="11">
        <v>1</v>
      </c>
      <c r="BI12" s="11">
        <v>2</v>
      </c>
      <c r="BJ12" s="11">
        <v>9</v>
      </c>
      <c r="BK12" s="11">
        <v>95</v>
      </c>
      <c r="BL12" s="11">
        <v>5</v>
      </c>
      <c r="BM12" s="11">
        <v>222</v>
      </c>
      <c r="BN12" s="11">
        <v>389</v>
      </c>
    </row>
    <row r="13" spans="1:66" x14ac:dyDescent="0.3">
      <c r="A13" s="19" t="s">
        <v>8355</v>
      </c>
      <c r="B13" s="11">
        <v>3</v>
      </c>
      <c r="C13" s="11">
        <v>4</v>
      </c>
      <c r="D13" s="11">
        <v>5</v>
      </c>
      <c r="E13" s="11">
        <v>4</v>
      </c>
      <c r="F13" s="11">
        <v>1</v>
      </c>
      <c r="G13" s="11">
        <v>1</v>
      </c>
      <c r="H13" s="11">
        <v>2</v>
      </c>
      <c r="I13" s="11">
        <v>5</v>
      </c>
      <c r="J13" s="11">
        <v>13</v>
      </c>
      <c r="K13" s="11">
        <v>1</v>
      </c>
      <c r="L13" s="11"/>
      <c r="M13" s="11">
        <v>39</v>
      </c>
      <c r="N13" s="11">
        <v>9</v>
      </c>
      <c r="O13" s="11">
        <v>12</v>
      </c>
      <c r="P13" s="11">
        <v>18</v>
      </c>
      <c r="Q13" s="11">
        <v>2</v>
      </c>
      <c r="R13" s="11">
        <v>4</v>
      </c>
      <c r="S13" s="11">
        <v>9</v>
      </c>
      <c r="T13" s="11">
        <v>5</v>
      </c>
      <c r="U13" s="11">
        <v>3</v>
      </c>
      <c r="V13" s="11">
        <v>2</v>
      </c>
      <c r="W13" s="11">
        <v>2</v>
      </c>
      <c r="X13" s="11">
        <v>4</v>
      </c>
      <c r="Y13" s="11">
        <v>7</v>
      </c>
      <c r="Z13" s="11"/>
      <c r="AA13" s="11">
        <v>6</v>
      </c>
      <c r="AB13" s="11">
        <v>4</v>
      </c>
      <c r="AC13" s="11">
        <v>3</v>
      </c>
      <c r="AD13" s="11">
        <v>2</v>
      </c>
      <c r="AE13" s="11"/>
      <c r="AF13" s="11"/>
      <c r="AG13" s="11">
        <v>10</v>
      </c>
      <c r="AH13" s="11">
        <v>2</v>
      </c>
      <c r="AI13" s="11">
        <v>5</v>
      </c>
      <c r="AJ13" s="11">
        <v>37</v>
      </c>
      <c r="AK13" s="11">
        <v>9</v>
      </c>
      <c r="AL13" s="11">
        <v>155</v>
      </c>
      <c r="AM13" s="11"/>
      <c r="AN13" s="11"/>
      <c r="AO13" s="11"/>
      <c r="AP13" s="11"/>
      <c r="AQ13" s="11"/>
      <c r="AR13" s="11">
        <v>13</v>
      </c>
      <c r="AS13" s="11">
        <v>4</v>
      </c>
      <c r="AT13" s="11">
        <v>6</v>
      </c>
      <c r="AU13" s="11">
        <v>4</v>
      </c>
      <c r="AV13" s="11">
        <v>4</v>
      </c>
      <c r="AW13" s="11">
        <v>4</v>
      </c>
      <c r="AX13" s="11">
        <v>3</v>
      </c>
      <c r="AY13" s="11">
        <v>9</v>
      </c>
      <c r="AZ13" s="11"/>
      <c r="BA13" s="11">
        <v>3</v>
      </c>
      <c r="BB13" s="11">
        <v>15</v>
      </c>
      <c r="BC13" s="11">
        <v>7</v>
      </c>
      <c r="BD13" s="11">
        <v>6</v>
      </c>
      <c r="BE13" s="11"/>
      <c r="BF13" s="11">
        <v>13</v>
      </c>
      <c r="BG13" s="11">
        <v>1</v>
      </c>
      <c r="BH13" s="11">
        <v>4</v>
      </c>
      <c r="BI13" s="11">
        <v>6</v>
      </c>
      <c r="BJ13" s="11">
        <v>7</v>
      </c>
      <c r="BK13" s="11">
        <v>78</v>
      </c>
      <c r="BL13" s="11">
        <v>9</v>
      </c>
      <c r="BM13" s="11">
        <v>196</v>
      </c>
      <c r="BN13" s="11">
        <v>390</v>
      </c>
    </row>
    <row r="14" spans="1:66" x14ac:dyDescent="0.3">
      <c r="A14" s="19" t="s">
        <v>8356</v>
      </c>
      <c r="B14" s="11">
        <v>3</v>
      </c>
      <c r="C14" s="11">
        <v>3</v>
      </c>
      <c r="D14" s="11">
        <v>3</v>
      </c>
      <c r="E14" s="11">
        <v>2</v>
      </c>
      <c r="F14" s="11">
        <v>1</v>
      </c>
      <c r="G14" s="11">
        <v>1</v>
      </c>
      <c r="H14" s="11">
        <v>1</v>
      </c>
      <c r="I14" s="11">
        <v>1</v>
      </c>
      <c r="J14" s="11">
        <v>4</v>
      </c>
      <c r="K14" s="11">
        <v>3</v>
      </c>
      <c r="L14" s="11">
        <v>2</v>
      </c>
      <c r="M14" s="11">
        <v>24</v>
      </c>
      <c r="N14" s="11">
        <v>9</v>
      </c>
      <c r="O14" s="11">
        <v>8</v>
      </c>
      <c r="P14" s="11">
        <v>11</v>
      </c>
      <c r="Q14" s="11">
        <v>2</v>
      </c>
      <c r="R14" s="11">
        <v>1</v>
      </c>
      <c r="S14" s="11">
        <v>4</v>
      </c>
      <c r="T14" s="11">
        <v>4</v>
      </c>
      <c r="U14" s="11">
        <v>3</v>
      </c>
      <c r="V14" s="11">
        <v>6</v>
      </c>
      <c r="W14" s="11">
        <v>4</v>
      </c>
      <c r="X14" s="11">
        <v>1</v>
      </c>
      <c r="Y14" s="11">
        <v>5</v>
      </c>
      <c r="Z14" s="11">
        <v>3</v>
      </c>
      <c r="AA14" s="11">
        <v>2</v>
      </c>
      <c r="AB14" s="11">
        <v>4</v>
      </c>
      <c r="AC14" s="11">
        <v>5</v>
      </c>
      <c r="AD14" s="11">
        <v>2</v>
      </c>
      <c r="AE14" s="11">
        <v>1</v>
      </c>
      <c r="AF14" s="11">
        <v>1</v>
      </c>
      <c r="AG14" s="11">
        <v>13</v>
      </c>
      <c r="AH14" s="11">
        <v>2</v>
      </c>
      <c r="AI14" s="11">
        <v>7</v>
      </c>
      <c r="AJ14" s="11">
        <v>28</v>
      </c>
      <c r="AK14" s="11">
        <v>10</v>
      </c>
      <c r="AL14" s="11">
        <v>136</v>
      </c>
      <c r="AM14" s="11"/>
      <c r="AN14" s="11"/>
      <c r="AO14" s="11"/>
      <c r="AP14" s="11"/>
      <c r="AQ14" s="11"/>
      <c r="AR14" s="11">
        <v>11</v>
      </c>
      <c r="AS14" s="11">
        <v>3</v>
      </c>
      <c r="AT14" s="11">
        <v>6</v>
      </c>
      <c r="AU14" s="11">
        <v>1</v>
      </c>
      <c r="AV14" s="11">
        <v>5</v>
      </c>
      <c r="AW14" s="11">
        <v>3</v>
      </c>
      <c r="AX14" s="11">
        <v>2</v>
      </c>
      <c r="AY14" s="11">
        <v>11</v>
      </c>
      <c r="AZ14" s="11">
        <v>2</v>
      </c>
      <c r="BA14" s="11">
        <v>2</v>
      </c>
      <c r="BB14" s="11">
        <v>24</v>
      </c>
      <c r="BC14" s="11">
        <v>4</v>
      </c>
      <c r="BD14" s="11">
        <v>5</v>
      </c>
      <c r="BE14" s="11">
        <v>2</v>
      </c>
      <c r="BF14" s="11">
        <v>6</v>
      </c>
      <c r="BG14" s="11">
        <v>2</v>
      </c>
      <c r="BH14" s="11">
        <v>4</v>
      </c>
      <c r="BI14" s="11">
        <v>1</v>
      </c>
      <c r="BJ14" s="11">
        <v>5</v>
      </c>
      <c r="BK14" s="11">
        <v>53</v>
      </c>
      <c r="BL14" s="11">
        <v>4</v>
      </c>
      <c r="BM14" s="11">
        <v>156</v>
      </c>
      <c r="BN14" s="11">
        <v>316</v>
      </c>
    </row>
    <row r="15" spans="1:66" x14ac:dyDescent="0.3">
      <c r="A15" s="19" t="s">
        <v>8357</v>
      </c>
      <c r="B15" s="11">
        <v>7</v>
      </c>
      <c r="C15" s="11">
        <v>3</v>
      </c>
      <c r="D15" s="11"/>
      <c r="E15" s="11">
        <v>2</v>
      </c>
      <c r="F15" s="11"/>
      <c r="G15" s="11"/>
      <c r="H15" s="11"/>
      <c r="I15" s="11">
        <v>7</v>
      </c>
      <c r="J15" s="11">
        <v>11</v>
      </c>
      <c r="K15" s="11">
        <v>1</v>
      </c>
      <c r="L15" s="11">
        <v>3</v>
      </c>
      <c r="M15" s="11">
        <v>34</v>
      </c>
      <c r="N15" s="11">
        <v>11</v>
      </c>
      <c r="O15" s="11">
        <v>9</v>
      </c>
      <c r="P15" s="11">
        <v>9</v>
      </c>
      <c r="Q15" s="11">
        <v>2</v>
      </c>
      <c r="R15" s="11"/>
      <c r="S15" s="11">
        <v>8</v>
      </c>
      <c r="T15" s="11">
        <v>5</v>
      </c>
      <c r="U15" s="11">
        <v>3</v>
      </c>
      <c r="V15" s="11">
        <v>3</v>
      </c>
      <c r="W15" s="11">
        <v>1</v>
      </c>
      <c r="X15" s="11"/>
      <c r="Y15" s="11">
        <v>10</v>
      </c>
      <c r="Z15" s="11">
        <v>2</v>
      </c>
      <c r="AA15" s="11">
        <v>5</v>
      </c>
      <c r="AB15" s="11">
        <v>4</v>
      </c>
      <c r="AC15" s="11">
        <v>2</v>
      </c>
      <c r="AD15" s="11">
        <v>4</v>
      </c>
      <c r="AE15" s="11">
        <v>1</v>
      </c>
      <c r="AF15" s="11"/>
      <c r="AG15" s="11">
        <v>11</v>
      </c>
      <c r="AH15" s="11">
        <v>6</v>
      </c>
      <c r="AI15" s="11">
        <v>3</v>
      </c>
      <c r="AJ15" s="11">
        <v>36</v>
      </c>
      <c r="AK15" s="11">
        <v>10</v>
      </c>
      <c r="AL15" s="11">
        <v>145</v>
      </c>
      <c r="AM15" s="11"/>
      <c r="AN15" s="11"/>
      <c r="AO15" s="11"/>
      <c r="AP15" s="11"/>
      <c r="AQ15" s="11"/>
      <c r="AR15" s="11">
        <v>12</v>
      </c>
      <c r="AS15" s="11">
        <v>2</v>
      </c>
      <c r="AT15" s="11">
        <v>3</v>
      </c>
      <c r="AU15" s="11">
        <v>2</v>
      </c>
      <c r="AV15" s="11">
        <v>5</v>
      </c>
      <c r="AW15" s="11">
        <v>6</v>
      </c>
      <c r="AX15" s="11">
        <v>2</v>
      </c>
      <c r="AY15" s="11">
        <v>13</v>
      </c>
      <c r="AZ15" s="11">
        <v>3</v>
      </c>
      <c r="BA15" s="11">
        <v>2</v>
      </c>
      <c r="BB15" s="11">
        <v>15</v>
      </c>
      <c r="BC15" s="11">
        <v>9</v>
      </c>
      <c r="BD15" s="11">
        <v>2</v>
      </c>
      <c r="BE15" s="11">
        <v>2</v>
      </c>
      <c r="BF15" s="11">
        <v>9</v>
      </c>
      <c r="BG15" s="11">
        <v>1</v>
      </c>
      <c r="BH15" s="11">
        <v>5</v>
      </c>
      <c r="BI15" s="11">
        <v>2</v>
      </c>
      <c r="BJ15" s="11">
        <v>2</v>
      </c>
      <c r="BK15" s="11">
        <v>50</v>
      </c>
      <c r="BL15" s="11">
        <v>13</v>
      </c>
      <c r="BM15" s="11">
        <v>160</v>
      </c>
      <c r="BN15" s="11">
        <v>339</v>
      </c>
    </row>
    <row r="16" spans="1:66" x14ac:dyDescent="0.3">
      <c r="A16" s="19" t="s">
        <v>8358</v>
      </c>
      <c r="B16" s="11">
        <v>2</v>
      </c>
      <c r="C16" s="11"/>
      <c r="D16" s="11">
        <v>1</v>
      </c>
      <c r="E16" s="11">
        <v>1</v>
      </c>
      <c r="F16" s="11">
        <v>1</v>
      </c>
      <c r="G16" s="11">
        <v>3</v>
      </c>
      <c r="H16" s="11">
        <v>2</v>
      </c>
      <c r="I16" s="11">
        <v>4</v>
      </c>
      <c r="J16" s="11">
        <v>6</v>
      </c>
      <c r="K16" s="11"/>
      <c r="L16" s="11">
        <v>1</v>
      </c>
      <c r="M16" s="11">
        <v>21</v>
      </c>
      <c r="N16" s="11">
        <v>9</v>
      </c>
      <c r="O16" s="11">
        <v>4</v>
      </c>
      <c r="P16" s="11">
        <v>7</v>
      </c>
      <c r="Q16" s="11">
        <v>3</v>
      </c>
      <c r="R16" s="11">
        <v>6</v>
      </c>
      <c r="S16" s="11">
        <v>9</v>
      </c>
      <c r="T16" s="11">
        <v>2</v>
      </c>
      <c r="U16" s="11">
        <v>2</v>
      </c>
      <c r="V16" s="11">
        <v>9</v>
      </c>
      <c r="W16" s="11">
        <v>4</v>
      </c>
      <c r="X16" s="11">
        <v>2</v>
      </c>
      <c r="Y16" s="11">
        <v>4</v>
      </c>
      <c r="Z16" s="11"/>
      <c r="AA16" s="11">
        <v>1</v>
      </c>
      <c r="AB16" s="11">
        <v>4</v>
      </c>
      <c r="AC16" s="11">
        <v>5</v>
      </c>
      <c r="AD16" s="11">
        <v>2</v>
      </c>
      <c r="AE16" s="11">
        <v>1</v>
      </c>
      <c r="AF16" s="11"/>
      <c r="AG16" s="11">
        <v>15</v>
      </c>
      <c r="AH16" s="11">
        <v>6</v>
      </c>
      <c r="AI16" s="11">
        <v>7</v>
      </c>
      <c r="AJ16" s="11">
        <v>26</v>
      </c>
      <c r="AK16" s="11">
        <v>5</v>
      </c>
      <c r="AL16" s="11">
        <v>133</v>
      </c>
      <c r="AM16" s="11"/>
      <c r="AN16" s="11"/>
      <c r="AO16" s="11"/>
      <c r="AP16" s="11"/>
      <c r="AQ16" s="11"/>
      <c r="AR16" s="11">
        <v>20</v>
      </c>
      <c r="AS16" s="11">
        <v>3</v>
      </c>
      <c r="AT16" s="11">
        <v>4</v>
      </c>
      <c r="AU16" s="11">
        <v>4</v>
      </c>
      <c r="AV16" s="11">
        <v>9</v>
      </c>
      <c r="AW16" s="11">
        <v>2</v>
      </c>
      <c r="AX16" s="11">
        <v>4</v>
      </c>
      <c r="AY16" s="11">
        <v>10</v>
      </c>
      <c r="AZ16" s="11">
        <v>3</v>
      </c>
      <c r="BA16" s="11">
        <v>3</v>
      </c>
      <c r="BB16" s="11">
        <v>14</v>
      </c>
      <c r="BC16" s="11">
        <v>7</v>
      </c>
      <c r="BD16" s="11">
        <v>2</v>
      </c>
      <c r="BE16" s="11"/>
      <c r="BF16" s="11">
        <v>12</v>
      </c>
      <c r="BG16" s="11">
        <v>1</v>
      </c>
      <c r="BH16" s="11">
        <v>4</v>
      </c>
      <c r="BI16" s="11">
        <v>1</v>
      </c>
      <c r="BJ16" s="11">
        <v>2</v>
      </c>
      <c r="BK16" s="11">
        <v>48</v>
      </c>
      <c r="BL16" s="11">
        <v>8</v>
      </c>
      <c r="BM16" s="11">
        <v>161</v>
      </c>
      <c r="BN16" s="11">
        <v>315</v>
      </c>
    </row>
    <row r="17" spans="1:66" x14ac:dyDescent="0.3">
      <c r="A17" s="19" t="s">
        <v>8359</v>
      </c>
      <c r="B17" s="11">
        <v>2</v>
      </c>
      <c r="C17" s="11"/>
      <c r="D17" s="11">
        <v>2</v>
      </c>
      <c r="E17" s="11">
        <v>1</v>
      </c>
      <c r="F17" s="11">
        <v>2</v>
      </c>
      <c r="G17" s="11">
        <v>1</v>
      </c>
      <c r="H17" s="11">
        <v>4</v>
      </c>
      <c r="I17" s="11">
        <v>14</v>
      </c>
      <c r="J17" s="11">
        <v>7</v>
      </c>
      <c r="K17" s="11">
        <v>2</v>
      </c>
      <c r="L17" s="11"/>
      <c r="M17" s="11">
        <v>35</v>
      </c>
      <c r="N17" s="11">
        <v>7</v>
      </c>
      <c r="O17" s="11">
        <v>3</v>
      </c>
      <c r="P17" s="11">
        <v>8</v>
      </c>
      <c r="Q17" s="11">
        <v>1</v>
      </c>
      <c r="R17" s="11">
        <v>4</v>
      </c>
      <c r="S17" s="11">
        <v>8</v>
      </c>
      <c r="T17" s="11">
        <v>2</v>
      </c>
      <c r="U17" s="11">
        <v>1</v>
      </c>
      <c r="V17" s="11">
        <v>7</v>
      </c>
      <c r="W17" s="11">
        <v>1</v>
      </c>
      <c r="X17" s="11">
        <v>4</v>
      </c>
      <c r="Y17" s="11">
        <v>3</v>
      </c>
      <c r="Z17" s="11">
        <v>4</v>
      </c>
      <c r="AA17" s="11">
        <v>2</v>
      </c>
      <c r="AB17" s="11">
        <v>4</v>
      </c>
      <c r="AC17" s="11">
        <v>4</v>
      </c>
      <c r="AD17" s="11">
        <v>1</v>
      </c>
      <c r="AE17" s="11">
        <v>2</v>
      </c>
      <c r="AF17" s="11"/>
      <c r="AG17" s="11">
        <v>7</v>
      </c>
      <c r="AH17" s="11">
        <v>8</v>
      </c>
      <c r="AI17" s="11">
        <v>5</v>
      </c>
      <c r="AJ17" s="11">
        <v>21</v>
      </c>
      <c r="AK17" s="11">
        <v>5</v>
      </c>
      <c r="AL17" s="11">
        <v>112</v>
      </c>
      <c r="AM17" s="11"/>
      <c r="AN17" s="11"/>
      <c r="AO17" s="11"/>
      <c r="AP17" s="11"/>
      <c r="AQ17" s="11"/>
      <c r="AR17" s="11">
        <v>12</v>
      </c>
      <c r="AS17" s="11">
        <v>6</v>
      </c>
      <c r="AT17" s="11">
        <v>6</v>
      </c>
      <c r="AU17" s="11">
        <v>3</v>
      </c>
      <c r="AV17" s="11">
        <v>11</v>
      </c>
      <c r="AW17" s="11">
        <v>4</v>
      </c>
      <c r="AX17" s="11">
        <v>3</v>
      </c>
      <c r="AY17" s="11">
        <v>14</v>
      </c>
      <c r="AZ17" s="11">
        <v>2</v>
      </c>
      <c r="BA17" s="11">
        <v>5</v>
      </c>
      <c r="BB17" s="11">
        <v>19</v>
      </c>
      <c r="BC17" s="11">
        <v>11</v>
      </c>
      <c r="BD17" s="11">
        <v>10</v>
      </c>
      <c r="BE17" s="11">
        <v>3</v>
      </c>
      <c r="BF17" s="11">
        <v>17</v>
      </c>
      <c r="BG17" s="11">
        <v>1</v>
      </c>
      <c r="BH17" s="11">
        <v>4</v>
      </c>
      <c r="BI17" s="11">
        <v>4</v>
      </c>
      <c r="BJ17" s="11">
        <v>1</v>
      </c>
      <c r="BK17" s="11">
        <v>43</v>
      </c>
      <c r="BL17" s="11">
        <v>8</v>
      </c>
      <c r="BM17" s="11">
        <v>187</v>
      </c>
      <c r="BN17" s="11">
        <v>334</v>
      </c>
    </row>
    <row r="18" spans="1:66" x14ac:dyDescent="0.3">
      <c r="A18" s="19" t="s">
        <v>8312</v>
      </c>
      <c r="B18" s="11">
        <v>40</v>
      </c>
      <c r="C18" s="11">
        <v>20</v>
      </c>
      <c r="D18" s="11">
        <v>24</v>
      </c>
      <c r="E18" s="11">
        <v>20</v>
      </c>
      <c r="F18" s="11">
        <v>20</v>
      </c>
      <c r="G18" s="11">
        <v>10</v>
      </c>
      <c r="H18" s="11">
        <v>18</v>
      </c>
      <c r="I18" s="11">
        <v>60</v>
      </c>
      <c r="J18" s="11">
        <v>100</v>
      </c>
      <c r="K18" s="11">
        <v>20</v>
      </c>
      <c r="L18" s="11">
        <v>17</v>
      </c>
      <c r="M18" s="11">
        <v>349</v>
      </c>
      <c r="N18" s="11">
        <v>100</v>
      </c>
      <c r="O18" s="11">
        <v>80</v>
      </c>
      <c r="P18" s="11">
        <v>120</v>
      </c>
      <c r="Q18" s="11">
        <v>20</v>
      </c>
      <c r="R18" s="11">
        <v>40</v>
      </c>
      <c r="S18" s="11">
        <v>100</v>
      </c>
      <c r="T18" s="11">
        <v>40</v>
      </c>
      <c r="U18" s="11">
        <v>20</v>
      </c>
      <c r="V18" s="11">
        <v>60</v>
      </c>
      <c r="W18" s="11">
        <v>20</v>
      </c>
      <c r="X18" s="11">
        <v>20</v>
      </c>
      <c r="Y18" s="11">
        <v>57</v>
      </c>
      <c r="Z18" s="11">
        <v>20</v>
      </c>
      <c r="AA18" s="11">
        <v>40</v>
      </c>
      <c r="AB18" s="11">
        <v>40</v>
      </c>
      <c r="AC18" s="11">
        <v>47</v>
      </c>
      <c r="AD18" s="11">
        <v>20</v>
      </c>
      <c r="AE18" s="11">
        <v>11</v>
      </c>
      <c r="AF18" s="11">
        <v>2</v>
      </c>
      <c r="AG18" s="11">
        <v>120</v>
      </c>
      <c r="AH18" s="11">
        <v>60</v>
      </c>
      <c r="AI18" s="11">
        <v>60</v>
      </c>
      <c r="AJ18" s="11">
        <v>353</v>
      </c>
      <c r="AK18" s="11">
        <v>80</v>
      </c>
      <c r="AL18" s="11">
        <v>1530</v>
      </c>
      <c r="AM18" s="11">
        <v>6</v>
      </c>
      <c r="AN18" s="11">
        <v>20</v>
      </c>
      <c r="AO18" s="11">
        <v>19</v>
      </c>
      <c r="AP18" s="11">
        <v>5</v>
      </c>
      <c r="AQ18" s="11">
        <v>50</v>
      </c>
      <c r="AR18" s="11">
        <v>180</v>
      </c>
      <c r="AS18" s="11">
        <v>60</v>
      </c>
      <c r="AT18" s="11">
        <v>60</v>
      </c>
      <c r="AU18" s="11">
        <v>34</v>
      </c>
      <c r="AV18" s="11">
        <v>80</v>
      </c>
      <c r="AW18" s="11">
        <v>40</v>
      </c>
      <c r="AX18" s="11">
        <v>40</v>
      </c>
      <c r="AY18" s="11">
        <v>140</v>
      </c>
      <c r="AZ18" s="11">
        <v>20</v>
      </c>
      <c r="BA18" s="11">
        <v>40</v>
      </c>
      <c r="BB18" s="11">
        <v>260</v>
      </c>
      <c r="BC18" s="11">
        <v>103</v>
      </c>
      <c r="BD18" s="11">
        <v>60</v>
      </c>
      <c r="BE18" s="11">
        <v>20</v>
      </c>
      <c r="BF18" s="11">
        <v>140</v>
      </c>
      <c r="BG18" s="11">
        <v>9</v>
      </c>
      <c r="BH18" s="11">
        <v>40</v>
      </c>
      <c r="BI18" s="11">
        <v>20</v>
      </c>
      <c r="BJ18" s="11">
        <v>60</v>
      </c>
      <c r="BK18" s="11">
        <v>694</v>
      </c>
      <c r="BL18" s="11">
        <v>85</v>
      </c>
      <c r="BM18" s="11">
        <v>2185</v>
      </c>
      <c r="BN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Home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Forbes</cp:lastModifiedBy>
  <dcterms:created xsi:type="dcterms:W3CDTF">2017-04-20T15:17:24Z</dcterms:created>
  <dcterms:modified xsi:type="dcterms:W3CDTF">2019-11-23T16:42:35Z</dcterms:modified>
</cp:coreProperties>
</file>