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sair-my.sharepoint.com/personal/checkman_air_org/Documents/Documents/GitHub/dsaa-autoreports-ILNA/AutoReports/Data/Raw Data Files/"/>
    </mc:Choice>
  </mc:AlternateContent>
  <xr:revisionPtr revIDLastSave="16" documentId="8_{1545D084-4DBB-4C9C-B060-32E53FD4A383}" xr6:coauthVersionLast="47" xr6:coauthVersionMax="47" xr10:uidLastSave="{DAAC48CE-7C1E-47CF-8528-A2A5DAC2BC72}"/>
  <bookViews>
    <workbookView xWindow="-28920" yWindow="-120" windowWidth="29040" windowHeight="15840" xr2:uid="{B5861FE6-34B6-4F8C-A384-095093A21703}"/>
  </bookViews>
  <sheets>
    <sheet name="Tracking" sheetId="1" r:id="rId1"/>
    <sheet name="Cairo Elem" sheetId="2" state="hidden" r:id="rId2"/>
    <sheet name="Meridian Elem" sheetId="3" state="hidden" r:id="rId3"/>
    <sheet name="Batch 1 Notes" sheetId="5" r:id="rId4"/>
    <sheet name="Batch 2 Notes" sheetId="7" r:id="rId5"/>
    <sheet name="Batch 3 Notes" sheetId="8" r:id="rId6"/>
    <sheet name="Batch 4 Notes" sheetId="9" r:id="rId7"/>
    <sheet name="Batch 5 Notes" sheetId="10" r:id="rId8"/>
    <sheet name="Batch 6 Notes" sheetId="11" r:id="rId9"/>
    <sheet name="Batch 7 Notes" sheetId="12" r:id="rId10"/>
    <sheet name="Staff Survey Counts" sheetId="4" r:id="rId11"/>
    <sheet name="Principal Survey Counts" sheetId="6" r:id="rId12"/>
  </sheets>
  <definedNames>
    <definedName name="_xlnm._FilterDatabase" localSheetId="0" hidden="1">Tracking!$C$2:$P$4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81" i="1" l="1"/>
  <c r="N280" i="1"/>
  <c r="N279" i="1"/>
  <c r="N278" i="1"/>
  <c r="N251" i="1"/>
  <c r="N248" i="1"/>
  <c r="N246" i="1"/>
  <c r="N245" i="1"/>
  <c r="N243" i="1"/>
  <c r="N241" i="1"/>
  <c r="N239" i="1"/>
  <c r="N235" i="1"/>
  <c r="N234" i="1"/>
  <c r="N233" i="1"/>
  <c r="N217" i="1"/>
  <c r="N215" i="1"/>
  <c r="N214" i="1"/>
  <c r="N213" i="1"/>
  <c r="N212" i="1"/>
  <c r="N211" i="1"/>
  <c r="N210" i="1"/>
  <c r="N209" i="1"/>
  <c r="N208" i="1"/>
  <c r="N207" i="1"/>
  <c r="N206" i="1"/>
  <c r="N205" i="1"/>
  <c r="N200" i="1"/>
  <c r="N199" i="1"/>
  <c r="N197" i="1"/>
  <c r="N194" i="1"/>
  <c r="N191" i="1"/>
  <c r="N190" i="1"/>
  <c r="N189" i="1"/>
  <c r="N187" i="1"/>
  <c r="N179" i="1"/>
  <c r="N177" i="1"/>
  <c r="N175" i="1"/>
  <c r="N172" i="1"/>
  <c r="N169" i="1"/>
  <c r="N168" i="1"/>
  <c r="N166" i="1"/>
  <c r="N164" i="1"/>
  <c r="N160" i="1"/>
  <c r="N151" i="1"/>
  <c r="N150" i="1"/>
  <c r="N149" i="1"/>
  <c r="N148" i="1"/>
  <c r="N147" i="1"/>
  <c r="N146" i="1"/>
  <c r="N145" i="1"/>
  <c r="N139" i="1"/>
  <c r="N138" i="1"/>
  <c r="N137" i="1"/>
  <c r="N136" i="1"/>
  <c r="N131" i="1"/>
  <c r="N130" i="1"/>
  <c r="N126" i="1"/>
  <c r="N122" i="1"/>
  <c r="N118" i="1"/>
  <c r="N116" i="1"/>
  <c r="N115" i="1"/>
  <c r="N114" i="1"/>
  <c r="N113" i="1"/>
  <c r="N111" i="1"/>
  <c r="N100" i="1"/>
  <c r="N98" i="1"/>
  <c r="N97" i="1"/>
  <c r="N96" i="1"/>
  <c r="N94" i="1"/>
  <c r="N86" i="1"/>
  <c r="N84" i="1"/>
  <c r="N83" i="1"/>
  <c r="N82" i="1"/>
  <c r="N81" i="1"/>
  <c r="N80" i="1"/>
  <c r="N79" i="1"/>
  <c r="N78" i="1"/>
  <c r="N77" i="1"/>
  <c r="N76" i="1"/>
  <c r="N75" i="1"/>
  <c r="N70" i="1"/>
  <c r="N69" i="1"/>
  <c r="N63" i="1"/>
  <c r="N60" i="1"/>
  <c r="N56" i="1"/>
  <c r="N55" i="1"/>
  <c r="N53" i="1"/>
  <c r="N52" i="1"/>
  <c r="N49" i="1"/>
  <c r="N48" i="1"/>
  <c r="N47" i="1"/>
  <c r="N46" i="1"/>
  <c r="N45" i="1"/>
  <c r="N43" i="1"/>
  <c r="N41" i="1"/>
  <c r="N40" i="1"/>
  <c r="N37" i="1"/>
  <c r="N32" i="1"/>
  <c r="N25" i="1"/>
  <c r="N24" i="1"/>
  <c r="N22" i="1"/>
  <c r="N21" i="1"/>
  <c r="N20" i="1"/>
  <c r="N19" i="1"/>
  <c r="N15" i="1"/>
  <c r="N14" i="1"/>
  <c r="N13" i="1"/>
  <c r="N12" i="1"/>
  <c r="N9" i="1"/>
  <c r="N7" i="1"/>
  <c r="N4" i="1"/>
  <c r="N2" i="1"/>
  <c r="L282" i="1"/>
  <c r="L281" i="1"/>
  <c r="L280" i="1"/>
  <c r="L279" i="1"/>
  <c r="L278" i="1"/>
  <c r="L277" i="1"/>
  <c r="L276" i="1"/>
  <c r="L275" i="1"/>
  <c r="L274" i="1"/>
  <c r="L273" i="1"/>
  <c r="L272" i="1"/>
  <c r="L270" i="1"/>
  <c r="L268" i="1"/>
  <c r="L265" i="1"/>
  <c r="L264" i="1"/>
  <c r="L263" i="1"/>
  <c r="L261" i="1"/>
  <c r="L258" i="1"/>
  <c r="L254" i="1"/>
  <c r="L253" i="1"/>
  <c r="L251" i="1"/>
  <c r="L248" i="1"/>
  <c r="L246" i="1"/>
  <c r="L245" i="1"/>
  <c r="L243" i="1"/>
  <c r="L241" i="1"/>
  <c r="L239" i="1"/>
  <c r="L235" i="1"/>
  <c r="L234" i="1"/>
  <c r="L233" i="1"/>
  <c r="L217" i="1"/>
  <c r="L215" i="1"/>
  <c r="L213" i="1"/>
  <c r="L212" i="1"/>
  <c r="L211" i="1"/>
  <c r="L210" i="1"/>
  <c r="L209" i="1"/>
  <c r="L208" i="1"/>
  <c r="L207" i="1"/>
  <c r="L206" i="1"/>
  <c r="L205" i="1"/>
  <c r="L200" i="1"/>
  <c r="L199" i="1"/>
  <c r="L197" i="1"/>
  <c r="L194" i="1"/>
  <c r="L191" i="1"/>
  <c r="L190" i="1"/>
  <c r="L189" i="1"/>
  <c r="L187" i="1"/>
  <c r="L179" i="1"/>
  <c r="L177" i="1"/>
  <c r="L175" i="1"/>
  <c r="L172" i="1"/>
  <c r="L169" i="1"/>
  <c r="L168" i="1"/>
  <c r="L166" i="1"/>
  <c r="L164" i="1"/>
  <c r="L160" i="1"/>
  <c r="L151" i="1"/>
  <c r="L150" i="1"/>
  <c r="L149" i="1"/>
  <c r="L148" i="1"/>
  <c r="L147" i="1"/>
  <c r="L146" i="1"/>
  <c r="L145" i="1"/>
  <c r="L141" i="1"/>
  <c r="L139" i="1"/>
  <c r="L138" i="1"/>
  <c r="L137" i="1"/>
  <c r="L136" i="1"/>
  <c r="L131" i="1"/>
  <c r="L130" i="1"/>
  <c r="L126" i="1"/>
  <c r="L122" i="1"/>
  <c r="L119" i="1"/>
  <c r="L118" i="1"/>
  <c r="L116" i="1"/>
  <c r="L115" i="1"/>
  <c r="L114" i="1"/>
  <c r="L113" i="1"/>
  <c r="L110" i="1"/>
  <c r="L109" i="1"/>
  <c r="L108" i="1"/>
  <c r="L107" i="1"/>
  <c r="L106" i="1"/>
  <c r="L105" i="1"/>
  <c r="L104" i="1"/>
  <c r="L102" i="1"/>
  <c r="L101" i="1"/>
  <c r="L100" i="1"/>
  <c r="L98" i="1"/>
  <c r="L97" i="1"/>
  <c r="L96" i="1"/>
  <c r="L94" i="1"/>
  <c r="L86" i="1"/>
  <c r="L85" i="1"/>
  <c r="L84" i="1"/>
  <c r="L83" i="1"/>
  <c r="L82" i="1"/>
  <c r="L81" i="1"/>
  <c r="L80" i="1"/>
  <c r="L79" i="1"/>
  <c r="L78" i="1"/>
  <c r="L77" i="1"/>
  <c r="L76" i="1"/>
  <c r="L75" i="1"/>
  <c r="L65" i="1"/>
  <c r="L63" i="1"/>
  <c r="L62" i="1"/>
  <c r="L60" i="1"/>
  <c r="L56" i="1"/>
  <c r="L55" i="1"/>
  <c r="L53" i="1"/>
  <c r="L52" i="1"/>
  <c r="L50" i="1"/>
  <c r="L49" i="1"/>
  <c r="L48" i="1"/>
  <c r="L47" i="1"/>
  <c r="L46" i="1"/>
  <c r="L45" i="1"/>
  <c r="L43" i="1"/>
  <c r="L41" i="1"/>
  <c r="L40" i="1"/>
  <c r="L37" i="1"/>
  <c r="L32" i="1"/>
  <c r="L25" i="1"/>
  <c r="L24" i="1"/>
  <c r="L22" i="1"/>
  <c r="L21" i="1"/>
  <c r="L20" i="1"/>
  <c r="L19" i="1"/>
  <c r="L15" i="1"/>
  <c r="L14" i="1"/>
  <c r="L13" i="1"/>
  <c r="L12" i="1"/>
  <c r="L9" i="1"/>
  <c r="L7" i="1"/>
  <c r="L155" i="1"/>
  <c r="N155" i="1"/>
  <c r="L91" i="1"/>
  <c r="N91" i="1"/>
  <c r="E5" i="4"/>
  <c r="E6" i="6"/>
  <c r="L154" i="1"/>
  <c r="N154" i="1"/>
  <c r="N204" i="1"/>
  <c r="L204" i="1"/>
  <c r="L69" i="1"/>
  <c r="L70" i="1"/>
  <c r="L72" i="1"/>
  <c r="N72" i="1"/>
  <c r="N73" i="1"/>
  <c r="L73" i="1"/>
  <c r="L170" i="1"/>
  <c r="N170" i="1"/>
  <c r="N226" i="1"/>
  <c r="N227" i="1"/>
  <c r="N228" i="1"/>
  <c r="N230" i="1"/>
  <c r="N229" i="1"/>
  <c r="L226" i="1"/>
  <c r="L227" i="1"/>
  <c r="L228" i="1"/>
  <c r="L229" i="1"/>
  <c r="L230" i="1"/>
  <c r="L183" i="1"/>
  <c r="N183" i="1"/>
  <c r="N68" i="1"/>
  <c r="L68" i="1"/>
  <c r="N216" i="1" l="1"/>
  <c r="L269" i="1"/>
  <c r="L133" i="1"/>
  <c r="L240" i="1"/>
  <c r="L216" i="1"/>
  <c r="N89" i="1"/>
  <c r="L89" i="1"/>
  <c r="L193" i="1"/>
  <c r="N219" i="1"/>
  <c r="L2" i="1"/>
  <c r="L4" i="1"/>
  <c r="L3" i="1"/>
  <c r="L267" i="1"/>
  <c r="L266" i="1"/>
  <c r="L262" i="1"/>
  <c r="L260" i="1"/>
  <c r="L259" i="1"/>
  <c r="L255" i="1"/>
  <c r="L252" i="1"/>
  <c r="L249" i="1"/>
  <c r="L247" i="1"/>
  <c r="L244" i="1"/>
  <c r="L242" i="1"/>
  <c r="L225" i="1"/>
  <c r="L224" i="1"/>
  <c r="L222" i="1"/>
  <c r="L221" i="1"/>
  <c r="L220" i="1"/>
  <c r="L219" i="1"/>
  <c r="L202" i="1"/>
  <c r="L195" i="1"/>
  <c r="L188" i="1"/>
  <c r="L181" i="1"/>
  <c r="L180" i="1"/>
  <c r="L176" i="1"/>
  <c r="L167" i="1"/>
  <c r="L165" i="1"/>
  <c r="L162" i="1"/>
  <c r="L158" i="1"/>
  <c r="L157" i="1"/>
  <c r="L156" i="1"/>
  <c r="L153" i="1"/>
  <c r="L144" i="1"/>
  <c r="L143" i="1"/>
  <c r="L142" i="1"/>
  <c r="L140" i="1"/>
  <c r="L135" i="1"/>
  <c r="L134" i="1"/>
  <c r="L132" i="1"/>
  <c r="L129" i="1"/>
  <c r="L128" i="1"/>
  <c r="L127" i="1"/>
  <c r="L125" i="1"/>
  <c r="L124" i="1"/>
  <c r="L123" i="1"/>
  <c r="L112" i="1"/>
  <c r="L111" i="1"/>
  <c r="L103" i="1"/>
  <c r="L92" i="1"/>
  <c r="L88" i="1"/>
  <c r="L74" i="1"/>
  <c r="L71" i="1"/>
  <c r="L66" i="1"/>
  <c r="L64" i="1"/>
  <c r="L61" i="1"/>
  <c r="L57" i="1"/>
  <c r="L51" i="1"/>
  <c r="L44" i="1"/>
  <c r="L38" i="1"/>
  <c r="L36" i="1"/>
  <c r="L33" i="1"/>
  <c r="L31" i="1"/>
  <c r="L30" i="1"/>
  <c r="L29" i="1"/>
  <c r="L28" i="1"/>
  <c r="L27" i="1"/>
  <c r="L26" i="1"/>
  <c r="L23" i="1"/>
  <c r="L18" i="1"/>
  <c r="L17" i="1"/>
  <c r="L16" i="1"/>
  <c r="L11" i="1"/>
  <c r="L10" i="1"/>
  <c r="L8" i="1"/>
  <c r="L6" i="1"/>
  <c r="L214" i="1"/>
  <c r="L198" i="1"/>
  <c r="N198" i="1"/>
  <c r="N152" i="1"/>
  <c r="L152" i="1"/>
  <c r="N8" i="1"/>
  <c r="N127" i="1"/>
  <c r="N125" i="1"/>
  <c r="N143" i="1"/>
  <c r="N141" i="1"/>
  <c r="N140" i="1"/>
  <c r="N31" i="1"/>
  <c r="N202" i="1"/>
  <c r="N28" i="1"/>
  <c r="N162" i="1"/>
  <c r="N92" i="1"/>
  <c r="N18" i="1"/>
  <c r="N193" i="1"/>
  <c r="N224" i="1" l="1"/>
  <c r="N11" i="1"/>
  <c r="N221" i="1"/>
  <c r="N134" i="1"/>
  <c r="N101" i="1"/>
  <c r="N102" i="1"/>
  <c r="N103" i="1"/>
  <c r="N104" i="1"/>
  <c r="N105" i="1"/>
  <c r="N106" i="1"/>
  <c r="N107" i="1"/>
  <c r="N108" i="1"/>
  <c r="N109" i="1"/>
  <c r="N38" i="1"/>
  <c r="N123" i="1"/>
  <c r="N110" i="1"/>
  <c r="N88" i="1"/>
  <c r="N44" i="1"/>
  <c r="N66" i="1"/>
  <c r="N64" i="1"/>
  <c r="N277" i="1"/>
  <c r="N276" i="1"/>
  <c r="N275" i="1"/>
  <c r="N274" i="1"/>
  <c r="N273" i="1"/>
  <c r="N272" i="1"/>
  <c r="N270" i="1"/>
  <c r="N268" i="1"/>
  <c r="N266" i="1"/>
  <c r="N265" i="1"/>
  <c r="N264" i="1"/>
  <c r="N263" i="1"/>
  <c r="N262" i="1"/>
  <c r="N261" i="1"/>
  <c r="N258" i="1"/>
  <c r="N254" i="1"/>
  <c r="N253" i="1"/>
  <c r="N252" i="1"/>
  <c r="N119" i="1"/>
  <c r="N255" i="1"/>
  <c r="N259" i="1"/>
  <c r="N249" i="1" l="1"/>
  <c r="N242" i="1"/>
  <c r="N36" i="1"/>
  <c r="N29" i="1"/>
  <c r="N178" i="1"/>
  <c r="L178" i="1"/>
  <c r="L171" i="1"/>
  <c r="N171" i="1"/>
  <c r="N50" i="1"/>
  <c r="A13" i="9"/>
  <c r="A10" i="9"/>
  <c r="N256" i="1"/>
  <c r="N244" i="1"/>
  <c r="N237" i="1"/>
  <c r="N223" i="1"/>
  <c r="N218" i="1"/>
  <c r="N201" i="1"/>
  <c r="N90" i="1"/>
  <c r="N42" i="1"/>
  <c r="N39" i="1"/>
  <c r="N34" i="1"/>
  <c r="N10" i="1"/>
  <c r="L42" i="1"/>
  <c r="L174" i="1"/>
  <c r="L271" i="1"/>
  <c r="L256" i="1"/>
  <c r="L238" i="1"/>
  <c r="L237" i="1"/>
  <c r="L223" i="1"/>
  <c r="L218" i="1"/>
  <c r="L201" i="1"/>
  <c r="L184" i="1"/>
  <c r="L163" i="1"/>
  <c r="L90" i="1"/>
  <c r="L39" i="1"/>
  <c r="L34" i="1"/>
  <c r="L5" i="1"/>
  <c r="L35" i="1"/>
  <c r="L54" i="1"/>
  <c r="L58" i="1"/>
  <c r="L59" i="1"/>
  <c r="L67" i="1"/>
  <c r="L87" i="1"/>
  <c r="L93" i="1"/>
  <c r="L95" i="1"/>
  <c r="L99" i="1"/>
  <c r="L117" i="1"/>
  <c r="L120" i="1"/>
  <c r="L121" i="1"/>
  <c r="L159" i="1"/>
  <c r="L161" i="1"/>
  <c r="L173" i="1"/>
  <c r="L182" i="1"/>
  <c r="L185" i="1"/>
  <c r="L186" i="1"/>
  <c r="L192" i="1"/>
  <c r="L196" i="1"/>
  <c r="L203" i="1"/>
  <c r="L231" i="1"/>
  <c r="L232" i="1"/>
  <c r="L236" i="1"/>
  <c r="L250" i="1"/>
  <c r="L257" i="1"/>
  <c r="N188" i="1"/>
  <c r="N167" i="1"/>
  <c r="N157" i="1"/>
  <c r="N153" i="1"/>
  <c r="N132" i="1"/>
  <c r="N128" i="1"/>
  <c r="N85" i="1"/>
  <c r="N33" i="1"/>
  <c r="N6" i="1"/>
  <c r="N17" i="1"/>
  <c r="N181" i="1"/>
  <c r="N180" i="1"/>
  <c r="N142" i="1"/>
  <c r="N26" i="1"/>
  <c r="N74" i="1"/>
  <c r="N30" i="1"/>
  <c r="N129" i="1"/>
  <c r="N165" i="1"/>
  <c r="N156" i="1"/>
  <c r="N51" i="1"/>
  <c r="N65" i="1" l="1"/>
  <c r="N135" i="1"/>
  <c r="N124" i="1"/>
  <c r="N267" i="1"/>
  <c r="N117" i="1"/>
  <c r="N247" i="1"/>
  <c r="N225" i="1"/>
  <c r="N71" i="1"/>
  <c r="N23" i="1"/>
  <c r="N62" i="1"/>
  <c r="N282" i="1"/>
  <c r="N260" i="1"/>
  <c r="N158" i="1"/>
  <c r="N174" i="1"/>
  <c r="N271" i="1"/>
  <c r="N250" i="1"/>
  <c r="N220" i="1"/>
  <c r="N54" i="1"/>
  <c r="V32" i="3"/>
  <c r="V21" i="3"/>
  <c r="N19" i="3"/>
  <c r="C28" i="3"/>
  <c r="C27" i="3"/>
  <c r="C26" i="3"/>
  <c r="C25" i="3"/>
  <c r="C24" i="3"/>
  <c r="C23" i="3"/>
  <c r="C22" i="3"/>
  <c r="C21" i="3"/>
  <c r="C20" i="3"/>
  <c r="D28" i="3"/>
  <c r="D27" i="3"/>
  <c r="D26" i="3"/>
  <c r="D25" i="3"/>
  <c r="D24" i="3"/>
  <c r="D23" i="3"/>
  <c r="D22" i="3"/>
  <c r="D21" i="3"/>
  <c r="D20" i="3"/>
  <c r="E28" i="3"/>
  <c r="E27" i="3"/>
  <c r="E26" i="3"/>
  <c r="E25" i="3"/>
  <c r="E24" i="3"/>
  <c r="E23" i="3"/>
  <c r="E22" i="3"/>
  <c r="E21" i="3"/>
  <c r="E20" i="3"/>
  <c r="F28" i="3"/>
  <c r="F27" i="3"/>
  <c r="F26" i="3"/>
  <c r="F25" i="3"/>
  <c r="F24" i="3"/>
  <c r="F23" i="3"/>
  <c r="F22" i="3"/>
  <c r="F21" i="3"/>
  <c r="F20" i="3"/>
  <c r="G28" i="3"/>
  <c r="G27" i="3"/>
  <c r="G26" i="3"/>
  <c r="G25" i="3"/>
  <c r="G24" i="3"/>
  <c r="G23" i="3"/>
  <c r="G22" i="3"/>
  <c r="G21" i="3"/>
  <c r="G20" i="3"/>
  <c r="H27" i="3"/>
  <c r="H26" i="3"/>
  <c r="H25" i="3"/>
  <c r="H24" i="3"/>
  <c r="H23" i="3"/>
  <c r="H22" i="3"/>
  <c r="H21" i="3"/>
  <c r="H20" i="3"/>
  <c r="H28" i="3"/>
  <c r="I28" i="3"/>
  <c r="I27" i="3"/>
  <c r="I26" i="3"/>
  <c r="I25" i="3"/>
  <c r="I24" i="3"/>
  <c r="I23" i="3"/>
  <c r="I22" i="3"/>
  <c r="I21" i="3"/>
  <c r="I20" i="3"/>
  <c r="I19" i="3"/>
  <c r="H19" i="3"/>
  <c r="G19" i="3"/>
  <c r="F19" i="3"/>
  <c r="E19" i="3"/>
  <c r="D19" i="3"/>
  <c r="C19" i="3"/>
  <c r="T32" i="3"/>
  <c r="S32" i="3"/>
  <c r="R32" i="3"/>
  <c r="Q32" i="3"/>
  <c r="P32" i="3"/>
  <c r="O32" i="3"/>
  <c r="N32" i="3"/>
  <c r="T31" i="3"/>
  <c r="S31" i="3"/>
  <c r="R31" i="3"/>
  <c r="Q31" i="3"/>
  <c r="P31" i="3"/>
  <c r="O31" i="3"/>
  <c r="N31" i="3"/>
  <c r="T30" i="3"/>
  <c r="S30" i="3"/>
  <c r="R30" i="3"/>
  <c r="Q30" i="3"/>
  <c r="P30" i="3"/>
  <c r="O30" i="3"/>
  <c r="N30" i="3"/>
  <c r="T29" i="3"/>
  <c r="S29" i="3"/>
  <c r="R29" i="3"/>
  <c r="Q29" i="3"/>
  <c r="P29" i="3"/>
  <c r="O29" i="3"/>
  <c r="N29" i="3"/>
  <c r="T27" i="3"/>
  <c r="S27" i="3"/>
  <c r="R27" i="3"/>
  <c r="Q27" i="3"/>
  <c r="P27" i="3"/>
  <c r="O27" i="3"/>
  <c r="N27" i="3"/>
  <c r="T25" i="3"/>
  <c r="S25" i="3"/>
  <c r="R25" i="3"/>
  <c r="Q25" i="3"/>
  <c r="P25" i="3"/>
  <c r="O25" i="3"/>
  <c r="N25" i="3"/>
  <c r="T24" i="3"/>
  <c r="S24" i="3"/>
  <c r="R24" i="3"/>
  <c r="Q24" i="3"/>
  <c r="P24" i="3"/>
  <c r="O24" i="3"/>
  <c r="N24" i="3"/>
  <c r="T23" i="3"/>
  <c r="S23" i="3"/>
  <c r="R23" i="3"/>
  <c r="Q23" i="3"/>
  <c r="P23" i="3"/>
  <c r="O23" i="3"/>
  <c r="N23" i="3"/>
  <c r="T22" i="3"/>
  <c r="S22" i="3"/>
  <c r="R22" i="3"/>
  <c r="Q22" i="3"/>
  <c r="P22" i="3"/>
  <c r="O22" i="3"/>
  <c r="N22" i="3"/>
  <c r="T21" i="3"/>
  <c r="S21" i="3"/>
  <c r="R21" i="3"/>
  <c r="Q21" i="3"/>
  <c r="P21" i="3"/>
  <c r="O21" i="3"/>
  <c r="N21" i="3"/>
  <c r="T20" i="3"/>
  <c r="S20" i="3"/>
  <c r="R20" i="3"/>
  <c r="Q20" i="3"/>
  <c r="P20" i="3"/>
  <c r="O20" i="3"/>
  <c r="N20" i="3"/>
  <c r="T19" i="3"/>
  <c r="S19" i="3"/>
  <c r="R19" i="3"/>
  <c r="Q19" i="3"/>
  <c r="P19" i="3"/>
  <c r="O19" i="3"/>
  <c r="T23" i="2"/>
  <c r="U23" i="2" s="1"/>
  <c r="T29" i="2"/>
  <c r="U29" i="2" s="1"/>
  <c r="N32" i="2"/>
  <c r="N23" i="2"/>
  <c r="N21" i="2"/>
  <c r="N20" i="2"/>
  <c r="N19" i="2"/>
  <c r="I28" i="2"/>
  <c r="I26" i="2"/>
  <c r="C28" i="2"/>
  <c r="C27" i="2"/>
  <c r="J27" i="2" s="1"/>
  <c r="C26" i="2"/>
  <c r="C25" i="2"/>
  <c r="J25" i="2" s="1"/>
  <c r="C24" i="2"/>
  <c r="C23" i="2"/>
  <c r="C22" i="2"/>
  <c r="C21" i="2"/>
  <c r="C20" i="2"/>
  <c r="C19" i="2"/>
  <c r="O23" i="2"/>
  <c r="P23" i="2"/>
  <c r="Q23" i="2"/>
  <c r="R23" i="2"/>
  <c r="S23" i="2"/>
  <c r="N24" i="2"/>
  <c r="O24" i="2"/>
  <c r="P24" i="2"/>
  <c r="Q24" i="2"/>
  <c r="U24" i="2" s="1"/>
  <c r="R24" i="2"/>
  <c r="S24" i="2"/>
  <c r="T24" i="2"/>
  <c r="N25" i="2"/>
  <c r="O25" i="2"/>
  <c r="P25" i="2"/>
  <c r="U25" i="2" s="1"/>
  <c r="Q25" i="2"/>
  <c r="R25" i="2"/>
  <c r="S25" i="2"/>
  <c r="T25" i="2"/>
  <c r="N27" i="2"/>
  <c r="O27" i="2"/>
  <c r="P27" i="2"/>
  <c r="Q27" i="2"/>
  <c r="R27" i="2"/>
  <c r="S27" i="2"/>
  <c r="T27" i="2"/>
  <c r="N29" i="2"/>
  <c r="O29" i="2"/>
  <c r="P29" i="2"/>
  <c r="Q29" i="2"/>
  <c r="R29" i="2"/>
  <c r="S29" i="2"/>
  <c r="N30" i="2"/>
  <c r="O30" i="2"/>
  <c r="U30" i="2" s="1"/>
  <c r="P30" i="2"/>
  <c r="Q30" i="2"/>
  <c r="R30" i="2"/>
  <c r="S30" i="2"/>
  <c r="T30" i="2"/>
  <c r="N31" i="2"/>
  <c r="U31" i="2" s="1"/>
  <c r="O31" i="2"/>
  <c r="P31" i="2"/>
  <c r="Q31" i="2"/>
  <c r="R31" i="2"/>
  <c r="V31" i="2" s="1"/>
  <c r="S31" i="2"/>
  <c r="T31" i="2"/>
  <c r="O32" i="2"/>
  <c r="P32" i="2"/>
  <c r="Q32" i="2"/>
  <c r="R32" i="2"/>
  <c r="S32" i="2"/>
  <c r="T32" i="2"/>
  <c r="J23" i="2"/>
  <c r="D23" i="2"/>
  <c r="E23" i="2"/>
  <c r="F23" i="2"/>
  <c r="G23" i="2"/>
  <c r="H23" i="2"/>
  <c r="I23" i="2"/>
  <c r="D24" i="2"/>
  <c r="E24" i="2"/>
  <c r="F24" i="2"/>
  <c r="G24" i="2"/>
  <c r="H24" i="2"/>
  <c r="I24" i="2"/>
  <c r="D25" i="2"/>
  <c r="E25" i="2"/>
  <c r="F25" i="2"/>
  <c r="G25" i="2"/>
  <c r="H25" i="2"/>
  <c r="I25" i="2"/>
  <c r="J26" i="2"/>
  <c r="D26" i="2"/>
  <c r="E26" i="2"/>
  <c r="F26" i="2"/>
  <c r="G26" i="2"/>
  <c r="H26" i="2"/>
  <c r="D27" i="2"/>
  <c r="E27" i="2"/>
  <c r="F27" i="2"/>
  <c r="G27" i="2"/>
  <c r="H27" i="2"/>
  <c r="I27" i="2"/>
  <c r="D28" i="2"/>
  <c r="E28" i="2"/>
  <c r="F28" i="2"/>
  <c r="G28" i="2"/>
  <c r="H28" i="2"/>
  <c r="T22" i="2"/>
  <c r="S22" i="2"/>
  <c r="R22" i="2"/>
  <c r="Q22" i="2"/>
  <c r="P22" i="2"/>
  <c r="O22" i="2"/>
  <c r="N22" i="2"/>
  <c r="D22" i="2"/>
  <c r="E22" i="2"/>
  <c r="F22" i="2"/>
  <c r="G22" i="2"/>
  <c r="H22" i="2"/>
  <c r="I22" i="2"/>
  <c r="P21" i="2"/>
  <c r="O21" i="2"/>
  <c r="I19" i="2"/>
  <c r="T19" i="2"/>
  <c r="S19" i="2"/>
  <c r="R19" i="2"/>
  <c r="Q19" i="2"/>
  <c r="P19" i="2"/>
  <c r="O19" i="2"/>
  <c r="T21" i="2"/>
  <c r="S21" i="2"/>
  <c r="R21" i="2"/>
  <c r="Q21" i="2"/>
  <c r="I21" i="2"/>
  <c r="H21" i="2"/>
  <c r="G21" i="2"/>
  <c r="F21" i="2"/>
  <c r="E21" i="2"/>
  <c r="D21" i="2"/>
  <c r="T20" i="2"/>
  <c r="S20" i="2"/>
  <c r="R20" i="2"/>
  <c r="Q20" i="2"/>
  <c r="P20" i="2"/>
  <c r="O20" i="2"/>
  <c r="I20" i="2"/>
  <c r="H20" i="2"/>
  <c r="G20" i="2"/>
  <c r="F20" i="2"/>
  <c r="E20" i="2"/>
  <c r="D20" i="2"/>
  <c r="H19" i="2"/>
  <c r="G19" i="2"/>
  <c r="F19" i="2"/>
  <c r="E19" i="2"/>
  <c r="D19" i="2"/>
  <c r="N195" i="1" l="1"/>
  <c r="N184" i="1"/>
  <c r="N3" i="1"/>
  <c r="N57" i="1"/>
  <c r="N35" i="1"/>
  <c r="N16" i="1"/>
  <c r="N93" i="1"/>
  <c r="N176" i="1"/>
  <c r="N27" i="1"/>
  <c r="N163" i="1"/>
  <c r="N61" i="1"/>
  <c r="N67" i="1"/>
  <c r="N95" i="1"/>
  <c r="N112" i="1"/>
  <c r="N133" i="1"/>
  <c r="N159" i="1"/>
  <c r="N121" i="1"/>
  <c r="N231" i="1"/>
  <c r="N5" i="1"/>
  <c r="N238" i="1"/>
  <c r="N196" i="1"/>
  <c r="N257" i="1"/>
  <c r="N203" i="1"/>
  <c r="N173" i="1"/>
  <c r="N161" i="1"/>
  <c r="N186" i="1"/>
  <c r="N192" i="1"/>
  <c r="N232" i="1"/>
  <c r="N222" i="1"/>
  <c r="N120" i="1"/>
  <c r="N58" i="1"/>
  <c r="N99" i="1"/>
  <c r="N59" i="1"/>
  <c r="N182" i="1"/>
  <c r="N185" i="1"/>
  <c r="N87" i="1"/>
  <c r="N144" i="1"/>
  <c r="N236" i="1"/>
  <c r="N240" i="1"/>
  <c r="N269" i="1"/>
  <c r="U21" i="3"/>
  <c r="J27" i="3"/>
  <c r="K27" i="3" s="1"/>
  <c r="J21" i="3"/>
  <c r="K21" i="3" s="1"/>
  <c r="J22" i="3"/>
  <c r="K22" i="3" s="1"/>
  <c r="J26" i="3"/>
  <c r="K26" i="3" s="1"/>
  <c r="U31" i="3"/>
  <c r="V31" i="3" s="1"/>
  <c r="U19" i="3"/>
  <c r="V19" i="3" s="1"/>
  <c r="U22" i="3"/>
  <c r="V22" i="3" s="1"/>
  <c r="U23" i="3"/>
  <c r="V23" i="3" s="1"/>
  <c r="J19" i="3"/>
  <c r="K19" i="3" s="1"/>
  <c r="J23" i="3"/>
  <c r="K23" i="3" s="1"/>
  <c r="U27" i="3"/>
  <c r="V27" i="3" s="1"/>
  <c r="J28" i="3"/>
  <c r="K28" i="3" s="1"/>
  <c r="J20" i="3"/>
  <c r="K20" i="3" s="1"/>
  <c r="J24" i="3"/>
  <c r="K24" i="3" s="1"/>
  <c r="U29" i="3"/>
  <c r="V29" i="3" s="1"/>
  <c r="U20" i="3"/>
  <c r="V20" i="3" s="1"/>
  <c r="U24" i="3"/>
  <c r="V24" i="3" s="1"/>
  <c r="U30" i="3"/>
  <c r="V30" i="3" s="1"/>
  <c r="J25" i="3"/>
  <c r="K25" i="3" s="1"/>
  <c r="U25" i="3"/>
  <c r="V25" i="3" s="1"/>
  <c r="U32" i="3"/>
  <c r="V29" i="2"/>
  <c r="U32" i="2"/>
  <c r="V32" i="2" s="1"/>
  <c r="V23" i="2"/>
  <c r="J28" i="2"/>
  <c r="K28" i="2" s="1"/>
  <c r="K26" i="2"/>
  <c r="K27" i="2"/>
  <c r="K25" i="2"/>
  <c r="J24" i="2"/>
  <c r="K23" i="2"/>
  <c r="V30" i="2"/>
  <c r="U27" i="2"/>
  <c r="V27" i="2" s="1"/>
  <c r="V25" i="2"/>
  <c r="V24" i="2"/>
  <c r="K24" i="2"/>
  <c r="J20" i="2"/>
  <c r="K20" i="2" s="1"/>
  <c r="U19" i="2"/>
  <c r="V19" i="2" s="1"/>
  <c r="J22" i="2"/>
  <c r="K22" i="2" s="1"/>
  <c r="U22" i="2"/>
  <c r="V22" i="2" s="1"/>
  <c r="J21" i="2"/>
  <c r="K21" i="2" s="1"/>
  <c r="U21" i="2"/>
  <c r="V21" i="2" s="1"/>
  <c r="U20" i="2"/>
  <c r="V20" i="2" s="1"/>
  <c r="J19" i="2"/>
  <c r="K1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tc={89D940C0-9921-43AD-862A-DB0AC34AEA2B}</author>
    <author>tc={F7B10A99-F108-451F-A875-9DB1C8CDFA4F}</author>
    <author>tc={17D395CF-3108-4E1C-9A9D-C12BA8D91E51}</author>
    <author>tc={22E3EE3C-1208-497E-B154-59686DF71019}</author>
    <author>tc={F3DA6048-BE67-4596-831C-EBC12D721BE7}</author>
    <author>tc={0E731724-BF69-4701-A5ED-5FB9D6EA4DB8}</author>
  </authors>
  <commentList>
    <comment ref="H1" authorId="0" shapeId="0" xr:uid="{89D940C0-9921-43AD-862A-DB0AC34AEA2B}">
      <text>
        <t>[Threaded comment]
Your version of Excel allows you to read this threaded comment; however, any edits to it will get removed if the file is opened in a newer version of Excel. Learn more: https://go.microsoft.com/fwlink/?linkid=870924
Comment:
    @Jones, Christina  Would it mess y'all up to add a staff survey column here? 
Reply:
    Staff survey counts are in the Tracking tab
Reply:
    Cool. thx</t>
      </text>
    </comment>
    <comment ref="L4" authorId="1" shapeId="0" xr:uid="{F7B10A99-F108-451F-A875-9DB1C8CDFA4F}">
      <text>
        <t>[Threaded comment]
Your version of Excel allows you to read this threaded comment; however, any edits to it will get removed if the file is opened in a newer version of Excel. Learn more: https://go.microsoft.com/fwlink/?linkid=870924
Comment:
    @Harrison, Chris I added emerging to both student voice and CCR</t>
      </text>
    </comment>
    <comment ref="M4" authorId="2" shapeId="0" xr:uid="{17D395CF-3108-4E1C-9A9D-C12BA8D91E51}">
      <text>
        <t>[Threaded comment]
Your version of Excel allows you to read this threaded comment; however, any edits to it will get removed if the file is opened in a newer version of Excel. Learn more: https://go.microsoft.com/fwlink/?linkid=870924
Comment:
    @Jones, Christina Added notes on the changes due to data classification errors.</t>
      </text>
    </comment>
    <comment ref="L8" authorId="3" shapeId="0" xr:uid="{22E3EE3C-1208-497E-B154-59686DF71019}">
      <text>
        <t>[Threaded comment]
Your version of Excel allows you to read this threaded comment; however, any edits to it will get removed if the file is opened in a newer version of Excel. Learn more: https://go.microsoft.com/fwlink/?linkid=870924
Comment:
    @Harrison, Chris Added Emerging to their preliim rating form</t>
      </text>
    </comment>
    <comment ref="L13" authorId="4" shapeId="0" xr:uid="{F3DA6048-BE67-4596-831C-EBC12D721BE7}">
      <text>
        <t>[Threaded comment]
Your version of Excel allows you to read this threaded comment; however, any edits to it will get removed if the file is opened in a newer version of Excel. Learn more: https://go.microsoft.com/fwlink/?linkid=870924
Comment:
    @Harrison, Chris Added emerging to both these indicators</t>
      </text>
    </comment>
    <comment ref="L19" authorId="5" shapeId="0" xr:uid="{0E731724-BF69-4701-A5ED-5FB9D6EA4DB8}">
      <text>
        <t>[Threaded comment]
Your version of Excel allows you to read this threaded comment; however, any edits to it will get removed if the file is opened in a newer version of Excel. Learn more: https://go.microsoft.com/fwlink/?linkid=870924
Comment:
    @Harrison, Chris I added emerging to these, but we should follow-up with Matt to make sure that this is supposed to have these indicators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tc={F1ADED05-786B-4B8F-84EE-7748FD913112}</author>
  </authors>
  <commentList>
    <comment ref="H1" authorId="0" shapeId="0" xr:uid="{F1ADED05-786B-4B8F-84EE-7748FD913112}">
      <text>
        <t>[Threaded comment]
Your version of Excel allows you to read this threaded comment; however, any edits to it will get removed if the file is opened in a newer version of Excel. Learn more: https://go.microsoft.com/fwlink/?linkid=870924
Comment:
    @Jones, Christina  Would it mess y'all up to add a staff survey column here? 
Reply:
    Staff survey counts are in the Tracking tab
Reply:
    Cool. thx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tc={DA31C8E2-127B-44E3-BDA6-91491DA7EB82}</author>
  </authors>
  <commentList>
    <comment ref="H1" authorId="0" shapeId="0" xr:uid="{DA31C8E2-127B-44E3-BDA6-91491DA7EB82}">
      <text>
        <t>[Threaded comment]
Your version of Excel allows you to read this threaded comment; however, any edits to it will get removed if the file is opened in a newer version of Excel. Learn more: https://go.microsoft.com/fwlink/?linkid=870924
Comment:
    @Jones, Christina  Would it mess y'all up to add a staff survey column here? 
Reply:
    Staff survey counts are in the Tracking tab
Reply:
    Cool. thx</t>
      </text>
    </comment>
  </commentList>
</comments>
</file>

<file path=xl/sharedStrings.xml><?xml version="1.0" encoding="utf-8"?>
<sst xmlns="http://schemas.openxmlformats.org/spreadsheetml/2006/main" count="2945" uniqueCount="806">
  <si>
    <t>Key</t>
  </si>
  <si>
    <t>School</t>
  </si>
  <si>
    <t>District</t>
  </si>
  <si>
    <t>Prep</t>
  </si>
  <si>
    <t>V1</t>
  </si>
  <si>
    <t>V2</t>
  </si>
  <si>
    <t>V3</t>
  </si>
  <si>
    <t>DONE</t>
  </si>
  <si>
    <t>K-3</t>
  </si>
  <si>
    <t>Upper Elementary</t>
  </si>
  <si>
    <t>Secondary</t>
  </si>
  <si>
    <t xml:space="preserve">Principal Survey </t>
  </si>
  <si>
    <t>Preliminary Rating</t>
  </si>
  <si>
    <t>Staff Survey</t>
  </si>
  <si>
    <t>Principal Interview Audio</t>
  </si>
  <si>
    <t>Staff Focus Group Audio</t>
  </si>
  <si>
    <t>Student Focus Group Audio</t>
  </si>
  <si>
    <t>A J Katzenmaier Academy- North Chicago SD 187</t>
  </si>
  <si>
    <t>A J Katzenmaier Academy</t>
  </si>
  <si>
    <t>North Chicago SD 187</t>
  </si>
  <si>
    <t>Abbott Middle School- SD U-46</t>
  </si>
  <si>
    <t>Abbott Middle School</t>
  </si>
  <si>
    <t>SD U-46</t>
  </si>
  <si>
    <t>Abraham Lincoln Middle School- Rockford SD 205</t>
  </si>
  <si>
    <t>Abraham Lincoln Middle School</t>
  </si>
  <si>
    <t>Rockford SD 205</t>
  </si>
  <si>
    <t>American Dreamer STEM Academy- Decatur SD 61</t>
  </si>
  <si>
    <t>American Dreamer STEM Academy</t>
  </si>
  <si>
    <t>Decatur SD 61</t>
  </si>
  <si>
    <t>Batch 2</t>
  </si>
  <si>
    <t>Annie Jo Gordon Comm Learning Cntr- Peoria SD 150</t>
  </si>
  <si>
    <t>Annie Jo Gordon Comm Learning Cntr</t>
  </si>
  <si>
    <t>Peoria SD 150</t>
  </si>
  <si>
    <t>Batch 1</t>
  </si>
  <si>
    <t>READY</t>
  </si>
  <si>
    <t>NO AUDIO</t>
  </si>
  <si>
    <t>Ashe Elem School- CPS</t>
  </si>
  <si>
    <t>Ashe Elem School</t>
  </si>
  <si>
    <t>CPS</t>
  </si>
  <si>
    <t>Auburn High School- Rockford SD 205</t>
  </si>
  <si>
    <t>Auburn High School</t>
  </si>
  <si>
    <t xml:space="preserve"> Rockford SD 205</t>
  </si>
  <si>
    <t>Batch 5</t>
  </si>
  <si>
    <t>Austin College and Career Academy High School- CPS</t>
  </si>
  <si>
    <t>Austin College and Career Academy High School</t>
  </si>
  <si>
    <t>Balmoral Elem Sch- Crete Monee CUSD 201U</t>
  </si>
  <si>
    <t>Balmoral Elem Sch</t>
  </si>
  <si>
    <t xml:space="preserve"> Crete Monee CUSD 201U</t>
  </si>
  <si>
    <t>Batch 4</t>
  </si>
  <si>
    <t>Barack Obama Sch of Leadership and STEM- Park Forest SD 163</t>
  </si>
  <si>
    <t>Barack Obama Sch of Leadership and STEM</t>
  </si>
  <si>
    <t xml:space="preserve"> Park Forest SD 163</t>
  </si>
  <si>
    <t>Barry Elem School- CPS</t>
  </si>
  <si>
    <t>Barry Elem School</t>
  </si>
  <si>
    <t>Beach Park Middle School- Beach Park CCSD 3</t>
  </si>
  <si>
    <t>Beach Park Middle School</t>
  </si>
  <si>
    <t>Beach Park CCSD 3</t>
  </si>
  <si>
    <t>Beardstown Jr/Sr High School- Beardstown CUSD 15</t>
  </si>
  <si>
    <t>Beardstown Jr/Sr High School</t>
  </si>
  <si>
    <t xml:space="preserve"> Beardstown CUSD 15</t>
  </si>
  <si>
    <t>Batch 7</t>
  </si>
  <si>
    <t>Berger-Vandenberg Elem School- Dolton SD 149</t>
  </si>
  <si>
    <t>Berger-Vandenberg Elem School</t>
  </si>
  <si>
    <t>Dolton SD 149</t>
  </si>
  <si>
    <t>Bernard Long Elem School- Madison CUSD 12</t>
  </si>
  <si>
    <t>Bernard Long Elem School</t>
  </si>
  <si>
    <t>Madison CUSD 12</t>
  </si>
  <si>
    <t>Beulah Park Elem School- Zion ESD 6</t>
  </si>
  <si>
    <t>Beulah Park Elem School</t>
  </si>
  <si>
    <t>Zion ESD 6</t>
  </si>
  <si>
    <t>Bloomington Jr High School- Bloomington SD 87</t>
  </si>
  <si>
    <t>Bloomington Jr High School</t>
  </si>
  <si>
    <t xml:space="preserve"> Bloomington SD 87</t>
  </si>
  <si>
    <t>Batch 6</t>
  </si>
  <si>
    <t>Bogan High School- CPS</t>
  </si>
  <si>
    <t>Bogan High School</t>
  </si>
  <si>
    <t>Bowen High School- CPS</t>
  </si>
  <si>
    <t>Bowen High School</t>
  </si>
  <si>
    <t>Bret Harte Elem School- CPS</t>
  </si>
  <si>
    <t>Bret Harte Elem School</t>
  </si>
  <si>
    <t>Brighton Park Elem School- CPS</t>
  </si>
  <si>
    <t>Brighton Park Elem School</t>
  </si>
  <si>
    <t>Brooks Middle School- Harvey SD 152</t>
  </si>
  <si>
    <t>Brooks Middle School</t>
  </si>
  <si>
    <t>Harvey SD 152</t>
  </si>
  <si>
    <t>Burke Elem School</t>
  </si>
  <si>
    <t>Burnham Elem Inclusive Academy- CPS</t>
  </si>
  <si>
    <t>Burnham Elem Inclusive Academy</t>
  </si>
  <si>
    <t>Cairo Elementary School- Cairo USD 1</t>
  </si>
  <si>
    <t>Cairo Elementary School</t>
  </si>
  <si>
    <t>Cairo USD 1</t>
  </si>
  <si>
    <t>Cairo Jr/Sr High School- Cairo USD 1</t>
  </si>
  <si>
    <t>Cairo Jr/Sr High School</t>
  </si>
  <si>
    <t>Canton Middle School- SD U-46</t>
  </si>
  <si>
    <t>Canton Middle School</t>
  </si>
  <si>
    <t xml:space="preserve"> SD U</t>
  </si>
  <si>
    <t>Carl Sandburg Elem School- Charleston CUSD 1</t>
  </si>
  <si>
    <t>Carl Sandburg Elem School</t>
  </si>
  <si>
    <t>Charleston CUSD 1</t>
  </si>
  <si>
    <t>Carl Sandburg Middle Sch- Freeport SD 145</t>
  </si>
  <si>
    <t>Carl Sandburg Middle Sch</t>
  </si>
  <si>
    <t>Freeport SD 145</t>
  </si>
  <si>
    <t>Carman-Buckner Elem School- Waukegan CUSD 60</t>
  </si>
  <si>
    <t>Carman-Buckner Elem School</t>
  </si>
  <si>
    <t>Waukegan CUSD 60</t>
  </si>
  <si>
    <t>Caroline Sibley Elem School- Dolton SD 149</t>
  </si>
  <si>
    <t>Caroline Sibley Elem School</t>
  </si>
  <si>
    <t>Carruthers Elementary School- Murphysboro CUSD 186</t>
  </si>
  <si>
    <t>Carruthers Elementary School</t>
  </si>
  <si>
    <t>Murphysboro CUSD 186</t>
  </si>
  <si>
    <t>Cather Elem School- CPS</t>
  </si>
  <si>
    <t>Cather Elem School</t>
  </si>
  <si>
    <t xml:space="preserve"> CPS</t>
  </si>
  <si>
    <t>Batch 3</t>
  </si>
  <si>
    <t>Central Junior High- Kewanee CUSD 229</t>
  </si>
  <si>
    <t>Central Junior High</t>
  </si>
  <si>
    <t>Kewanee CUSD 229</t>
  </si>
  <si>
    <t>Channing Memorial Elem School- SD U-46</t>
  </si>
  <si>
    <t>Channing Memorial Elem School</t>
  </si>
  <si>
    <t>Chicago Excel Academy HS- CPS</t>
  </si>
  <si>
    <t>Chicago Excel Academy HS</t>
  </si>
  <si>
    <t>Chopin Elem School- CPS</t>
  </si>
  <si>
    <t>Chopin Elementary School</t>
  </si>
  <si>
    <t>City of Chicago SD 299</t>
  </si>
  <si>
    <t>Chrisman Elem School- Edgar County CUD 6</t>
  </si>
  <si>
    <t>Chrisman Elem School</t>
  </si>
  <si>
    <t>Edgar County CUD 6</t>
  </si>
  <si>
    <t>Christopher Elem School- CPS</t>
  </si>
  <si>
    <t>Christopher Elem School</t>
  </si>
  <si>
    <t>CICS - West Belden Campus- CPS</t>
  </si>
  <si>
    <t>CICS - West Belden Campus</t>
  </si>
  <si>
    <t>Clay City Elem School- Clay City CUSD 10</t>
  </si>
  <si>
    <t>Clay City Elem School</t>
  </si>
  <si>
    <t>Clay City CUSD 10</t>
  </si>
  <si>
    <t>Clemente Community Academy HS- CPS</t>
  </si>
  <si>
    <t>Clemente Community Academy HS</t>
  </si>
  <si>
    <t>Coolidge Junior High Sch- Granite City CUSD 9</t>
  </si>
  <si>
    <t>Coolidge Junior High Sch</t>
  </si>
  <si>
    <t xml:space="preserve"> Granite City CUSD 9</t>
  </si>
  <si>
    <t>Corkery Elem School- CPS</t>
  </si>
  <si>
    <t>Corkery Elem School</t>
  </si>
  <si>
    <t>Courtenay Elem Language Arts Ctr- CPS</t>
  </si>
  <si>
    <t>Courtenay Elem Language Arts Ctr</t>
  </si>
  <si>
    <t>Crete-Monee Middle School- Crete Monee CUSD 201U</t>
  </si>
  <si>
    <t>Crete-Monee Middle School</t>
  </si>
  <si>
    <t>Crete Monee CUSD 201U</t>
  </si>
  <si>
    <t>Curtis Elem School- CPS</t>
  </si>
  <si>
    <t>Curtis Elem School</t>
  </si>
  <si>
    <t>Daley Elem Academy- CPS</t>
  </si>
  <si>
    <t>Daley Elem Academy</t>
  </si>
  <si>
    <t>Danville High School- Danville CCSD 118</t>
  </si>
  <si>
    <t>Danville High School</t>
  </si>
  <si>
    <t xml:space="preserve"> Danville CCSD 118</t>
  </si>
  <si>
    <t>Davie Elem School- Anna CCSD 37</t>
  </si>
  <si>
    <t>Davie Elem School</t>
  </si>
  <si>
    <t>Anna CCSD 37</t>
  </si>
  <si>
    <t>Batch 0</t>
  </si>
  <si>
    <t>Davis N Elem School- CPS</t>
  </si>
  <si>
    <t>Davis N Elem School</t>
  </si>
  <si>
    <t>Deneen Elem School- CPS</t>
  </si>
  <si>
    <t>Deneen Elem School</t>
  </si>
  <si>
    <t>Dennis Lab School- Decatur SD 61</t>
  </si>
  <si>
    <t>Dennis Lab School</t>
  </si>
  <si>
    <t>Depriest Elem School- CPS</t>
  </si>
  <si>
    <t>Depriest Elem School</t>
  </si>
  <si>
    <t>Dett Elem School- CPS</t>
  </si>
  <si>
    <t>Dett Elem School</t>
  </si>
  <si>
    <t>Dirksen Junior High School- Joliet PSD 86</t>
  </si>
  <si>
    <t>Dirksen Junior High School</t>
  </si>
  <si>
    <t>Joliet PSD 86</t>
  </si>
  <si>
    <t>Dr Preston L Williams Jr Elementary School- Urbana SD 116</t>
  </si>
  <si>
    <t>Dr Preston L Williams Jr Elementary School</t>
  </si>
  <si>
    <t>Urbana SD 116</t>
  </si>
  <si>
    <t>Dr. C.T. Vivian Primary School- Peoria SD 150</t>
  </si>
  <si>
    <t>Dr. C.T. Vivian Primary School</t>
  </si>
  <si>
    <t>Dubois Elem School- Springfield SD 186</t>
  </si>
  <si>
    <t>Dubois Elem School</t>
  </si>
  <si>
    <t>Springfield SD 186</t>
  </si>
  <si>
    <t>Eagle Ridge School- Carbon Cliff-Barstow SD 36</t>
  </si>
  <si>
    <t>Eagle Ridge School</t>
  </si>
  <si>
    <t>Carbon Cliff-Barstow SD 36</t>
  </si>
  <si>
    <t>East Alton Middle School- East Alton SD 13</t>
  </si>
  <si>
    <t>East Alton Middle School</t>
  </si>
  <si>
    <t>East Alton SD 13</t>
  </si>
  <si>
    <t>East St Louis-Lincoln Middle School- East St Louis SD 189</t>
  </si>
  <si>
    <t>East St Louis</t>
  </si>
  <si>
    <t>Lincoln Middle School</t>
  </si>
  <si>
    <t>East St Louis Senior High School- East St Louis SD 189</t>
  </si>
  <si>
    <t>East St Louis Senior High School</t>
  </si>
  <si>
    <t xml:space="preserve"> East St Louis SD 189</t>
  </si>
  <si>
    <t>Eastwood Elem School- East Alton SD 13</t>
  </si>
  <si>
    <t>Eastwood Elem School</t>
  </si>
  <si>
    <t>Edison Jr High School- Rock Island SD 41</t>
  </si>
  <si>
    <t>Edison Jr High School</t>
  </si>
  <si>
    <t xml:space="preserve"> Rock Island SD 41</t>
  </si>
  <si>
    <t>Edison Junior High School- Pekin PSD 108</t>
  </si>
  <si>
    <t>Edison Junior High School</t>
  </si>
  <si>
    <t>Pekin PSD 108</t>
  </si>
  <si>
    <t>Edison Middle School- Champaign CUSD 4</t>
  </si>
  <si>
    <t>Edison Middle School</t>
  </si>
  <si>
    <t xml:space="preserve"> Champaign CUSD 4</t>
  </si>
  <si>
    <t>Edna Rollins Elem School- Aurora East USD 131</t>
  </si>
  <si>
    <t>Edna Rollins Elem School</t>
  </si>
  <si>
    <t xml:space="preserve"> Aurora East USD 131</t>
  </si>
  <si>
    <t>Eisenhower Middle School- Rockford SD 205</t>
  </si>
  <si>
    <t>Eisenhower Middle School</t>
  </si>
  <si>
    <t>Eldorado Elem School- Eldorado CUSD 4</t>
  </si>
  <si>
    <t>Eldorado Elem School</t>
  </si>
  <si>
    <t>Eldorado CUSD 4</t>
  </si>
  <si>
    <t>Elizabeth Morris Elem School- Cahokia CUSD 187</t>
  </si>
  <si>
    <t>Elizabeth Morris Elem School</t>
  </si>
  <si>
    <t xml:space="preserve"> Cahokia CUSD 187</t>
  </si>
  <si>
    <t>Ellis Elementary School- Rockford SD 205</t>
  </si>
  <si>
    <t>Ellis Elementary School</t>
  </si>
  <si>
    <t>Empire Elem School- Freeport SD 145</t>
  </si>
  <si>
    <t>Empire Elem School</t>
  </si>
  <si>
    <t>Evelyn Alexander School- North Chicago SD 187</t>
  </si>
  <si>
    <t>Evelyn Alexander School</t>
  </si>
  <si>
    <t>Fairfield Elem Academy- CPS</t>
  </si>
  <si>
    <t>Fairfield Elem Academy</t>
  </si>
  <si>
    <t>Fairmont School- Fairmont SD 89</t>
  </si>
  <si>
    <t>Fairmont School</t>
  </si>
  <si>
    <t>Fairmont SD 89</t>
  </si>
  <si>
    <t>Fairview Elem School- Springfield SD 186</t>
  </si>
  <si>
    <t>Fairview Elem School</t>
  </si>
  <si>
    <t>Farragut Career Academy HS- CPS</t>
  </si>
  <si>
    <t>Farragut Career Academy HS</t>
  </si>
  <si>
    <t>Feitshans Elem Sch- Springfield SD 186</t>
  </si>
  <si>
    <t>Feitshans Elem Sch</t>
  </si>
  <si>
    <t>Fenger Academy High School- CPS</t>
  </si>
  <si>
    <t>Fenger Academy High School</t>
  </si>
  <si>
    <t>Field Elem School- CPS</t>
  </si>
  <si>
    <t>Field Elem School</t>
  </si>
  <si>
    <t>Fiske Elem School- CPS</t>
  </si>
  <si>
    <t>Fiske Elem School</t>
  </si>
  <si>
    <t>Foreman High School- CPS</t>
  </si>
  <si>
    <t>Foreman High School</t>
  </si>
  <si>
    <t>Franklin Grove Elem School- Decatur SD 61</t>
  </si>
  <si>
    <t>Franklin Grove Elem School</t>
  </si>
  <si>
    <t>Franklin Middle School- Champaign CUSD 4</t>
  </si>
  <si>
    <t>Franklin Middle School</t>
  </si>
  <si>
    <t>Franklin Primary School- Peoria SD 150</t>
  </si>
  <si>
    <t>Franklin Primary School</t>
  </si>
  <si>
    <t>Frohardt Elem School- Granite City CUSD 9</t>
  </si>
  <si>
    <t>Frohardt Elem School</t>
  </si>
  <si>
    <t>Gage Park High School- CPS</t>
  </si>
  <si>
    <t>Gage Park High School</t>
  </si>
  <si>
    <t>Galesburg Senior High School- Galesburg CUSD 205</t>
  </si>
  <si>
    <t>Galesburg Senior High School</t>
  </si>
  <si>
    <t xml:space="preserve"> Galesburg CUSD 205</t>
  </si>
  <si>
    <t>Garden Hills Elem School- Champaign CUSD 4</t>
  </si>
  <si>
    <t>Garden Hills Elem School</t>
  </si>
  <si>
    <t>Champaign CUSD 4</t>
  </si>
  <si>
    <t>Garfield Elem School- Maywood-Melrose Park-Broadview 89</t>
  </si>
  <si>
    <t>Garfield Elem School</t>
  </si>
  <si>
    <t xml:space="preserve"> Maywood</t>
  </si>
  <si>
    <t>George O Barr School- Silvis SD 34</t>
  </si>
  <si>
    <t>George O Barr School</t>
  </si>
  <si>
    <t>Silvis SD 34</t>
  </si>
  <si>
    <t>George T Wilkins Elem School- Indian Springs SD 109</t>
  </si>
  <si>
    <t>George T Wilkins Elem School</t>
  </si>
  <si>
    <t>Indian Springs SD 109</t>
  </si>
  <si>
    <t>Glen Oak Comm Learning Cntr- Peoria SD 150</t>
  </si>
  <si>
    <t>Glen Oak Comm Learning Cntr</t>
  </si>
  <si>
    <t>Goodwin Elementary School- Cicero SD 99</t>
  </si>
  <si>
    <t>Goodwin Elementary School</t>
  </si>
  <si>
    <t>Cicero SD 99</t>
  </si>
  <si>
    <t>Hall Elem School- Aurora West USD 129</t>
  </si>
  <si>
    <t>Hall Elem School</t>
  </si>
  <si>
    <t>Aurora West USD 129</t>
  </si>
  <si>
    <t>Hamline Elem School- CPS</t>
  </si>
  <si>
    <t>Hamline Elem School</t>
  </si>
  <si>
    <t>Hardin County Jr High School- Hardin County CUSD 1</t>
  </si>
  <si>
    <t>Hardin County Jr High School</t>
  </si>
  <si>
    <t>Hardin County CUSD 1</t>
  </si>
  <si>
    <t>Harlan Community Academy HS- CPS</t>
  </si>
  <si>
    <t>Harlan Community Academy HS</t>
  </si>
  <si>
    <t>Harlem Middle School- Harlem UD 122</t>
  </si>
  <si>
    <t>Harlem Middle School</t>
  </si>
  <si>
    <t>Harlem UD 122</t>
  </si>
  <si>
    <t>Harvard Park Elem School- Springfield SD 186</t>
  </si>
  <si>
    <t>Harvard Park Elem School</t>
  </si>
  <si>
    <t>Hay Elem Community Academy- CPS</t>
  </si>
  <si>
    <t>Hay Elem Community Academy</t>
  </si>
  <si>
    <t>Henderson Elem School- CPS</t>
  </si>
  <si>
    <t>Henderson Elem School</t>
  </si>
  <si>
    <t>Henry Elem School- CPS</t>
  </si>
  <si>
    <t>Henry Elem School</t>
  </si>
  <si>
    <t>Henry W Cowherd Middle School- Aurora East USD 131</t>
  </si>
  <si>
    <t>Henry W Cowherd Middle School</t>
  </si>
  <si>
    <t>Aurora East USD 131</t>
  </si>
  <si>
    <t>Higgins Elem Community Academy- CPS</t>
  </si>
  <si>
    <t>Higgins Elem Community Academy</t>
  </si>
  <si>
    <t>Highlands Elem School- Prairie-Hills ESD 144</t>
  </si>
  <si>
    <t>Highlands Elem School</t>
  </si>
  <si>
    <t>Prairie-Hills ESD 144</t>
  </si>
  <si>
    <t>Hirsch Metropolitan High School- CPS</t>
  </si>
  <si>
    <t>Hirsch Metropolitan High School</t>
  </si>
  <si>
    <t>Holmes Elem School- Harvey SD 152</t>
  </si>
  <si>
    <t>Holmes Elem School</t>
  </si>
  <si>
    <t xml:space="preserve"> Harvey SD 152</t>
  </si>
  <si>
    <t>Holmes Elem School- CPS</t>
  </si>
  <si>
    <t>Hope Academy- Decatur SD 61</t>
  </si>
  <si>
    <t>Hope Academy</t>
  </si>
  <si>
    <t>Howe Elementary School- Beach Park CCSD 3</t>
  </si>
  <si>
    <t>Howe Elementary School</t>
  </si>
  <si>
    <t>Huffman Elem School- Cahokia CUSD 187</t>
  </si>
  <si>
    <t>Huffman Elem School</t>
  </si>
  <si>
    <t>Hughes  C Elem School- CPS</t>
  </si>
  <si>
    <t>Hughes  C Elem School</t>
  </si>
  <si>
    <t>Hughes L Elem School- CPS</t>
  </si>
  <si>
    <t>Hughes L Elem School</t>
  </si>
  <si>
    <t>Huntley Middle School- DeKalb CUSD 428</t>
  </si>
  <si>
    <t>Huntley Middle School</t>
  </si>
  <si>
    <t>DeKalb CUSD 428</t>
  </si>
  <si>
    <t>IJLA Charter High School- CPS</t>
  </si>
  <si>
    <t>IJLA Charter High School</t>
  </si>
  <si>
    <t>Indian Hill Elem School- Round Lake CUSD 116</t>
  </si>
  <si>
    <t>Indian Hill Elem School</t>
  </si>
  <si>
    <t xml:space="preserve"> Round Lake CUSD 116</t>
  </si>
  <si>
    <t>Iroquois West Middle School- Iroquois West CUSD 10</t>
  </si>
  <si>
    <t>Iroquois West Middle School</t>
  </si>
  <si>
    <t>Iroquois West CUSD 10</t>
  </si>
  <si>
    <t>J L Buford Intermediate Ed Ctr- Mount Vernon SD 80</t>
  </si>
  <si>
    <t>J L Buford Intermediate Ed Ctr</t>
  </si>
  <si>
    <t>Mount Vernon SD 80</t>
  </si>
  <si>
    <t>J W Riley Intermediate School- Berkeley SD 87</t>
  </si>
  <si>
    <t>J W Riley Intermediate School</t>
  </si>
  <si>
    <t>Berkeley SD 87</t>
  </si>
  <si>
    <t>Jack Benny Middle School- Waukegan CUSD 60</t>
  </si>
  <si>
    <t>Jack Benny Middle School</t>
  </si>
  <si>
    <t xml:space="preserve"> Waukegan CUSD 60</t>
  </si>
  <si>
    <t>Jack Hille Middle School- Forest Ridge SD 142</t>
  </si>
  <si>
    <t>Jack Hille Middle School</t>
  </si>
  <si>
    <t>Forest Ridge SD 142</t>
  </si>
  <si>
    <t>Jacksonville Middle School- Jacksonville SD 117</t>
  </si>
  <si>
    <t>Jacksonville Middle School</t>
  </si>
  <si>
    <t xml:space="preserve"> Jacksonville SD 117</t>
  </si>
  <si>
    <t>James R Doolittle Academy- CPS</t>
  </si>
  <si>
    <t>James R Doolittle Academy</t>
  </si>
  <si>
    <t>Jefferson Elem School- Charleston CUSD 1</t>
  </si>
  <si>
    <t>Jefferson Elem School</t>
  </si>
  <si>
    <t xml:space="preserve"> Charleston CUSD 1</t>
  </si>
  <si>
    <t>Jefferson Elem School- Chicago Heights SD 170</t>
  </si>
  <si>
    <t>Chicago Heights SD 170</t>
  </si>
  <si>
    <t>* In Lincoln Chicago Heights</t>
  </si>
  <si>
    <t>Jefferson Elem School- Dixon USD 170</t>
  </si>
  <si>
    <t>Dixon USD 170</t>
  </si>
  <si>
    <t>Jefferson Middle School- Champaign CUSD 4</t>
  </si>
  <si>
    <t>Jefferson Middle School</t>
  </si>
  <si>
    <t>*obs in Franklin Middle (Champaign)</t>
  </si>
  <si>
    <t>Jefferson Middle School- Springfield SD 186</t>
  </si>
  <si>
    <t>John Deere Middle School- Moline-Coal Valley CUSD 40</t>
  </si>
  <si>
    <t>John Deere Middle School</t>
  </si>
  <si>
    <t>Moline-Coal Valley CUSD 40</t>
  </si>
  <si>
    <t>John Kennedy Middle Grade School- Kankakee SD 111</t>
  </si>
  <si>
    <t>John Kennedy Middle Grade School</t>
  </si>
  <si>
    <t>Kankakee SD 111</t>
  </si>
  <si>
    <t>John R Lewis Middle School- Waukegan CUSD 60</t>
  </si>
  <si>
    <t>John R Lewis Middle School</t>
  </si>
  <si>
    <t>Judith Giacoma Elem School- Westville CUSD 2</t>
  </si>
  <si>
    <t>Judith Giacoma Elem School</t>
  </si>
  <si>
    <t>Westville CUSD 2</t>
  </si>
  <si>
    <t>*missing SV &amp; CCR</t>
  </si>
  <si>
    <t>K D Waldo Middle School- Aurora East USD 131</t>
  </si>
  <si>
    <t>K D Waldo Middle School</t>
  </si>
  <si>
    <t>Kanoon Elem Magnet School- CPS</t>
  </si>
  <si>
    <t>Kanoon Elem Magnet School</t>
  </si>
  <si>
    <t>Kellman Corporate Community Elem- CPS</t>
  </si>
  <si>
    <t>Kellman Corporate Community Elem</t>
  </si>
  <si>
    <t>Kelvyn Park High School- CPS</t>
  </si>
  <si>
    <t>Kelvyn Park High School</t>
  </si>
  <si>
    <t>Kennedy Middle School- Rockford SD 205</t>
  </si>
  <si>
    <t>Kennedy Middle School</t>
  </si>
  <si>
    <t>KIPP Chicago Charters - Ascend Academy- CPS</t>
  </si>
  <si>
    <t>KIPP Chicago Charters - Ascend Academy</t>
  </si>
  <si>
    <t>Lakeview School- Zion ESD 6</t>
  </si>
  <si>
    <t>Lakeview School</t>
  </si>
  <si>
    <t>Lalumier Elem School- Cahokia CUSD 187</t>
  </si>
  <si>
    <t>Lalumier Elem School</t>
  </si>
  <si>
    <t>1?</t>
  </si>
  <si>
    <t>Larsen Middle School- SD U-46</t>
  </si>
  <si>
    <t>Larsen Middle School</t>
  </si>
  <si>
    <t>LEARN Chtr -  Hunter Perkins Campus- CPS</t>
  </si>
  <si>
    <t>LEARN Chtr -  Hunter Perkins Campus</t>
  </si>
  <si>
    <t>LEARN Chtr - Middle School- CPS</t>
  </si>
  <si>
    <t>LEARN Chtr - Middle School</t>
  </si>
  <si>
    <t>LEARN Chtr - South Chicago Campus- CPS</t>
  </si>
  <si>
    <t>LEARN Chtr - South Chicago Campus</t>
  </si>
  <si>
    <t>Legacy Elem Charter School- CPS</t>
  </si>
  <si>
    <t>Legacy Elem Charter School</t>
  </si>
  <si>
    <t>Leland Elem School- CPS</t>
  </si>
  <si>
    <t>Leland Elem School</t>
  </si>
  <si>
    <t>Lewis-Clark Jr High School- Wood River-Hartford ESD 15</t>
  </si>
  <si>
    <t>Lewis</t>
  </si>
  <si>
    <t>Clark Jr High School</t>
  </si>
  <si>
    <t>Lewis Elem School- CPS</t>
  </si>
  <si>
    <t>Lewis Elem School</t>
  </si>
  <si>
    <t>Lewis Lemon Elementary- Rockford SD 205</t>
  </si>
  <si>
    <t>Lewis Lemon Elementary</t>
  </si>
  <si>
    <t>Lewis School- Carbondale ESD 95</t>
  </si>
  <si>
    <t>Lewis School</t>
  </si>
  <si>
    <t>Carbondale ESD 95</t>
  </si>
  <si>
    <t>Lewis-Clark Jr High School</t>
  </si>
  <si>
    <t>Hartford ESD 15</t>
  </si>
  <si>
    <t>Lincoln Elem School- Jacksonville SD 117</t>
  </si>
  <si>
    <t>Lincoln Elem School</t>
  </si>
  <si>
    <t>Lincoln Elem School- Anna CCSD 37</t>
  </si>
  <si>
    <t>Lincoln Elem School- Chicago Heights SD 170</t>
  </si>
  <si>
    <t>Lincoln Elementary School- Dolton SD 148</t>
  </si>
  <si>
    <t>Lincoln Elementary School</t>
  </si>
  <si>
    <t>Dolton SD 148</t>
  </si>
  <si>
    <t>Lincoln-Irving Elem School- Moline-Coal Valley CUSD 40</t>
  </si>
  <si>
    <t>Lincoln-Irving Elem School</t>
  </si>
  <si>
    <t>Long Beach Elem School- CUSD 308</t>
  </si>
  <si>
    <t>Long Beach Elem School</t>
  </si>
  <si>
    <t>CUSD 308</t>
  </si>
  <si>
    <t>Longfellow Elem School- Rock Island SD 41</t>
  </si>
  <si>
    <t>Longfellow Elem School</t>
  </si>
  <si>
    <t>Rock Island SD 41</t>
  </si>
  <si>
    <t>Lovejoy Middle School- Brooklyn UD 188</t>
  </si>
  <si>
    <t>Lovejoy Middle School</t>
  </si>
  <si>
    <t xml:space="preserve"> Brooklyn UD 188</t>
  </si>
  <si>
    <t>Macomb Middle School- Macomb CUSD 185</t>
  </si>
  <si>
    <t>Macomb Middle School</t>
  </si>
  <si>
    <t>Macomb CUSD 185</t>
  </si>
  <si>
    <t>4* some 6th in UE, some in Sec.</t>
  </si>
  <si>
    <t>Madero Middle School- CPS</t>
  </si>
  <si>
    <t>Madero Middle School</t>
  </si>
  <si>
    <t>Madison School- Dixon USD 170</t>
  </si>
  <si>
    <t>Madison School</t>
  </si>
  <si>
    <t>Mae Jemison School- Prairie-Hills ESD 144</t>
  </si>
  <si>
    <t>Mae Jemison School</t>
  </si>
  <si>
    <t>Magee Middle School- Round Lake CUSD 116</t>
  </si>
  <si>
    <t>Magee Middle School</t>
  </si>
  <si>
    <t>Round Lake CUSD 116</t>
  </si>
  <si>
    <t>Manierre Elem School- CPS</t>
  </si>
  <si>
    <t>Manierre Elem School</t>
  </si>
  <si>
    <t>Manley Career Academy High School- CPS</t>
  </si>
  <si>
    <t>Manley Career Academy High School</t>
  </si>
  <si>
    <t>Maplewood Elem School- Cahokia CUSD 187</t>
  </si>
  <si>
    <t>Maplewood Elem School</t>
  </si>
  <si>
    <t>Mark Denman Elementary School- Danville CCSD 118</t>
  </si>
  <si>
    <t>Mark Denman Elementary School</t>
  </si>
  <si>
    <t>Mark Twain Elem School- Wheeling CCSD 21</t>
  </si>
  <si>
    <t>Mark Twain Elem School</t>
  </si>
  <si>
    <t>Wheeling CCSD 21</t>
  </si>
  <si>
    <t>Mark W Bills Middle School- Peoria SD 150</t>
  </si>
  <si>
    <t>Mark W Bills Middle School</t>
  </si>
  <si>
    <t>Marquardt Middle School- Marquardt SD 15</t>
  </si>
  <si>
    <t>Marquardt Middle School</t>
  </si>
  <si>
    <t>Marquardt SD 15</t>
  </si>
  <si>
    <t>Marshall Metropolitan High School- CPS</t>
  </si>
  <si>
    <t>Marshall Metropolitan High School</t>
  </si>
  <si>
    <t>Martinsville Jr-Sr High School- Martinsville CUSD 3C</t>
  </si>
  <si>
    <t>Martinsville Jr-Sr High School</t>
  </si>
  <si>
    <t>Martinsville CUSD 3C</t>
  </si>
  <si>
    <t>Matheny-Withrow Elem Sch- Springfield SD 186</t>
  </si>
  <si>
    <t>Matheny-Withrow Elem Sch</t>
  </si>
  <si>
    <t>Maud E Johnson Elem School- Rockford SD 205</t>
  </si>
  <si>
    <t>Maud E Johnson Elem School</t>
  </si>
  <si>
    <t>McIntosh Elementary- Rockford SD 205</t>
  </si>
  <si>
    <t>McIntosh Elementary</t>
  </si>
  <si>
    <t>Meridian Elementary School- Meridian CUSD 101</t>
  </si>
  <si>
    <t>Meridian Elementary School</t>
  </si>
  <si>
    <t>Meridian CUSD 101</t>
  </si>
  <si>
    <t>Meridian High School- Meridian CUSD 101</t>
  </si>
  <si>
    <t>Meridian High School</t>
  </si>
  <si>
    <t>Michael E Baum Elem School- Decatur SD 61</t>
  </si>
  <si>
    <t>Michael E Baum Elem School</t>
  </si>
  <si>
    <t>*in Hope Academy</t>
  </si>
  <si>
    <t>Mollison Elem School- CPS</t>
  </si>
  <si>
    <t>Mollison Elem School</t>
  </si>
  <si>
    <t>Mt Carmel Junior High School- Wabash CUSD 348</t>
  </si>
  <si>
    <t>Mt Carmel Junior High School</t>
  </si>
  <si>
    <t>Wabash CUSD 348</t>
  </si>
  <si>
    <t>Mt Olive Elementary School- Mount Olive CUSD 5</t>
  </si>
  <si>
    <t>Mt Olive Elementary School</t>
  </si>
  <si>
    <t>Mount Olive CUSD 5</t>
  </si>
  <si>
    <t>Muffley Elem School- Decatur SD 61</t>
  </si>
  <si>
    <t>Muffley Elem School</t>
  </si>
  <si>
    <t>Multicultural Arts High School- CPS</t>
  </si>
  <si>
    <t>Multicultural Arts High School</t>
  </si>
  <si>
    <t>Murphysboro Middle School- Murphysboro CUSD 186</t>
  </si>
  <si>
    <t>Murphysboro Middle School</t>
  </si>
  <si>
    <t>Nash Elem School- CPS</t>
  </si>
  <si>
    <t>Nash Elem School</t>
  </si>
  <si>
    <t>Ninos Heroes Elem Academic Ctr- CPS</t>
  </si>
  <si>
    <t>Ninos Heroes Elem Academic Ctr</t>
  </si>
  <si>
    <t>Nob Hill Elem School- Prairie-Hills ESD 144</t>
  </si>
  <si>
    <t>Nob Hill Elem School</t>
  </si>
  <si>
    <t>Norris City-Omaha Elem School- Norris City-Omaha-Enfield CUSD 3</t>
  </si>
  <si>
    <t>Norris City-Omaha Elem School</t>
  </si>
  <si>
    <t>Norris City-Omaha-Enfield CUSD 3</t>
  </si>
  <si>
    <t>North Ridge Middle School- Danville CCSD 118</t>
  </si>
  <si>
    <t>North Ridge Middle School</t>
  </si>
  <si>
    <t>Danville CCSD 118</t>
  </si>
  <si>
    <t>Northlake Middle School- Berkeley SD 87</t>
  </si>
  <si>
    <t>Northlake Middle School</t>
  </si>
  <si>
    <t>Northlawn Jr High School- Streator ESD 44</t>
  </si>
  <si>
    <t>Northlawn Jr High School</t>
  </si>
  <si>
    <t>Streator ESD 44</t>
  </si>
  <si>
    <t>Northview Elem School- Rantoul City SD 137</t>
  </si>
  <si>
    <t>Northview Elem School</t>
  </si>
  <si>
    <t>Rantoul City SD 137</t>
  </si>
  <si>
    <t>Oak View Elem School- Valley View CUSD 365U</t>
  </si>
  <si>
    <t>Oak View Elem School</t>
  </si>
  <si>
    <t xml:space="preserve"> Valley View CUSD 365U</t>
  </si>
  <si>
    <t>Oakdale Elem School- Waukegan CUSD 60</t>
  </si>
  <si>
    <t>Oakdale Elem School</t>
  </si>
  <si>
    <t>Orr Academy High School- CPS</t>
  </si>
  <si>
    <t>Orr Academy High School</t>
  </si>
  <si>
    <t>Otis Elem School- CPS</t>
  </si>
  <si>
    <t>Otis Elem School</t>
  </si>
  <si>
    <t>Parkview Jr High School- Community Unit School District #20</t>
  </si>
  <si>
    <t>Parkview Jr High School</t>
  </si>
  <si>
    <t>Community Unit School District #20</t>
  </si>
  <si>
    <t>Parkwood Elem School- SD U-46</t>
  </si>
  <si>
    <t>Parkwood Elem School</t>
  </si>
  <si>
    <t>Parsons Elementary School- Decatur SD 61</t>
  </si>
  <si>
    <t>Parsons Elementary School</t>
  </si>
  <si>
    <t>*in Franklin Grove</t>
  </si>
  <si>
    <t>Penniman Elem School- Cahokia CUSD 187</t>
  </si>
  <si>
    <t>Penniman Elem School</t>
  </si>
  <si>
    <t>Perspectives Chtr - Leadership Acad- CPS</t>
  </si>
  <si>
    <t xml:space="preserve">Perspectives Chtr </t>
  </si>
  <si>
    <t>Perspectives Chtr -  IIT Campus- CPS</t>
  </si>
  <si>
    <t>Perspectives Chtr -  IIT Campus</t>
  </si>
  <si>
    <t>Phillips Academy High School- CPS</t>
  </si>
  <si>
    <t>Phillips Academy High School</t>
  </si>
  <si>
    <t>Posen Elem School- Posen-Robbins ESD 143-5</t>
  </si>
  <si>
    <t>Posen Elem School</t>
  </si>
  <si>
    <t>Posen-Robbins ESD 143-5</t>
  </si>
  <si>
    <t>Powell Elem Paideia Comm Academy- CPS</t>
  </si>
  <si>
    <t>Powell Elem Paideia Comm Academy</t>
  </si>
  <si>
    <t>Prairie Trail School- Gurnee SD 56</t>
  </si>
  <si>
    <t>Prairie Trail School</t>
  </si>
  <si>
    <t>Gurnee SD 56</t>
  </si>
  <si>
    <t>Prairie-Hills Junior High School- Prairie-Hills ESD 144</t>
  </si>
  <si>
    <t>Prairie-Hills Junior High School</t>
  </si>
  <si>
    <t>Randolph Elem School- CPS</t>
  </si>
  <si>
    <t>Randolph Elem School</t>
  </si>
  <si>
    <t>Ray Elem School- CPS</t>
  </si>
  <si>
    <t>Ray Elem School</t>
  </si>
  <si>
    <t>Reavis Elem Math &amp; Sci Spec Schl- CPS</t>
  </si>
  <si>
    <t>Reavis Elem Math &amp; Sci Spec Schl</t>
  </si>
  <si>
    <t>Revere Elem School- CPS</t>
  </si>
  <si>
    <t>Revere Elem School</t>
  </si>
  <si>
    <t>Richards Career Academy HS- CPS</t>
  </si>
  <si>
    <t>Richards Career Academy HS</t>
  </si>
  <si>
    <t>Richardson Middle School- CPS</t>
  </si>
  <si>
    <t>Richardson Middle School</t>
  </si>
  <si>
    <t>Riverdahl Elem School- Rockford SD 205</t>
  </si>
  <si>
    <t>Riverdahl Elem School</t>
  </si>
  <si>
    <t>Robert E Abbott Middle School- Waukegan CUSD 60</t>
  </si>
  <si>
    <t>Robert E Abbott Middle School</t>
  </si>
  <si>
    <t>Rock Island Academy- Rock Island SD 41</t>
  </si>
  <si>
    <t>Rock Island Academy</t>
  </si>
  <si>
    <t>Rockford Envrnmntl Science Acad- Rockford SD 205</t>
  </si>
  <si>
    <t>Rockford Envrnmntl Science Acad</t>
  </si>
  <si>
    <t>Rolling Acres Middle School- Peoria SD 150</t>
  </si>
  <si>
    <t>Rolling Acres Middle School</t>
  </si>
  <si>
    <t>Rolling Green- Rockford SD 205</t>
  </si>
  <si>
    <t>Rolling Green</t>
  </si>
  <si>
    <t>Ronald D O Neal- SD U-46</t>
  </si>
  <si>
    <t>Ronald D O Neal</t>
  </si>
  <si>
    <t>Round Lake Middle School- Round Lake CUSD 116</t>
  </si>
  <si>
    <t>Round Lake Middle School</t>
  </si>
  <si>
    <t>S T E M Academy- Dolton SD 149</t>
  </si>
  <si>
    <t>S T E M Academy</t>
  </si>
  <si>
    <t>Sandoval Elem School- CPS</t>
  </si>
  <si>
    <t>Sandoval Elem School</t>
  </si>
  <si>
    <t>Sawyer Elem School- CPS</t>
  </si>
  <si>
    <t>Sawyer Elem School</t>
  </si>
  <si>
    <t>Schubert Elem School- CPS</t>
  </si>
  <si>
    <t>Schubert Elem School</t>
  </si>
  <si>
    <t>Shiloh Park Middle School- Zion ESD 6</t>
  </si>
  <si>
    <t>Shiloh Park Middle School</t>
  </si>
  <si>
    <t>Signal Hill Elem School- Signal Hill SD 181</t>
  </si>
  <si>
    <t>Signal Hill Elem School</t>
  </si>
  <si>
    <t>Signal Hill SD 181</t>
  </si>
  <si>
    <t>South Shores Elem School- Decatur SD 61</t>
  </si>
  <si>
    <t>South Shores Elem School</t>
  </si>
  <si>
    <t>Spencer Technology Acad Elem Sch- CPS</t>
  </si>
  <si>
    <t>Spencer Technology Acad Elem Sch</t>
  </si>
  <si>
    <t>Springfield Southeast High Sch- Springfield SD 186</t>
  </si>
  <si>
    <t>Springfield Southeast High Sch</t>
  </si>
  <si>
    <t xml:space="preserve"> Springfield SD 186</t>
  </si>
  <si>
    <t>Spry Elem Community School- CPS</t>
  </si>
  <si>
    <t>Spry Elem Community School</t>
  </si>
  <si>
    <t>St Anne Elem School- St Anne CCSD 256</t>
  </si>
  <si>
    <t>St Anne Elem School</t>
  </si>
  <si>
    <t>St Anne CCSD 256</t>
  </si>
  <si>
    <t>Steeleville Elem School- Steeleville CUSD 138</t>
  </si>
  <si>
    <t>Steeleville Elem School</t>
  </si>
  <si>
    <t xml:space="preserve"> Steeleville CUSD 138</t>
  </si>
  <si>
    <t>Stephen Decatur Middle School- Decatur SD 61</t>
  </si>
  <si>
    <t>Stephen Decatur Middle School</t>
  </si>
  <si>
    <t>Sullivan Elem School- CPS</t>
  </si>
  <si>
    <t>Sullivan Elem School</t>
  </si>
  <si>
    <t>Taft Primary School- Kankakee SD 111</t>
  </si>
  <si>
    <t>Taft Primary School</t>
  </si>
  <si>
    <t>Taylor Elem School- CPS</t>
  </si>
  <si>
    <t>Taylor Elem School</t>
  </si>
  <si>
    <t>Tefft Middle School- SD U-46</t>
  </si>
  <si>
    <t>Tefft Middle School</t>
  </si>
  <si>
    <t>Telpochcalli Elem School- CPS</t>
  </si>
  <si>
    <t>Telpochcalli Elem School</t>
  </si>
  <si>
    <t>The Elise Ford Allen Academy- Peoria SD 150</t>
  </si>
  <si>
    <t>The Elise Ford Allen Academy</t>
  </si>
  <si>
    <t>Tilden Career Communty Academy HS- CPS</t>
  </si>
  <si>
    <t>Tilden Career Communty Academy HS</t>
  </si>
  <si>
    <t>Till Elem Math &amp; Science Academy- CPS</t>
  </si>
  <si>
    <t>Till Elem Math &amp; Science Academy</t>
  </si>
  <si>
    <t>Trewyn Primary School- Peoria SD 150</t>
  </si>
  <si>
    <t>Trewyn Primary School</t>
  </si>
  <si>
    <t>U S Grant Middle School- Springfield SD 186</t>
  </si>
  <si>
    <t>U S Grant Middle School</t>
  </si>
  <si>
    <t>Unity Jr High School- Cicero SD 99</t>
  </si>
  <si>
    <t>Unity Jr High School</t>
  </si>
  <si>
    <t xml:space="preserve"> Cicero SD 99</t>
  </si>
  <si>
    <t>Vienna Elem School Dist 55- Vienna SD 55</t>
  </si>
  <si>
    <t>Vienna Elem School Dist 55</t>
  </si>
  <si>
    <t>Vienna SD 55</t>
  </si>
  <si>
    <t>Volta Elem School- CPS</t>
  </si>
  <si>
    <t>Volta Elem School</t>
  </si>
  <si>
    <t>W J Murphy Elem School- Round Lake CUSD 116</t>
  </si>
  <si>
    <t>W J Murphy Elem School</t>
  </si>
  <si>
    <t>Wadsworth Elem School- CPS</t>
  </si>
  <si>
    <t>Wadsworth Elem School</t>
  </si>
  <si>
    <t>Ward  L Elem School- CPS</t>
  </si>
  <si>
    <t>Ward L Elem School</t>
  </si>
  <si>
    <t>Warren Park School- Cicero SD 99</t>
  </si>
  <si>
    <t>Warren Park School</t>
  </si>
  <si>
    <t>Washington Elem School- Robinson CUSD 2</t>
  </si>
  <si>
    <t>Washington Elem School</t>
  </si>
  <si>
    <t xml:space="preserve"> Robinson CUSD 2</t>
  </si>
  <si>
    <t>Washington Jr High School- Rock Island SD 41</t>
  </si>
  <si>
    <t>Washington Jr High School</t>
  </si>
  <si>
    <t>Washington Middle School- Springfield SD 186</t>
  </si>
  <si>
    <t>Washington Middle School</t>
  </si>
  <si>
    <t>Wentworth Intermediate School- Calumet City SD 155</t>
  </si>
  <si>
    <t>Wentworth Intermediate School</t>
  </si>
  <si>
    <t>Calumet City SD 155</t>
  </si>
  <si>
    <t>West Central Middle School- West Central CUSD 235</t>
  </si>
  <si>
    <t>West Central Middle School</t>
  </si>
  <si>
    <t>West Central CUSD 235</t>
  </si>
  <si>
    <t>West Elementary School- Zion ESD 6</t>
  </si>
  <si>
    <t>West Elementary School</t>
  </si>
  <si>
    <t>West Middle School- Rockford SD 205</t>
  </si>
  <si>
    <t>West Middle School</t>
  </si>
  <si>
    <t>West Park Elem Academy- CPS</t>
  </si>
  <si>
    <t>West Park Elem Academy</t>
  </si>
  <si>
    <t>West View Elem School- Rockford SD 205</t>
  </si>
  <si>
    <t>West View Elem School</t>
  </si>
  <si>
    <t>Whittier Primary School- Berkeley SD 87</t>
  </si>
  <si>
    <t>Whittier Primary School</t>
  </si>
  <si>
    <t>Wilson Elem School- Granite City CUSD 9</t>
  </si>
  <si>
    <t>Wilson Elem School</t>
  </si>
  <si>
    <t>Wilson Elementary School- Calumet City SD 155</t>
  </si>
  <si>
    <t>Wilson Elementary School</t>
  </si>
  <si>
    <t>Wirth/Parks Middle School- Cahokia CUSD 187</t>
  </si>
  <si>
    <t>Wirth/Parks Middle School</t>
  </si>
  <si>
    <t>Cahokia CUSD 187</t>
  </si>
  <si>
    <t>Woodrow Wilson Middle School- Moline-Coal Valley CUSD 40</t>
  </si>
  <si>
    <t>Woodrow Wilson Middle School</t>
  </si>
  <si>
    <t>Woodson South Elem School- CPS</t>
  </si>
  <si>
    <t>Woodson South Elem School</t>
  </si>
  <si>
    <t>Yankee Ridge Elem School- Urbana SD 116</t>
  </si>
  <si>
    <t>Yankee Ridge Elem School</t>
  </si>
  <si>
    <t>YCCS Chtr - Chatham- CPS</t>
  </si>
  <si>
    <t>YCCS Chtr - Chatham</t>
  </si>
  <si>
    <t>YCCS-Albizu Campos Puerto Rican HS- CPS</t>
  </si>
  <si>
    <t>YCCS-Albizu Campos Puerto Rican HS</t>
  </si>
  <si>
    <t>YCCS-Innovations of Arts Integr HS- CPS</t>
  </si>
  <si>
    <t>YCCS-Innovations of Arts Integr HS</t>
  </si>
  <si>
    <t>YCCS-Latino Youth Alternative HS- CPS</t>
  </si>
  <si>
    <t>YCCS-Latino Youth Alternative HS</t>
  </si>
  <si>
    <t>YCCS-Progressive Leadership Academy- CPS</t>
  </si>
  <si>
    <t>YCCS-Progressive Leadership Academy</t>
  </si>
  <si>
    <t>YCCS-Scholastic Achievement HS- CPS</t>
  </si>
  <si>
    <t>YCCS-Scholastic Achievement HS</t>
  </si>
  <si>
    <t>YCCS-Truman Middle College HS- CPS</t>
  </si>
  <si>
    <t>YCCS-Truman Middle College HS</t>
  </si>
  <si>
    <t>YCCS-Youth Connection Leadership Academy- CPS</t>
  </si>
  <si>
    <t>YCCS-Youth Connection Leadership Academy</t>
  </si>
  <si>
    <t>Young Elem School- CPS</t>
  </si>
  <si>
    <t>Young Elem School</t>
  </si>
  <si>
    <t>Zenon J Sykuta  School- Country Club Hills SD 160</t>
  </si>
  <si>
    <t>Zenon J Sykuta  School</t>
  </si>
  <si>
    <t>Country Club Hills SD 160</t>
  </si>
  <si>
    <t>Zion Central Middle School- Zion ESD 6</t>
  </si>
  <si>
    <t>Zion Central Middle School</t>
  </si>
  <si>
    <t>k-3</t>
  </si>
  <si>
    <t>UE</t>
  </si>
  <si>
    <t>Positive Climate</t>
  </si>
  <si>
    <t>Negative Climate</t>
  </si>
  <si>
    <t>Teacher Sensitivity</t>
  </si>
  <si>
    <t>Regard for Students</t>
  </si>
  <si>
    <t>Behavior Management</t>
  </si>
  <si>
    <t>Productivity</t>
  </si>
  <si>
    <t>Instructional Learning</t>
  </si>
  <si>
    <t>null</t>
  </si>
  <si>
    <t>Concept Development</t>
  </si>
  <si>
    <t>Quality Feedback</t>
  </si>
  <si>
    <t>Language Modeling</t>
  </si>
  <si>
    <t>Content Understanding</t>
  </si>
  <si>
    <t>Analysis and Inquiry</t>
  </si>
  <si>
    <t>Instructional Dialogue</t>
  </si>
  <si>
    <t>Student Engagement</t>
  </si>
  <si>
    <t>n</t>
  </si>
  <si>
    <t>average</t>
  </si>
  <si>
    <t>Grade k-3</t>
  </si>
  <si>
    <t>Upper Elem</t>
  </si>
  <si>
    <t>Grade k-4</t>
  </si>
  <si>
    <t>Grade k-5</t>
  </si>
  <si>
    <t>Grade k-6</t>
  </si>
  <si>
    <t>Grade k-7</t>
  </si>
  <si>
    <t>Grade k-8</t>
  </si>
  <si>
    <t>Grade k-9</t>
  </si>
  <si>
    <t>Status</t>
  </si>
  <si>
    <t>Notes</t>
  </si>
  <si>
    <t>Notes 2 - 3/4/24</t>
  </si>
  <si>
    <t>Ready</t>
  </si>
  <si>
    <t>Fixed</t>
  </si>
  <si>
    <t>Ready 3/7/24</t>
  </si>
  <si>
    <t>Using wrong prelim form</t>
  </si>
  <si>
    <t>Pending database revisions</t>
  </si>
  <si>
    <t>Ready 3/5/24</t>
  </si>
  <si>
    <t>Fixed (3/4/24); Missing CCR prelim rating</t>
  </si>
  <si>
    <t>Schools Like Us – Culture &amp; Climate missing a header ; Schools Like Us – Targeted Instruction is missing data</t>
  </si>
  <si>
    <t>Sent request to Jingtong/Meghan to investigate missing pages</t>
  </si>
  <si>
    <t>Ready - 3/5/24</t>
  </si>
  <si>
    <t>Missing data for variable inf3; Missing Leadership and Vision text; Missing Curriculum Instruction &amp; Assessment text; Missing Culture and Climate text; Missing Targeted Instruction text</t>
  </si>
  <si>
    <t>Table 2 is missing all indicators; Missing indicator ratings (stopped reviewing after the second instance in the report)</t>
  </si>
  <si>
    <t>Page 46 – printing 4A header instead of 4D; CCR – missing a rating</t>
  </si>
  <si>
    <t>More data added to OASIS</t>
  </si>
  <si>
    <t>Missing data for variables ins3 and pgmc</t>
  </si>
  <si>
    <t>Leadership and vision has no data</t>
  </si>
  <si>
    <t>Student Voice is missing a rating; Page 46 – printing 4A header instead of 4D; CCR – missing a rating</t>
  </si>
  <si>
    <t>Leadership and Vision has no data</t>
  </si>
  <si>
    <t>Page 46 – printing 4A header instead of 4D</t>
  </si>
  <si>
    <t>Sent request to Jingtong to investigate missing field</t>
  </si>
  <si>
    <t>Missing 4B Overall Rating Summary</t>
  </si>
  <si>
    <t>Culture and climate missing header; Targeted instruction is missing data</t>
  </si>
  <si>
    <t>AI Output</t>
  </si>
  <si>
    <t>Audio Transcript</t>
  </si>
  <si>
    <t>Prelim Rating Notes</t>
  </si>
  <si>
    <t>Class Obs Notes</t>
  </si>
  <si>
    <t>Principal Survey</t>
  </si>
  <si>
    <t>Editable Text</t>
  </si>
  <si>
    <t>PDF</t>
  </si>
  <si>
    <t>STATUS</t>
  </si>
  <si>
    <t>NOTES</t>
  </si>
  <si>
    <t>x</t>
  </si>
  <si>
    <t>X</t>
  </si>
  <si>
    <t>READY!!</t>
  </si>
  <si>
    <t>Missing rating for Student Voice; Missing rating for CCR</t>
  </si>
  <si>
    <t>*no data entered</t>
  </si>
  <si>
    <t>Missing student voice rating; Missing CCR rating</t>
  </si>
  <si>
    <t>CCR &amp; S Voice only needed because of Data error. Two observations misclassified as secondary. File ID 3211 and 3099.*</t>
  </si>
  <si>
    <t xml:space="preserve">Missing Data Collection rating; </t>
  </si>
  <si>
    <t>CCR &amp; S Voice only needed because of data error. Three observations misclassified as secondary. File ID 1676, 2062, 2066.</t>
  </si>
  <si>
    <t>*no class obs notes</t>
  </si>
  <si>
    <t>CCR &amp; S Voice only needed because of data error. One observation misclassified as secondary. File ID 2602.</t>
  </si>
  <si>
    <t>Missing all preliminary ratings</t>
  </si>
  <si>
    <t>Grade Band</t>
  </si>
  <si>
    <t>PK-8</t>
  </si>
  <si>
    <t>no rating notes</t>
  </si>
  <si>
    <t>no class obs notes</t>
  </si>
  <si>
    <t>PK-5</t>
  </si>
  <si>
    <t>K-5</t>
  </si>
  <si>
    <t>Chopin Elementary School- City of Chicago SD 299</t>
  </si>
  <si>
    <t>Missing ALL schools like us; Revise school parts to not include CCR</t>
  </si>
  <si>
    <t>adjusted on front end</t>
  </si>
  <si>
    <t>missing community resources</t>
  </si>
  <si>
    <t>K-8</t>
  </si>
  <si>
    <t>6-8</t>
  </si>
  <si>
    <t>teacher obs and feedback missing rating; missing student voice rating; missing CCR</t>
  </si>
  <si>
    <t>K-6</t>
  </si>
  <si>
    <t>7-8</t>
  </si>
  <si>
    <t>missing student voice &amp; CCR</t>
  </si>
  <si>
    <t>Obs ID 2975 in Secondary instead of UE.</t>
  </si>
  <si>
    <t>Miising CCR</t>
  </si>
  <si>
    <t>5-12</t>
  </si>
  <si>
    <t>Observation misclassified as UE. File ID 2621.</t>
  </si>
  <si>
    <t>missing CCR rating</t>
  </si>
  <si>
    <t>No principal audio</t>
  </si>
  <si>
    <t>Robinson CUSD 2</t>
  </si>
  <si>
    <t>PK-2</t>
  </si>
  <si>
    <t>*School name runs off report page</t>
  </si>
  <si>
    <t>no notes</t>
  </si>
  <si>
    <t>7-8***</t>
  </si>
  <si>
    <t>Has Student FG data but isnt ISI?</t>
  </si>
  <si>
    <t>I can't tell on csv and txt</t>
  </si>
  <si>
    <t>So many files! Seems like two sets of some things. I'm not sure.</t>
  </si>
  <si>
    <t>So many files.</t>
  </si>
  <si>
    <t>No notes in OASIS - talked with them about it</t>
  </si>
  <si>
    <t>missing SV &amp; CCR (fixed in OASIS - pdf still wrong 4/3)</t>
  </si>
  <si>
    <t>missing</t>
  </si>
  <si>
    <t>Missing Student Voice &amp; CCR</t>
  </si>
  <si>
    <t>school_and_district_name</t>
  </si>
  <si>
    <t>num_respondents</t>
  </si>
  <si>
    <t>updated 4/3</t>
  </si>
  <si>
    <t>Burke Elem School- CPS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</si>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</sst>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Aptos Narrow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000000"/>
      <name val="Calibri"/>
    </font>
  </fonts>
  <fills count="1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8FFFF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D966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8EA9DB"/>
      </left>
      <right/>
      <top style="medium">
        <color rgb="FF8EA9DB"/>
      </top>
      <bottom style="medium">
        <color rgb="FF8EA9DB"/>
      </bottom>
      <diagonal/>
    </border>
    <border>
      <left/>
      <right/>
      <top style="medium">
        <color rgb="FF8EA9DB"/>
      </top>
      <bottom style="medium">
        <color rgb="FF8EA9DB"/>
      </bottom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2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4" borderId="4" xfId="0" applyFill="1" applyBorder="1"/>
    <xf numFmtId="0" fontId="0" fillId="4" borderId="3" xfId="0" applyFill="1" applyBorder="1"/>
    <xf numFmtId="0" fontId="0" fillId="0" borderId="4" xfId="0" applyBorder="1"/>
    <xf numFmtId="0" fontId="0" fillId="0" borderId="3" xfId="0" applyBorder="1"/>
    <xf numFmtId="0" fontId="4" fillId="0" borderId="0" xfId="0" applyFont="1"/>
    <xf numFmtId="0" fontId="1" fillId="2" borderId="0" xfId="0" applyFont="1" applyFill="1" applyAlignment="1">
      <alignment horizontal="center" wrapText="1"/>
    </xf>
    <xf numFmtId="0" fontId="2" fillId="0" borderId="0" xfId="0" applyFont="1" applyAlignment="1">
      <alignment horizontal="right"/>
    </xf>
    <xf numFmtId="0" fontId="0" fillId="5" borderId="0" xfId="0" applyFill="1"/>
    <xf numFmtId="0" fontId="1" fillId="3" borderId="0" xfId="0" applyFont="1" applyFill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4" fillId="0" borderId="3" xfId="0" applyFont="1" applyBorder="1"/>
    <xf numFmtId="0" fontId="5" fillId="0" borderId="0" xfId="0" applyFont="1"/>
    <xf numFmtId="0" fontId="4" fillId="0" borderId="0" xfId="0" applyFont="1" applyAlignment="1">
      <alignment vertical="center" wrapText="1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6" fillId="0" borderId="0" xfId="1" applyFill="1" applyBorder="1" applyAlignment="1">
      <alignment vertical="center" wrapText="1"/>
    </xf>
    <xf numFmtId="0" fontId="4" fillId="6" borderId="0" xfId="0" applyFont="1" applyFill="1" applyAlignment="1">
      <alignment vertical="center" wrapText="1"/>
    </xf>
    <xf numFmtId="0" fontId="5" fillId="4" borderId="4" xfId="0" applyFont="1" applyFill="1" applyBorder="1"/>
    <xf numFmtId="0" fontId="5" fillId="4" borderId="3" xfId="0" applyFont="1" applyFill="1" applyBorder="1"/>
    <xf numFmtId="0" fontId="7" fillId="0" borderId="5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vertical="center" wrapText="1"/>
    </xf>
    <xf numFmtId="0" fontId="0" fillId="7" borderId="0" xfId="0" applyFill="1"/>
    <xf numFmtId="0" fontId="0" fillId="0" borderId="0" xfId="0" applyAlignment="1">
      <alignment wrapText="1"/>
    </xf>
    <xf numFmtId="0" fontId="2" fillId="7" borderId="0" xfId="0" applyFont="1" applyFill="1"/>
    <xf numFmtId="0" fontId="2" fillId="0" borderId="0" xfId="0" applyFont="1" applyAlignment="1">
      <alignment wrapText="1"/>
    </xf>
    <xf numFmtId="49" fontId="2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4" fillId="0" borderId="4" xfId="0" applyFont="1" applyBorder="1"/>
    <xf numFmtId="0" fontId="8" fillId="0" borderId="0" xfId="0" applyFont="1"/>
    <xf numFmtId="0" fontId="0" fillId="0" borderId="7" xfId="0" applyBorder="1"/>
    <xf numFmtId="0" fontId="8" fillId="0" borderId="7" xfId="0" applyFont="1" applyBorder="1"/>
    <xf numFmtId="0" fontId="0" fillId="0" borderId="8" xfId="0" applyBorder="1"/>
    <xf numFmtId="0" fontId="8" fillId="0" borderId="8" xfId="0" applyFont="1" applyBorder="1"/>
    <xf numFmtId="0" fontId="8" fillId="8" borderId="0" xfId="0" applyFont="1" applyFill="1"/>
    <xf numFmtId="0" fontId="10" fillId="0" borderId="0" xfId="0" applyFont="1"/>
    <xf numFmtId="0" fontId="4" fillId="0" borderId="7" xfId="0" applyFont="1" applyBorder="1"/>
    <xf numFmtId="0" fontId="4" fillId="0" borderId="8" xfId="0" applyFont="1" applyBorder="1"/>
    <xf numFmtId="0" fontId="8" fillId="0" borderId="4" xfId="0" applyFont="1" applyBorder="1"/>
    <xf numFmtId="0" fontId="8" fillId="0" borderId="3" xfId="0" applyFont="1" applyBorder="1"/>
    <xf numFmtId="0" fontId="10" fillId="0" borderId="7" xfId="0" applyFont="1" applyBorder="1"/>
    <xf numFmtId="0" fontId="10" fillId="0" borderId="8" xfId="0" applyFont="1" applyBorder="1"/>
    <xf numFmtId="0" fontId="0" fillId="9" borderId="0" xfId="0" applyFill="1" applyAlignment="1">
      <alignment wrapText="1"/>
    </xf>
    <xf numFmtId="49" fontId="2" fillId="0" borderId="0" xfId="0" applyNumberFormat="1" applyFont="1"/>
    <xf numFmtId="49" fontId="0" fillId="0" borderId="0" xfId="0" applyNumberFormat="1"/>
    <xf numFmtId="0" fontId="0" fillId="0" borderId="0" xfId="0" applyAlignment="1">
      <alignment horizontal="left"/>
    </xf>
    <xf numFmtId="0" fontId="0" fillId="10" borderId="0" xfId="0" applyFill="1"/>
    <xf numFmtId="0" fontId="0" fillId="11" borderId="0" xfId="0" applyFill="1"/>
    <xf numFmtId="0" fontId="4" fillId="5" borderId="7" xfId="0" applyFont="1" applyFill="1" applyBorder="1"/>
    <xf numFmtId="0" fontId="0" fillId="5" borderId="3" xfId="0" applyFill="1" applyBorder="1"/>
    <xf numFmtId="0" fontId="0" fillId="12" borderId="0" xfId="0" applyFill="1"/>
    <xf numFmtId="0" fontId="1" fillId="0" borderId="0" xfId="0" applyFont="1" applyAlignment="1">
      <alignment horizontal="center"/>
    </xf>
    <xf numFmtId="0" fontId="9" fillId="0" borderId="0" xfId="0" applyFont="1"/>
    <xf numFmtId="0" fontId="4" fillId="5" borderId="0" xfId="0" applyFont="1" applyFill="1"/>
    <xf numFmtId="0" fontId="0" fillId="4" borderId="7" xfId="0" applyFill="1" applyBorder="1"/>
    <xf numFmtId="0" fontId="0" fillId="4" borderId="8" xfId="0" applyFill="1" applyBorder="1"/>
  </cellXfs>
  <cellStyles count="2">
    <cellStyle name="Hyperlink" xfId="1" builtinId="8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000000"/>
          <bgColor rgb="FFE8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nes, Christina" id="{A3AD25AE-640B-4B88-A88A-37501F252AC0}" userId="cjones@air.org" providerId="PeoplePicker"/>
  <person displayName="Harrison, Chris" id="{44B2F395-9536-4D78-AA50-B5B9F1A081CE}" userId="charrison@air.org" providerId="PeoplePicker"/>
  <person displayName="Jones, Christina" id="{E11040A8-687C-4B14-9A99-799F9D7AFD01}" userId="S::cjones@air.org::bbfad342-5264-43bb-9a1b-17f903a2306b" providerId="AD"/>
  <person displayName="Welch, Matthew" id="{05CC617A-9608-436C-B07A-F9F332B3BE24}" userId="S::mwelch@air.org::e4338eb7-c9e1-4e3c-838b-852f8b5dc8f0" providerId="AD"/>
  <person displayName="Harrison, Chris" id="{0DE8636E-E2CD-46B1-A44A-E0093A79039E}" userId="S::charrison@air.org::4ae6c674-b7e7-4254-8dcd-71f1fa2165d3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D978A88-39FA-403E-8151-ADCA57335D28}" name="Table3" displayName="Table3" ref="A1:Q282" totalsRowShown="0" headerRowDxfId="6">
  <autoFilter ref="A1:Q282" xr:uid="{2D978A88-39FA-403E-8151-ADCA57335D28}">
    <filterColumn colId="0">
      <filters>
        <filter val="Beulah Park Elem School- Zion ESD 6"/>
      </filters>
    </filterColumn>
  </autoFilter>
  <sortState xmlns:xlrd2="http://schemas.microsoft.com/office/spreadsheetml/2017/richdata2" ref="A17:Q142">
    <sortCondition ref="B1:B282"/>
    <sortCondition ref="C1:C282"/>
  </sortState>
  <tableColumns count="17">
    <tableColumn id="5" xr3:uid="{AC44ED51-6ADD-428B-A62D-01573EA95953}" name="Key" dataDxfId="5"/>
    <tableColumn id="1" xr3:uid="{702B976C-C464-44E4-8BF4-85738A1F2FFC}" name="School"/>
    <tableColumn id="2" xr3:uid="{FC21AC81-7794-4ACC-A2DF-C798390B355B}" name="District"/>
    <tableColumn id="20" xr3:uid="{3D747C30-9D40-4EE6-AA8A-54A1112691A1}" name="Prep" dataDxfId="4"/>
    <tableColumn id="13" xr3:uid="{A828F8FD-6983-4F8B-B1E7-2FDCBC16C54E}" name="V1" dataDxfId="3"/>
    <tableColumn id="14" xr3:uid="{E182F6C9-2E55-4849-9478-7EFDB693499A}" name="V2" dataDxfId="2"/>
    <tableColumn id="15" xr3:uid="{AFBBFEC6-B960-4EA3-87E1-07316127AF01}" name="V3" dataDxfId="1"/>
    <tableColumn id="19" xr3:uid="{F996C583-48CD-425F-A8F3-71BAFBC443D2}" name="DONE" dataDxfId="0"/>
    <tableColumn id="3" xr3:uid="{6790B81F-6BA4-4EC4-B270-C01529780DE6}" name="K-3"/>
    <tableColumn id="4" xr3:uid="{EE2A3607-44B2-4FF8-9D77-3A9B951C2E95}" name="Upper Elementary"/>
    <tableColumn id="6" xr3:uid="{A34F9DCE-4FF2-496C-A980-83F05A1A9364}" name="Secondary"/>
    <tableColumn id="7" xr3:uid="{FFB058D2-943E-4705-906A-A9B18AA7D8E8}" name="Principal Survey "/>
    <tableColumn id="8" xr3:uid="{0103EC48-EC95-4D9B-A393-54D7977C1594}" name="Preliminary Rating"/>
    <tableColumn id="9" xr3:uid="{769EEDA1-F8CC-4B37-A66D-BBB68BBAEB12}" name="Staff Survey"/>
    <tableColumn id="10" xr3:uid="{831001E7-7905-4A86-885A-F18F291B7A50}" name="Principal Interview Audio"/>
    <tableColumn id="11" xr3:uid="{1E0CCD90-9971-4BC9-8476-78A657346E2B}" name="Staff Focus Group Audio"/>
    <tableColumn id="16" xr3:uid="{618E8A33-57C1-4802-B372-B0EEF3B108F0}" name="Student Focus Group Aud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4-03-13T19:25:16.05" personId="{05CC617A-9608-436C-B07A-F9F332B3BE24}" id="{89D940C0-9921-43AD-862A-DB0AC34AEA2B}">
    <text xml:space="preserve">@Jones, Christina  Would it mess y'all up to add a staff survey column here? </text>
    <mentions>
      <mention mentionpersonId="{A3AD25AE-640B-4B88-A88A-37501F252AC0}" mentionId="{052569A9-4C72-4EE4-AC46-2292EC707AEC}" startIndex="0" length="17"/>
    </mentions>
  </threadedComment>
  <threadedComment ref="H1" dT="2024-03-13T19:42:41.37" personId="{E11040A8-687C-4B14-9A99-799F9D7AFD01}" id="{60AE346C-7F2D-4B64-9CF8-0011500E6B95}" parentId="{89D940C0-9921-43AD-862A-DB0AC34AEA2B}">
    <text>Staff survey counts are in the Tracking tab</text>
  </threadedComment>
  <threadedComment ref="H1" dT="2024-03-13T20:32:00.23" personId="{05CC617A-9608-436C-B07A-F9F332B3BE24}" id="{9C4C2DA6-7254-4B05-883A-DA3181CFC9C1}" parentId="{89D940C0-9921-43AD-862A-DB0AC34AEA2B}">
    <text>Cool. thx</text>
  </threadedComment>
  <threadedComment ref="L4" dT="2024-03-12T21:41:22.77" personId="{E11040A8-687C-4B14-9A99-799F9D7AFD01}" id="{F7B10A99-F108-451F-A875-9DB1C8CDFA4F}">
    <text>@Harrison, Chris I added emerging to both student voice and CCR</text>
    <mentions>
      <mention mentionpersonId="{44B2F395-9536-4D78-AA50-B5B9F1A081CE}" mentionId="{644F888E-5A07-4886-83AC-39EB4BF7266F}" startIndex="0" length="16"/>
    </mentions>
  </threadedComment>
  <threadedComment ref="M4" dT="2024-03-13T16:29:25.05" personId="{0DE8636E-E2CD-46B1-A44A-E0093A79039E}" id="{17D395CF-3108-4E1C-9A9D-C12BA8D91E51}">
    <text>@Jones, Christina Added notes on the changes due to data classification errors.</text>
    <mentions>
      <mention mentionpersonId="{A3AD25AE-640B-4B88-A88A-37501F252AC0}" mentionId="{5EF3613B-BA15-4585-99AB-AE23EC2BF7A6}" startIndex="0" length="17"/>
    </mentions>
  </threadedComment>
  <threadedComment ref="L8" dT="2024-03-12T22:04:00.30" personId="{E11040A8-687C-4B14-9A99-799F9D7AFD01}" id="{22E3EE3C-1208-497E-B154-59686DF71019}">
    <text>@Harrison, Chris Added Emerging to their preliim rating form</text>
    <mentions>
      <mention mentionpersonId="{44B2F395-9536-4D78-AA50-B5B9F1A081CE}" mentionId="{95C2A95A-95B2-4564-8DDE-51228C294321}" startIndex="0" length="16"/>
    </mentions>
  </threadedComment>
  <threadedComment ref="L13" dT="2024-03-13T01:45:47.22" personId="{E11040A8-687C-4B14-9A99-799F9D7AFD01}" id="{F3DA6048-BE67-4596-831C-EBC12D721BE7}">
    <text>@Harrison, Chris Added emerging to both these indicators</text>
    <mentions>
      <mention mentionpersonId="{44B2F395-9536-4D78-AA50-B5B9F1A081CE}" mentionId="{5A3E8BCD-651F-4F49-B708-4F7C5266784C}" startIndex="0" length="16"/>
    </mentions>
  </threadedComment>
  <threadedComment ref="L19" dT="2024-03-13T01:56:21.55" personId="{E11040A8-687C-4B14-9A99-799F9D7AFD01}" id="{0E731724-BF69-4701-A5ED-5FB9D6EA4DB8}">
    <text>@Harrison, Chris I added emerging to these, but we should follow-up with Matt to make sure that this is supposed to have these indicators</text>
    <mentions>
      <mention mentionpersonId="{44B2F395-9536-4D78-AA50-B5B9F1A081CE}" mentionId="{1A9EE1AB-D42F-414E-97BF-8234C94B089C}" startIndex="0" length="16"/>
    </mentions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1" dT="2024-03-13T19:25:16.05" personId="{05CC617A-9608-436C-B07A-F9F332B3BE24}" id="{F1ADED05-786B-4B8F-84EE-7748FD913112}">
    <text xml:space="preserve">@Jones, Christina  Would it mess y'all up to add a staff survey column here? </text>
    <mentions>
      <mention mentionpersonId="{A3AD25AE-640B-4B88-A88A-37501F252AC0}" mentionId="{FC9BB298-68F8-4E05-A364-F568D82C2527}" startIndex="0" length="17"/>
    </mentions>
  </threadedComment>
  <threadedComment ref="H1" dT="2024-03-13T19:42:41.37" personId="{E11040A8-687C-4B14-9A99-799F9D7AFD01}" id="{AEC4A6BF-4DA1-490A-8949-165FC737A8E2}" parentId="{F1ADED05-786B-4B8F-84EE-7748FD913112}">
    <text>Staff survey counts are in the Tracking tab</text>
  </threadedComment>
  <threadedComment ref="H1" dT="2024-03-13T20:32:00.23" personId="{05CC617A-9608-436C-B07A-F9F332B3BE24}" id="{38EC7A66-9B48-4278-8814-0B2FE61895D7}" parentId="{F1ADED05-786B-4B8F-84EE-7748FD913112}">
    <text>Cool. thx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H1" dT="2024-03-13T19:25:16.05" personId="{05CC617A-9608-436C-B07A-F9F332B3BE24}" id="{DA31C8E2-127B-44E3-BDA6-91491DA7EB82}">
    <text xml:space="preserve">@Jones, Christina  Would it mess y'all up to add a staff survey column here? </text>
    <mentions>
      <mention mentionpersonId="{A3AD25AE-640B-4B88-A88A-37501F252AC0}" mentionId="{E5D3AD06-1851-4C2D-951D-F2784DF147D0}" startIndex="0" length="17"/>
    </mentions>
  </threadedComment>
  <threadedComment ref="H1" dT="2024-03-13T19:42:41.37" personId="{E11040A8-687C-4B14-9A99-799F9D7AFD01}" id="{C62CBA56-D101-4224-88E8-77FC310607A0}" parentId="{DA31C8E2-127B-44E3-BDA6-91491DA7EB82}">
    <text>Staff survey counts are in the Tracking tab</text>
  </threadedComment>
  <threadedComment ref="H1" dT="2024-03-13T20:32:00.23" personId="{05CC617A-9608-436C-B07A-F9F332B3BE24}" id="{5D9D5C25-446E-4965-8832-560E1FFC3EC6}" parentId="{DA31C8E2-127B-44E3-BDA6-91491DA7EB82}">
    <text>Cool. thx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7EDB0-37D1-4534-AD0A-815FAF187985}">
  <dimension ref="A1:Q282"/>
  <sheetViews>
    <sheetView tabSelected="1" zoomScale="80" zoomScaleNormal="80" workbookViewId="0">
      <selection activeCell="H167" sqref="H167"/>
    </sheetView>
  </sheetViews>
  <sheetFormatPr defaultRowHeight="14.5" x14ac:dyDescent="0.35"/>
  <cols>
    <col min="1" max="1" width="66.7265625" bestFit="1" customWidth="1"/>
    <col min="2" max="2" width="29" customWidth="1"/>
    <col min="3" max="3" width="22.26953125" customWidth="1"/>
    <col min="5" max="6" width="9.26953125" bestFit="1" customWidth="1"/>
    <col min="7" max="8" width="8" customWidth="1"/>
    <col min="9" max="9" width="12.453125" customWidth="1"/>
    <col min="10" max="10" width="13" customWidth="1"/>
    <col min="11" max="11" width="14.81640625" customWidth="1"/>
    <col min="12" max="12" width="18.453125" customWidth="1"/>
    <col min="13" max="13" width="13.81640625" customWidth="1"/>
    <col min="14" max="15" width="20.54296875" bestFit="1" customWidth="1"/>
    <col min="16" max="16" width="20.54296875" customWidth="1"/>
    <col min="17" max="17" width="19" customWidth="1"/>
    <col min="18" max="18" width="19.54296875" customWidth="1"/>
    <col min="19" max="19" width="22.54296875" customWidth="1"/>
  </cols>
  <sheetData>
    <row r="1" spans="1:17" ht="29" x14ac:dyDescent="0.35">
      <c r="A1" s="3" t="s">
        <v>0</v>
      </c>
      <c r="B1" s="2" t="s">
        <v>1</v>
      </c>
      <c r="C1" s="4" t="s">
        <v>2</v>
      </c>
      <c r="D1" s="57" t="s">
        <v>3</v>
      </c>
      <c r="E1" s="57" t="s">
        <v>4</v>
      </c>
      <c r="F1" s="57" t="s">
        <v>5</v>
      </c>
      <c r="G1" s="3" t="s">
        <v>6</v>
      </c>
      <c r="H1" s="3" t="s">
        <v>7</v>
      </c>
      <c r="I1" s="13" t="s">
        <v>8</v>
      </c>
      <c r="J1" s="13" t="s">
        <v>9</v>
      </c>
      <c r="K1" s="14" t="s">
        <v>10</v>
      </c>
      <c r="L1" s="3" t="s">
        <v>11</v>
      </c>
      <c r="M1" s="3" t="s">
        <v>12</v>
      </c>
      <c r="N1" s="3" t="s">
        <v>13</v>
      </c>
      <c r="O1" s="10" t="s">
        <v>14</v>
      </c>
      <c r="P1" s="10" t="s">
        <v>15</v>
      </c>
      <c r="Q1" s="10" t="s">
        <v>16</v>
      </c>
    </row>
    <row r="2" spans="1:17" hidden="1" x14ac:dyDescent="0.35">
      <c r="A2" s="40" t="s">
        <v>17</v>
      </c>
      <c r="B2" s="35" t="s">
        <v>18</v>
      </c>
      <c r="C2" s="35" t="s">
        <v>19</v>
      </c>
      <c r="D2" s="41"/>
      <c r="E2" s="41"/>
      <c r="F2" s="41"/>
      <c r="G2" s="41"/>
      <c r="H2" s="41"/>
      <c r="L2">
        <f>VLOOKUP(A2,'Principal Survey Counts'!$1:$1048576,2,FALSE)</f>
        <v>3</v>
      </c>
      <c r="N2">
        <f>VLOOKUP(A2,'Staff Survey Counts'!$1:$1048576,2,FALSE)</f>
        <v>17</v>
      </c>
    </row>
    <row r="3" spans="1:17" hidden="1" x14ac:dyDescent="0.35">
      <c r="A3" t="s">
        <v>20</v>
      </c>
      <c r="B3" s="9" t="s">
        <v>21</v>
      </c>
      <c r="C3" s="9" t="s">
        <v>22</v>
      </c>
      <c r="D3" s="9"/>
      <c r="E3" s="9"/>
      <c r="F3" s="35"/>
      <c r="G3" s="35"/>
      <c r="H3" s="35"/>
      <c r="I3">
        <v>0</v>
      </c>
      <c r="J3">
        <v>0</v>
      </c>
      <c r="K3">
        <v>10</v>
      </c>
      <c r="L3" t="e">
        <f>VLOOKUP(A3,'Principal Survey Counts'!$1:$1048576,2,FALSE)</f>
        <v>#N/A</v>
      </c>
      <c r="M3">
        <v>1</v>
      </c>
      <c r="N3">
        <f>VLOOKUP(A3,'Staff Survey Counts'!$1:$1048576,2,FALSE)</f>
        <v>41</v>
      </c>
      <c r="O3" s="12"/>
      <c r="P3">
        <v>2</v>
      </c>
    </row>
    <row r="4" spans="1:17" hidden="1" x14ac:dyDescent="0.35">
      <c r="A4" s="40" t="s">
        <v>23</v>
      </c>
      <c r="B4" s="35" t="s">
        <v>24</v>
      </c>
      <c r="C4" s="35" t="s">
        <v>25</v>
      </c>
      <c r="D4" s="41"/>
      <c r="E4" s="41"/>
      <c r="F4" s="41"/>
      <c r="G4" s="41"/>
      <c r="H4" s="41"/>
      <c r="L4" t="e">
        <f>VLOOKUP(A4,'Principal Survey Counts'!$1:$1048576,2,FALSE)</f>
        <v>#N/A</v>
      </c>
      <c r="N4" t="e">
        <f>VLOOKUP(A4,'Staff Survey Counts'!$1:$1048576,2,FALSE)</f>
        <v>#N/A</v>
      </c>
    </row>
    <row r="5" spans="1:17" hidden="1" x14ac:dyDescent="0.35">
      <c r="A5" t="s">
        <v>26</v>
      </c>
      <c r="B5" s="9" t="s">
        <v>27</v>
      </c>
      <c r="C5" s="9" t="s">
        <v>28</v>
      </c>
      <c r="D5" s="9" t="s">
        <v>29</v>
      </c>
      <c r="E5" t="s">
        <v>7</v>
      </c>
      <c r="F5" s="35"/>
      <c r="G5" s="35"/>
      <c r="H5" s="35"/>
      <c r="I5">
        <v>6</v>
      </c>
      <c r="J5">
        <v>4</v>
      </c>
      <c r="K5">
        <v>4</v>
      </c>
      <c r="L5">
        <f>VLOOKUP(A5,'Principal Survey Counts'!$1:$1048576,2,FALSE)</f>
        <v>1</v>
      </c>
      <c r="M5">
        <v>1</v>
      </c>
      <c r="N5">
        <f>VLOOKUP(A5,'Staff Survey Counts'!$1:$1048576,2,FALSE)</f>
        <v>27</v>
      </c>
      <c r="O5">
        <v>1</v>
      </c>
      <c r="P5">
        <v>1</v>
      </c>
      <c r="Q5">
        <v>1</v>
      </c>
    </row>
    <row r="6" spans="1:17" hidden="1" x14ac:dyDescent="0.35">
      <c r="A6" t="s">
        <v>30</v>
      </c>
      <c r="B6" s="9" t="s">
        <v>31</v>
      </c>
      <c r="C6" s="9" t="s">
        <v>32</v>
      </c>
      <c r="D6" t="s">
        <v>33</v>
      </c>
      <c r="E6" t="s">
        <v>7</v>
      </c>
      <c r="F6" s="9" t="s">
        <v>34</v>
      </c>
      <c r="G6" s="9"/>
      <c r="H6" s="9"/>
      <c r="K6">
        <v>4</v>
      </c>
      <c r="L6">
        <f>VLOOKUP(A6,'Principal Survey Counts'!$1:$1048576,2,FALSE)</f>
        <v>1</v>
      </c>
      <c r="M6">
        <v>1</v>
      </c>
      <c r="N6">
        <f>VLOOKUP(A6,'Staff Survey Counts'!$1:$1048576,2,FALSE)</f>
        <v>37</v>
      </c>
      <c r="O6" s="12" t="s">
        <v>35</v>
      </c>
      <c r="P6">
        <v>1</v>
      </c>
    </row>
    <row r="7" spans="1:17" hidden="1" x14ac:dyDescent="0.35">
      <c r="A7" s="40" t="s">
        <v>36</v>
      </c>
      <c r="B7" s="35" t="s">
        <v>37</v>
      </c>
      <c r="C7" s="35" t="s">
        <v>38</v>
      </c>
      <c r="D7" s="41"/>
      <c r="E7" s="41"/>
      <c r="F7" s="41"/>
      <c r="G7" s="41"/>
      <c r="H7" s="41"/>
      <c r="L7" t="e">
        <f>VLOOKUP(A7,'Principal Survey Counts'!$1:$1048576,2,FALSE)</f>
        <v>#N/A</v>
      </c>
      <c r="N7" t="e">
        <f>VLOOKUP(A7,'Staff Survey Counts'!$1:$1048576,2,FALSE)</f>
        <v>#N/A</v>
      </c>
    </row>
    <row r="8" spans="1:17" hidden="1" x14ac:dyDescent="0.35">
      <c r="A8" t="s">
        <v>39</v>
      </c>
      <c r="B8" t="s">
        <v>40</v>
      </c>
      <c r="C8" t="s">
        <v>41</v>
      </c>
      <c r="D8" s="9" t="s">
        <v>42</v>
      </c>
      <c r="E8" t="s">
        <v>7</v>
      </c>
      <c r="F8" s="35"/>
      <c r="G8" s="35"/>
      <c r="H8" s="35"/>
      <c r="I8">
        <v>0</v>
      </c>
      <c r="J8">
        <v>0</v>
      </c>
      <c r="K8">
        <v>13</v>
      </c>
      <c r="L8">
        <f>VLOOKUP(A8,'Principal Survey Counts'!$1:$1048576,2,FALSE)</f>
        <v>2</v>
      </c>
      <c r="M8">
        <v>1</v>
      </c>
      <c r="N8">
        <f>VLOOKUP(A8,'Staff Survey Counts'!$1:$1048576,2,FALSE)</f>
        <v>96</v>
      </c>
      <c r="O8">
        <v>2</v>
      </c>
      <c r="P8">
        <v>1</v>
      </c>
      <c r="Q8">
        <v>1</v>
      </c>
    </row>
    <row r="9" spans="1:17" hidden="1" x14ac:dyDescent="0.35">
      <c r="A9" s="40" t="s">
        <v>43</v>
      </c>
      <c r="B9" s="35" t="s">
        <v>44</v>
      </c>
      <c r="C9" s="35" t="s">
        <v>38</v>
      </c>
      <c r="D9" s="41"/>
      <c r="E9" s="41"/>
      <c r="F9" s="41"/>
      <c r="G9" s="41"/>
      <c r="H9" s="41"/>
      <c r="L9" t="e">
        <f>VLOOKUP(A9,'Principal Survey Counts'!$1:$1048576,2,FALSE)</f>
        <v>#N/A</v>
      </c>
      <c r="N9" t="e">
        <f>VLOOKUP(A9,'Staff Survey Counts'!$1:$1048576,2,FALSE)</f>
        <v>#N/A</v>
      </c>
    </row>
    <row r="10" spans="1:17" hidden="1" x14ac:dyDescent="0.35">
      <c r="A10" t="s">
        <v>45</v>
      </c>
      <c r="B10" t="s">
        <v>46</v>
      </c>
      <c r="C10" t="s">
        <v>47</v>
      </c>
      <c r="D10" s="9" t="s">
        <v>48</v>
      </c>
      <c r="E10" s="9" t="s">
        <v>7</v>
      </c>
      <c r="F10" s="35" t="s">
        <v>34</v>
      </c>
      <c r="G10" s="35"/>
      <c r="H10" s="35"/>
      <c r="I10">
        <v>8</v>
      </c>
      <c r="J10">
        <v>4</v>
      </c>
      <c r="L10">
        <f>VLOOKUP(A10,'Principal Survey Counts'!$1:$1048576,2,FALSE)</f>
        <v>1</v>
      </c>
      <c r="M10">
        <v>1</v>
      </c>
      <c r="N10">
        <f>VLOOKUP(A10,'Staff Survey Counts'!$1:$1048576,2,FALSE)</f>
        <v>25</v>
      </c>
      <c r="O10">
        <v>1</v>
      </c>
      <c r="P10">
        <v>1</v>
      </c>
    </row>
    <row r="11" spans="1:17" hidden="1" x14ac:dyDescent="0.35">
      <c r="A11" t="s">
        <v>49</v>
      </c>
      <c r="B11" t="s">
        <v>50</v>
      </c>
      <c r="C11" t="s">
        <v>51</v>
      </c>
      <c r="D11" s="9" t="s">
        <v>42</v>
      </c>
      <c r="E11" t="s">
        <v>7</v>
      </c>
      <c r="F11" s="35"/>
      <c r="G11" s="35"/>
      <c r="H11" s="35"/>
      <c r="I11">
        <v>0</v>
      </c>
      <c r="J11">
        <v>12</v>
      </c>
      <c r="K11">
        <v>0</v>
      </c>
      <c r="L11">
        <f>VLOOKUP(A11,'Principal Survey Counts'!$1:$1048576,2,FALSE)</f>
        <v>1</v>
      </c>
      <c r="M11">
        <v>1</v>
      </c>
      <c r="N11">
        <f>VLOOKUP(A11,'Staff Survey Counts'!$1:$1048576,2,FALSE)</f>
        <v>13</v>
      </c>
      <c r="O11">
        <v>1</v>
      </c>
      <c r="P11">
        <v>1</v>
      </c>
    </row>
    <row r="12" spans="1:17" hidden="1" x14ac:dyDescent="0.35">
      <c r="A12" s="40" t="s">
        <v>52</v>
      </c>
      <c r="B12" s="35" t="s">
        <v>53</v>
      </c>
      <c r="C12" s="35" t="s">
        <v>38</v>
      </c>
      <c r="D12" s="41"/>
      <c r="E12" s="41"/>
      <c r="F12" s="41"/>
      <c r="G12" s="41"/>
      <c r="H12" s="41"/>
      <c r="L12">
        <f>VLOOKUP(A12,'Principal Survey Counts'!$1:$1048576,2,FALSE)</f>
        <v>2</v>
      </c>
      <c r="N12">
        <f>VLOOKUP(A12,'Staff Survey Counts'!$1:$1048576,2,FALSE)</f>
        <v>13</v>
      </c>
    </row>
    <row r="13" spans="1:17" hidden="1" x14ac:dyDescent="0.35">
      <c r="A13" s="40" t="s">
        <v>54</v>
      </c>
      <c r="B13" s="35" t="s">
        <v>55</v>
      </c>
      <c r="C13" s="35" t="s">
        <v>56</v>
      </c>
      <c r="D13" s="41"/>
      <c r="E13" s="41"/>
      <c r="F13" s="41"/>
      <c r="G13" s="41"/>
      <c r="H13" s="41"/>
      <c r="L13" t="e">
        <f>VLOOKUP(A13,'Principal Survey Counts'!$1:$1048576,2,FALSE)</f>
        <v>#N/A</v>
      </c>
      <c r="N13">
        <f>VLOOKUP(A13,'Staff Survey Counts'!$1:$1048576,2,FALSE)</f>
        <v>17</v>
      </c>
    </row>
    <row r="14" spans="1:17" hidden="1" x14ac:dyDescent="0.35">
      <c r="A14" t="s">
        <v>57</v>
      </c>
      <c r="B14" t="s">
        <v>58</v>
      </c>
      <c r="C14" t="s">
        <v>59</v>
      </c>
      <c r="D14" s="9" t="s">
        <v>60</v>
      </c>
      <c r="E14" s="9" t="s">
        <v>34</v>
      </c>
      <c r="F14" s="35"/>
      <c r="G14" s="35"/>
      <c r="H14" s="35"/>
      <c r="I14">
        <v>0</v>
      </c>
      <c r="J14">
        <v>8</v>
      </c>
      <c r="K14">
        <v>6</v>
      </c>
      <c r="L14">
        <f>VLOOKUP(A14,'Principal Survey Counts'!$1:$1048576,2,FALSE)</f>
        <v>3</v>
      </c>
      <c r="M14">
        <v>1</v>
      </c>
      <c r="N14">
        <f>VLOOKUP(A14,'Staff Survey Counts'!$1:$1048576,2,FALSE)</f>
        <v>18</v>
      </c>
      <c r="O14">
        <v>1</v>
      </c>
      <c r="P14">
        <v>1</v>
      </c>
    </row>
    <row r="15" spans="1:17" hidden="1" x14ac:dyDescent="0.35">
      <c r="A15" s="40" t="s">
        <v>61</v>
      </c>
      <c r="B15" s="35" t="s">
        <v>62</v>
      </c>
      <c r="C15" s="35" t="s">
        <v>63</v>
      </c>
      <c r="D15" s="41"/>
      <c r="E15" s="41"/>
      <c r="F15" s="41"/>
      <c r="G15" s="46"/>
      <c r="H15" s="47"/>
      <c r="L15" t="e">
        <f>VLOOKUP(A15,'Principal Survey Counts'!$1:$1048576,2,FALSE)</f>
        <v>#N/A</v>
      </c>
      <c r="N15">
        <f>VLOOKUP(A15,'Staff Survey Counts'!$1:$1048576,2,FALSE)</f>
        <v>1</v>
      </c>
    </row>
    <row r="16" spans="1:17" hidden="1" x14ac:dyDescent="0.35">
      <c r="A16" t="s">
        <v>64</v>
      </c>
      <c r="B16" s="9" t="s">
        <v>65</v>
      </c>
      <c r="C16" s="9" t="s">
        <v>66</v>
      </c>
      <c r="D16" s="9" t="s">
        <v>48</v>
      </c>
      <c r="E16" s="9" t="s">
        <v>7</v>
      </c>
      <c r="F16" s="35"/>
      <c r="G16" s="37"/>
      <c r="H16" s="39"/>
      <c r="I16">
        <v>11</v>
      </c>
      <c r="J16">
        <v>6</v>
      </c>
      <c r="L16">
        <f>VLOOKUP(A16,'Principal Survey Counts'!$1:$1048576,2,FALSE)</f>
        <v>1</v>
      </c>
      <c r="M16">
        <v>1</v>
      </c>
      <c r="N16">
        <f>VLOOKUP(A16,'Staff Survey Counts'!$1:$1048576,2,FALSE)</f>
        <v>12</v>
      </c>
      <c r="O16">
        <v>1</v>
      </c>
      <c r="P16">
        <v>1</v>
      </c>
    </row>
    <row r="17" spans="1:17" x14ac:dyDescent="0.35">
      <c r="A17" t="s">
        <v>67</v>
      </c>
      <c r="B17" t="s">
        <v>68</v>
      </c>
      <c r="C17" t="s">
        <v>69</v>
      </c>
      <c r="D17" t="s">
        <v>33</v>
      </c>
      <c r="E17" t="s">
        <v>7</v>
      </c>
      <c r="F17" t="s">
        <v>7</v>
      </c>
      <c r="G17" s="36" t="s">
        <v>34</v>
      </c>
      <c r="H17" s="38"/>
      <c r="I17">
        <v>11</v>
      </c>
      <c r="L17">
        <f>VLOOKUP(A17,'Principal Survey Counts'!$1:$1048576,2,FALSE)</f>
        <v>1</v>
      </c>
      <c r="M17">
        <v>1</v>
      </c>
      <c r="N17">
        <f>VLOOKUP(A17,'Staff Survey Counts'!$1:$1048576,2,FALSE)</f>
        <v>30</v>
      </c>
      <c r="O17">
        <v>1</v>
      </c>
      <c r="P17">
        <v>1</v>
      </c>
    </row>
    <row r="18" spans="1:17" hidden="1" x14ac:dyDescent="0.35">
      <c r="A18" t="s">
        <v>70</v>
      </c>
      <c r="B18" t="s">
        <v>71</v>
      </c>
      <c r="C18" t="s">
        <v>72</v>
      </c>
      <c r="D18" s="9" t="s">
        <v>73</v>
      </c>
      <c r="E18" s="9" t="s">
        <v>7</v>
      </c>
      <c r="F18" s="35"/>
      <c r="G18" s="37"/>
      <c r="H18" s="39"/>
      <c r="I18">
        <v>0</v>
      </c>
      <c r="J18">
        <v>0</v>
      </c>
      <c r="K18">
        <v>11</v>
      </c>
      <c r="L18">
        <f>VLOOKUP(A18,'Principal Survey Counts'!$1:$1048576,2,FALSE)</f>
        <v>1</v>
      </c>
      <c r="M18">
        <v>1</v>
      </c>
      <c r="N18">
        <f>VLOOKUP(A18,'Staff Survey Counts'!$1:$1048576,2,FALSE)</f>
        <v>83</v>
      </c>
      <c r="O18">
        <v>1</v>
      </c>
      <c r="P18">
        <v>1</v>
      </c>
    </row>
    <row r="19" spans="1:17" hidden="1" x14ac:dyDescent="0.35">
      <c r="A19" s="40" t="s">
        <v>74</v>
      </c>
      <c r="B19" s="35" t="s">
        <v>75</v>
      </c>
      <c r="C19" s="35" t="s">
        <v>38</v>
      </c>
      <c r="D19" s="41"/>
      <c r="E19" s="41"/>
      <c r="F19" s="41"/>
      <c r="G19" s="46"/>
      <c r="H19" s="47"/>
      <c r="L19">
        <f>VLOOKUP(A19,'Principal Survey Counts'!$1:$1048576,2,FALSE)</f>
        <v>1</v>
      </c>
      <c r="N19">
        <f>VLOOKUP(A19,'Staff Survey Counts'!$1:$1048576,2,FALSE)</f>
        <v>59</v>
      </c>
    </row>
    <row r="20" spans="1:17" hidden="1" x14ac:dyDescent="0.35">
      <c r="A20" s="40" t="s">
        <v>76</v>
      </c>
      <c r="B20" s="35" t="s">
        <v>77</v>
      </c>
      <c r="C20" s="35" t="s">
        <v>38</v>
      </c>
      <c r="D20" s="41"/>
      <c r="E20" s="41"/>
      <c r="F20" s="41"/>
      <c r="G20" s="46"/>
      <c r="H20" s="47"/>
      <c r="L20" t="e">
        <f>VLOOKUP(A20,'Principal Survey Counts'!$1:$1048576,2,FALSE)</f>
        <v>#N/A</v>
      </c>
      <c r="N20" t="e">
        <f>VLOOKUP(A20,'Staff Survey Counts'!$1:$1048576,2,FALSE)</f>
        <v>#N/A</v>
      </c>
    </row>
    <row r="21" spans="1:17" hidden="1" x14ac:dyDescent="0.35">
      <c r="A21" s="40" t="s">
        <v>78</v>
      </c>
      <c r="B21" s="35" t="s">
        <v>79</v>
      </c>
      <c r="C21" s="35" t="s">
        <v>38</v>
      </c>
      <c r="D21" s="41"/>
      <c r="E21" s="41"/>
      <c r="F21" s="41"/>
      <c r="G21" s="46"/>
      <c r="H21" s="47"/>
      <c r="L21" t="e">
        <f>VLOOKUP(A21,'Principal Survey Counts'!$1:$1048576,2,FALSE)</f>
        <v>#N/A</v>
      </c>
      <c r="N21" t="e">
        <f>VLOOKUP(A21,'Staff Survey Counts'!$1:$1048576,2,FALSE)</f>
        <v>#N/A</v>
      </c>
    </row>
    <row r="22" spans="1:17" hidden="1" x14ac:dyDescent="0.35">
      <c r="A22" s="40" t="s">
        <v>80</v>
      </c>
      <c r="B22" s="35" t="s">
        <v>81</v>
      </c>
      <c r="C22" s="35" t="s">
        <v>38</v>
      </c>
      <c r="D22" s="41"/>
      <c r="E22" s="41"/>
      <c r="F22" s="41"/>
      <c r="G22" s="46"/>
      <c r="H22" s="47"/>
      <c r="L22">
        <f>VLOOKUP(A22,'Principal Survey Counts'!$1:$1048576,2,FALSE)</f>
        <v>1</v>
      </c>
      <c r="N22" t="e">
        <f>VLOOKUP(A22,'Staff Survey Counts'!$1:$1048576,2,FALSE)</f>
        <v>#N/A</v>
      </c>
    </row>
    <row r="23" spans="1:17" hidden="1" x14ac:dyDescent="0.35">
      <c r="A23" t="s">
        <v>82</v>
      </c>
      <c r="B23" s="9" t="s">
        <v>83</v>
      </c>
      <c r="C23" s="9" t="s">
        <v>84</v>
      </c>
      <c r="D23" t="s">
        <v>33</v>
      </c>
      <c r="E23" t="s">
        <v>7</v>
      </c>
      <c r="F23" s="9" t="s">
        <v>7</v>
      </c>
      <c r="G23" s="42"/>
      <c r="H23" s="43"/>
      <c r="K23">
        <v>4</v>
      </c>
      <c r="L23">
        <f>VLOOKUP(A23,'Principal Survey Counts'!$1:$1048576,2,FALSE)</f>
        <v>2</v>
      </c>
      <c r="M23">
        <v>1</v>
      </c>
      <c r="N23">
        <f>VLOOKUP(A23,'Staff Survey Counts'!$1:$1048576,2,FALSE)</f>
        <v>28</v>
      </c>
      <c r="O23">
        <v>1</v>
      </c>
      <c r="P23">
        <v>1</v>
      </c>
    </row>
    <row r="24" spans="1:17" hidden="1" x14ac:dyDescent="0.35">
      <c r="A24" s="40" t="s">
        <v>30</v>
      </c>
      <c r="B24" s="35" t="s">
        <v>85</v>
      </c>
      <c r="C24" s="35" t="s">
        <v>38</v>
      </c>
      <c r="D24" s="41"/>
      <c r="E24" s="41"/>
      <c r="F24" s="41"/>
      <c r="G24" s="46"/>
      <c r="H24" s="47"/>
      <c r="L24">
        <f>VLOOKUP(A24,'Principal Survey Counts'!$1:$1048576,2,FALSE)</f>
        <v>1</v>
      </c>
      <c r="N24">
        <f>VLOOKUP(A24,'Staff Survey Counts'!$1:$1048576,2,FALSE)</f>
        <v>37</v>
      </c>
    </row>
    <row r="25" spans="1:17" hidden="1" x14ac:dyDescent="0.35">
      <c r="A25" s="40" t="s">
        <v>86</v>
      </c>
      <c r="B25" s="35" t="s">
        <v>87</v>
      </c>
      <c r="C25" s="35" t="s">
        <v>38</v>
      </c>
      <c r="D25" s="41"/>
      <c r="E25" s="41"/>
      <c r="F25" s="41"/>
      <c r="G25" s="46"/>
      <c r="H25" s="47"/>
      <c r="L25" t="e">
        <f>VLOOKUP(A25,'Principal Survey Counts'!$1:$1048576,2,FALSE)</f>
        <v>#N/A</v>
      </c>
      <c r="N25" t="e">
        <f>VLOOKUP(A25,'Staff Survey Counts'!$1:$1048576,2,FALSE)</f>
        <v>#N/A</v>
      </c>
    </row>
    <row r="26" spans="1:17" hidden="1" x14ac:dyDescent="0.35">
      <c r="A26" t="s">
        <v>88</v>
      </c>
      <c r="B26" t="s">
        <v>89</v>
      </c>
      <c r="C26" t="s">
        <v>90</v>
      </c>
      <c r="D26" t="s">
        <v>33</v>
      </c>
      <c r="E26" t="s">
        <v>7</v>
      </c>
      <c r="F26" t="s">
        <v>7</v>
      </c>
      <c r="G26" s="36"/>
      <c r="H26" s="38"/>
      <c r="I26">
        <v>3</v>
      </c>
      <c r="J26">
        <v>4</v>
      </c>
      <c r="L26">
        <f>VLOOKUP(A26,'Principal Survey Counts'!$1:$1048576,2,FALSE)</f>
        <v>1</v>
      </c>
      <c r="M26">
        <v>1</v>
      </c>
      <c r="N26">
        <f>VLOOKUP(A26,'Staff Survey Counts'!$1:$1048576,2,FALSE)</f>
        <v>21</v>
      </c>
      <c r="O26">
        <v>1</v>
      </c>
      <c r="P26">
        <v>1</v>
      </c>
    </row>
    <row r="27" spans="1:17" hidden="1" x14ac:dyDescent="0.35">
      <c r="A27" t="s">
        <v>91</v>
      </c>
      <c r="B27" t="s">
        <v>92</v>
      </c>
      <c r="C27" t="s">
        <v>90</v>
      </c>
      <c r="D27" t="s">
        <v>33</v>
      </c>
      <c r="E27" t="s">
        <v>7</v>
      </c>
      <c r="F27" s="35"/>
      <c r="G27" s="37"/>
      <c r="H27" s="39"/>
      <c r="K27">
        <v>8</v>
      </c>
      <c r="L27">
        <f>VLOOKUP(A27,'Principal Survey Counts'!$1:$1048576,2,FALSE)</f>
        <v>1</v>
      </c>
      <c r="M27">
        <v>1</v>
      </c>
      <c r="N27">
        <f>VLOOKUP(A27,'Staff Survey Counts'!$1:$1048576,2,FALSE)</f>
        <v>6</v>
      </c>
      <c r="O27">
        <v>1</v>
      </c>
      <c r="P27">
        <v>1</v>
      </c>
      <c r="Q27">
        <v>1</v>
      </c>
    </row>
    <row r="28" spans="1:17" hidden="1" x14ac:dyDescent="0.35">
      <c r="A28" t="s">
        <v>93</v>
      </c>
      <c r="B28" t="s">
        <v>94</v>
      </c>
      <c r="C28" t="s">
        <v>95</v>
      </c>
      <c r="D28" s="9"/>
      <c r="E28" s="9"/>
      <c r="F28" s="35"/>
      <c r="G28" s="37"/>
      <c r="H28" s="39"/>
      <c r="K28">
        <v>6</v>
      </c>
      <c r="L28">
        <f>VLOOKUP(A28,'Principal Survey Counts'!$1:$1048576,2,FALSE)</f>
        <v>1</v>
      </c>
      <c r="M28" s="12"/>
      <c r="N28">
        <f>VLOOKUP(A28,'Staff Survey Counts'!$1:$1048576,2,FALSE)</f>
        <v>28</v>
      </c>
      <c r="O28">
        <v>1</v>
      </c>
      <c r="P28" s="12"/>
    </row>
    <row r="29" spans="1:17" hidden="1" x14ac:dyDescent="0.35">
      <c r="A29" t="s">
        <v>96</v>
      </c>
      <c r="B29" s="9" t="s">
        <v>97</v>
      </c>
      <c r="C29" s="9" t="s">
        <v>98</v>
      </c>
      <c r="D29" s="9" t="s">
        <v>42</v>
      </c>
      <c r="E29" t="s">
        <v>7</v>
      </c>
      <c r="F29" s="35"/>
      <c r="G29" s="37"/>
      <c r="H29" s="39"/>
      <c r="I29">
        <v>10</v>
      </c>
      <c r="J29">
        <v>0</v>
      </c>
      <c r="K29">
        <v>0</v>
      </c>
      <c r="L29">
        <f>VLOOKUP(A29,'Principal Survey Counts'!$1:$1048576,2,FALSE)</f>
        <v>1</v>
      </c>
      <c r="M29">
        <v>1</v>
      </c>
      <c r="N29">
        <f>VLOOKUP(A29,'Staff Survey Counts'!$1:$1048576,2,FALSE)</f>
        <v>42</v>
      </c>
      <c r="O29">
        <v>1</v>
      </c>
      <c r="P29">
        <v>1</v>
      </c>
    </row>
    <row r="30" spans="1:17" hidden="1" x14ac:dyDescent="0.35">
      <c r="A30" t="s">
        <v>99</v>
      </c>
      <c r="B30" t="s">
        <v>100</v>
      </c>
      <c r="C30" t="s">
        <v>101</v>
      </c>
      <c r="D30" t="s">
        <v>33</v>
      </c>
      <c r="E30" t="s">
        <v>7</v>
      </c>
      <c r="F30" t="s">
        <v>7</v>
      </c>
      <c r="G30" s="36"/>
      <c r="H30" s="38"/>
      <c r="J30">
        <v>9</v>
      </c>
      <c r="L30">
        <f>VLOOKUP(A30,'Principal Survey Counts'!$1:$1048576,2,FALSE)</f>
        <v>2</v>
      </c>
      <c r="M30">
        <v>1</v>
      </c>
      <c r="N30">
        <f>VLOOKUP(A30,'Staff Survey Counts'!$1:$1048576,2,FALSE)</f>
        <v>41</v>
      </c>
      <c r="O30">
        <v>1</v>
      </c>
      <c r="P30">
        <v>1</v>
      </c>
    </row>
    <row r="31" spans="1:17" hidden="1" x14ac:dyDescent="0.35">
      <c r="A31" s="40" t="s">
        <v>102</v>
      </c>
      <c r="B31" s="35" t="s">
        <v>103</v>
      </c>
      <c r="C31" s="35" t="s">
        <v>104</v>
      </c>
      <c r="D31" s="9" t="s">
        <v>42</v>
      </c>
      <c r="E31" t="s">
        <v>7</v>
      </c>
      <c r="F31" s="41"/>
      <c r="G31" s="46"/>
      <c r="H31" s="47"/>
      <c r="I31">
        <v>6</v>
      </c>
      <c r="J31">
        <v>5</v>
      </c>
      <c r="K31">
        <v>0</v>
      </c>
      <c r="L31">
        <f>VLOOKUP(A31,'Principal Survey Counts'!$1:$1048576,2,FALSE)</f>
        <v>2</v>
      </c>
      <c r="M31">
        <v>1</v>
      </c>
      <c r="N31">
        <f>VLOOKUP(A31,'Staff Survey Counts'!$1:$1048576,2,FALSE)</f>
        <v>30</v>
      </c>
      <c r="O31">
        <v>2</v>
      </c>
      <c r="P31">
        <v>2</v>
      </c>
    </row>
    <row r="32" spans="1:17" hidden="1" x14ac:dyDescent="0.35">
      <c r="A32" s="40" t="s">
        <v>105</v>
      </c>
      <c r="B32" s="35" t="s">
        <v>106</v>
      </c>
      <c r="C32" s="35" t="s">
        <v>63</v>
      </c>
      <c r="D32" s="41"/>
      <c r="E32" s="41"/>
      <c r="F32" s="41"/>
      <c r="G32" s="46"/>
      <c r="H32" s="47"/>
      <c r="L32" t="e">
        <f>VLOOKUP(A32,'Principal Survey Counts'!$1:$1048576,2,FALSE)</f>
        <v>#N/A</v>
      </c>
      <c r="N32">
        <f>VLOOKUP(A32,'Staff Survey Counts'!$1:$1048576,2,FALSE)</f>
        <v>6</v>
      </c>
    </row>
    <row r="33" spans="1:17" hidden="1" x14ac:dyDescent="0.35">
      <c r="A33" t="s">
        <v>107</v>
      </c>
      <c r="B33" s="9" t="s">
        <v>108</v>
      </c>
      <c r="C33" s="9" t="s">
        <v>109</v>
      </c>
      <c r="D33" t="s">
        <v>33</v>
      </c>
      <c r="E33" t="s">
        <v>7</v>
      </c>
      <c r="F33" s="9" t="s">
        <v>7</v>
      </c>
      <c r="G33" s="42" t="s">
        <v>34</v>
      </c>
      <c r="H33" s="43"/>
      <c r="I33">
        <v>5</v>
      </c>
      <c r="J33">
        <v>7</v>
      </c>
      <c r="L33">
        <f>VLOOKUP(A33,'Principal Survey Counts'!$1:$1048576,2,FALSE)</f>
        <v>1</v>
      </c>
      <c r="M33">
        <v>1</v>
      </c>
      <c r="N33">
        <f>VLOOKUP(A33,'Staff Survey Counts'!$1:$1048576,2,FALSE)</f>
        <v>16</v>
      </c>
      <c r="O33">
        <v>1</v>
      </c>
      <c r="P33">
        <v>1</v>
      </c>
    </row>
    <row r="34" spans="1:17" hidden="1" x14ac:dyDescent="0.35">
      <c r="A34" t="s">
        <v>110</v>
      </c>
      <c r="B34" t="s">
        <v>111</v>
      </c>
      <c r="C34" t="s">
        <v>112</v>
      </c>
      <c r="D34" s="9" t="s">
        <v>113</v>
      </c>
      <c r="E34" s="9" t="s">
        <v>7</v>
      </c>
      <c r="F34" s="35"/>
      <c r="G34" s="37"/>
      <c r="H34" s="39"/>
      <c r="I34">
        <v>3</v>
      </c>
      <c r="J34">
        <v>8</v>
      </c>
      <c r="L34">
        <f>VLOOKUP(A34,'Principal Survey Counts'!$1:$1048576,2,FALSE)</f>
        <v>1</v>
      </c>
      <c r="M34">
        <v>1</v>
      </c>
      <c r="N34">
        <f>VLOOKUP(A34,'Staff Survey Counts'!$1:$1048576,2,FALSE)</f>
        <v>20</v>
      </c>
      <c r="O34">
        <v>2</v>
      </c>
      <c r="P34">
        <v>1</v>
      </c>
    </row>
    <row r="35" spans="1:17" hidden="1" x14ac:dyDescent="0.35">
      <c r="A35" t="s">
        <v>114</v>
      </c>
      <c r="B35" s="9" t="s">
        <v>115</v>
      </c>
      <c r="C35" s="9" t="s">
        <v>116</v>
      </c>
      <c r="D35" s="9" t="s">
        <v>29</v>
      </c>
      <c r="E35" t="s">
        <v>7</v>
      </c>
      <c r="F35" s="35" t="s">
        <v>34</v>
      </c>
      <c r="G35" s="37"/>
      <c r="H35" s="39"/>
      <c r="K35">
        <v>10</v>
      </c>
      <c r="L35">
        <f>VLOOKUP(A35,'Principal Survey Counts'!$1:$1048576,4,FALSE)</f>
        <v>0</v>
      </c>
      <c r="M35">
        <v>1</v>
      </c>
      <c r="N35">
        <f>VLOOKUP(A35,'Staff Survey Counts'!$1:$1048576,2,FALSE)</f>
        <v>19</v>
      </c>
      <c r="O35">
        <v>1</v>
      </c>
      <c r="P35">
        <v>1</v>
      </c>
    </row>
    <row r="36" spans="1:17" hidden="1" x14ac:dyDescent="0.35">
      <c r="A36" t="s">
        <v>117</v>
      </c>
      <c r="B36" t="s">
        <v>118</v>
      </c>
      <c r="C36" t="s">
        <v>95</v>
      </c>
      <c r="D36" s="9" t="s">
        <v>42</v>
      </c>
      <c r="E36" t="s">
        <v>7</v>
      </c>
      <c r="F36" s="35"/>
      <c r="G36" s="37"/>
      <c r="H36" s="39"/>
      <c r="I36">
        <v>9</v>
      </c>
      <c r="J36">
        <v>6</v>
      </c>
      <c r="K36">
        <v>0</v>
      </c>
      <c r="L36">
        <f>VLOOKUP(A36,'Principal Survey Counts'!$1:$1048576,2,FALSE)</f>
        <v>3</v>
      </c>
      <c r="M36">
        <v>1</v>
      </c>
      <c r="N36">
        <f>VLOOKUP(A36,'Staff Survey Counts'!$1:$1048576,2,FALSE)</f>
        <v>25</v>
      </c>
      <c r="O36">
        <v>1</v>
      </c>
      <c r="P36">
        <v>1</v>
      </c>
    </row>
    <row r="37" spans="1:17" hidden="1" x14ac:dyDescent="0.35">
      <c r="A37" s="40" t="s">
        <v>119</v>
      </c>
      <c r="B37" s="35" t="s">
        <v>120</v>
      </c>
      <c r="C37" s="35" t="s">
        <v>38</v>
      </c>
      <c r="D37" s="41"/>
      <c r="E37" s="41"/>
      <c r="F37" s="41"/>
      <c r="G37" s="46"/>
      <c r="H37" s="47"/>
      <c r="L37" t="e">
        <f>VLOOKUP(A37,'Principal Survey Counts'!$1:$1048576,2,FALSE)</f>
        <v>#N/A</v>
      </c>
      <c r="N37" t="e">
        <f>VLOOKUP(A37,'Staff Survey Counts'!$1:$1048576,2,FALSE)</f>
        <v>#N/A</v>
      </c>
    </row>
    <row r="38" spans="1:17" hidden="1" x14ac:dyDescent="0.35">
      <c r="A38" s="9" t="s">
        <v>121</v>
      </c>
      <c r="B38" s="16" t="s">
        <v>122</v>
      </c>
      <c r="C38" s="16" t="s">
        <v>123</v>
      </c>
      <c r="D38" s="9" t="s">
        <v>48</v>
      </c>
      <c r="E38" t="s">
        <v>7</v>
      </c>
      <c r="F38" s="35"/>
      <c r="G38" s="37"/>
      <c r="H38" s="39"/>
      <c r="I38">
        <v>6</v>
      </c>
      <c r="K38">
        <v>3</v>
      </c>
      <c r="L38">
        <f>VLOOKUP(A38,'Principal Survey Counts'!$1:$1048576,2,FALSE)</f>
        <v>1</v>
      </c>
      <c r="M38">
        <v>1</v>
      </c>
      <c r="N38">
        <f>VLOOKUP(A38,'Staff Survey Counts'!$1:$1048576,2,FALSE)</f>
        <v>21</v>
      </c>
      <c r="O38">
        <v>1</v>
      </c>
      <c r="P38">
        <v>1</v>
      </c>
      <c r="Q38">
        <v>1</v>
      </c>
    </row>
    <row r="39" spans="1:17" hidden="1" x14ac:dyDescent="0.35">
      <c r="A39" t="s">
        <v>124</v>
      </c>
      <c r="B39" s="9" t="s">
        <v>125</v>
      </c>
      <c r="C39" s="9" t="s">
        <v>126</v>
      </c>
      <c r="D39" s="9" t="s">
        <v>48</v>
      </c>
      <c r="E39" s="9" t="s">
        <v>7</v>
      </c>
      <c r="F39" s="35"/>
      <c r="G39" s="37"/>
      <c r="H39" s="39"/>
      <c r="I39">
        <v>4</v>
      </c>
      <c r="J39">
        <v>5</v>
      </c>
      <c r="L39">
        <f>VLOOKUP(A39,'Principal Survey Counts'!$1:$1048576,2,FALSE)</f>
        <v>1</v>
      </c>
      <c r="M39">
        <v>1</v>
      </c>
      <c r="N39">
        <f>VLOOKUP(A39,'Staff Survey Counts'!$1:$1048576,2,FALSE)</f>
        <v>8</v>
      </c>
      <c r="O39">
        <v>1</v>
      </c>
      <c r="P39">
        <v>1</v>
      </c>
    </row>
    <row r="40" spans="1:17" hidden="1" x14ac:dyDescent="0.35">
      <c r="A40" t="s">
        <v>127</v>
      </c>
      <c r="B40" t="s">
        <v>128</v>
      </c>
      <c r="C40" t="s">
        <v>112</v>
      </c>
      <c r="D40" s="9"/>
      <c r="E40" s="9"/>
      <c r="F40" s="35"/>
      <c r="G40" s="37"/>
      <c r="H40" s="39"/>
      <c r="L40">
        <f>VLOOKUP(A40,'Principal Survey Counts'!$1:$1048576,2,FALSE)</f>
        <v>1</v>
      </c>
      <c r="N40">
        <f>VLOOKUP(A40,'Staff Survey Counts'!$1:$1048576,2,FALSE)</f>
        <v>1</v>
      </c>
    </row>
    <row r="41" spans="1:17" hidden="1" x14ac:dyDescent="0.35">
      <c r="A41" s="40" t="s">
        <v>129</v>
      </c>
      <c r="B41" s="35" t="s">
        <v>130</v>
      </c>
      <c r="C41" s="35" t="s">
        <v>38</v>
      </c>
      <c r="D41" s="41"/>
      <c r="E41" s="41"/>
      <c r="F41" s="41"/>
      <c r="G41" s="46"/>
      <c r="H41" s="47"/>
      <c r="L41" t="e">
        <f>VLOOKUP(A41,'Principal Survey Counts'!$1:$1048576,2,FALSE)</f>
        <v>#N/A</v>
      </c>
      <c r="N41" t="e">
        <f>VLOOKUP(A41,'Staff Survey Counts'!$1:$1048576,2,FALSE)</f>
        <v>#N/A</v>
      </c>
    </row>
    <row r="42" spans="1:17" hidden="1" x14ac:dyDescent="0.35">
      <c r="A42" t="s">
        <v>131</v>
      </c>
      <c r="B42" s="9" t="s">
        <v>132</v>
      </c>
      <c r="C42" s="9" t="s">
        <v>133</v>
      </c>
      <c r="D42" s="9" t="s">
        <v>48</v>
      </c>
      <c r="E42" s="9" t="s">
        <v>7</v>
      </c>
      <c r="F42" s="35"/>
      <c r="G42" s="37"/>
      <c r="H42" s="39"/>
      <c r="I42">
        <v>7</v>
      </c>
      <c r="J42">
        <v>4</v>
      </c>
      <c r="L42">
        <f>VLOOKUP(A42,'Principal Survey Counts'!$1:$1048576,2,FALSE)</f>
        <v>2</v>
      </c>
      <c r="M42">
        <v>1</v>
      </c>
      <c r="N42">
        <f>VLOOKUP(A42,'Staff Survey Counts'!$1:$1048576,2,FALSE)</f>
        <v>9</v>
      </c>
      <c r="O42">
        <v>1</v>
      </c>
      <c r="P42">
        <v>1</v>
      </c>
    </row>
    <row r="43" spans="1:17" hidden="1" x14ac:dyDescent="0.35">
      <c r="A43" t="s">
        <v>134</v>
      </c>
      <c r="B43" t="s">
        <v>135</v>
      </c>
      <c r="C43" t="s">
        <v>112</v>
      </c>
      <c r="D43" s="9"/>
      <c r="E43" s="9"/>
      <c r="F43" s="35"/>
      <c r="G43" s="37"/>
      <c r="H43" s="39"/>
      <c r="L43">
        <f>VLOOKUP(A43,'Principal Survey Counts'!$1:$1048576,2,FALSE)</f>
        <v>1</v>
      </c>
      <c r="N43">
        <f>VLOOKUP(A43,'Staff Survey Counts'!$1:$1048576,2,FALSE)</f>
        <v>2</v>
      </c>
    </row>
    <row r="44" spans="1:17" hidden="1" x14ac:dyDescent="0.35">
      <c r="A44" t="s">
        <v>136</v>
      </c>
      <c r="B44" t="s">
        <v>137</v>
      </c>
      <c r="C44" t="s">
        <v>138</v>
      </c>
      <c r="D44" s="9" t="s">
        <v>73</v>
      </c>
      <c r="E44" s="9" t="s">
        <v>7</v>
      </c>
      <c r="F44" s="35"/>
      <c r="G44" s="35"/>
      <c r="H44" s="35"/>
      <c r="I44">
        <v>0</v>
      </c>
      <c r="J44">
        <v>0</v>
      </c>
      <c r="K44">
        <v>10</v>
      </c>
      <c r="L44">
        <f>VLOOKUP(A44,'Principal Survey Counts'!$1:$1048576,2,FALSE)</f>
        <v>3</v>
      </c>
      <c r="M44">
        <v>1</v>
      </c>
      <c r="N44">
        <f>VLOOKUP(A44,'Staff Survey Counts'!$1:$1048576,2,FALSE)</f>
        <v>49</v>
      </c>
      <c r="O44">
        <v>1</v>
      </c>
      <c r="P44">
        <v>1</v>
      </c>
    </row>
    <row r="45" spans="1:17" hidden="1" x14ac:dyDescent="0.35">
      <c r="A45" s="40" t="s">
        <v>139</v>
      </c>
      <c r="B45" s="35" t="s">
        <v>140</v>
      </c>
      <c r="C45" s="35" t="s">
        <v>38</v>
      </c>
      <c r="D45" s="41"/>
      <c r="E45" s="41"/>
      <c r="F45" s="41"/>
      <c r="G45" s="46"/>
      <c r="H45" s="47"/>
      <c r="L45" t="e">
        <f>VLOOKUP(A45,'Principal Survey Counts'!$1:$1048576,2,FALSE)</f>
        <v>#N/A</v>
      </c>
      <c r="N45" t="e">
        <f>VLOOKUP(A45,'Staff Survey Counts'!$1:$1048576,2,FALSE)</f>
        <v>#N/A</v>
      </c>
    </row>
    <row r="46" spans="1:17" hidden="1" x14ac:dyDescent="0.35">
      <c r="A46" s="40" t="s">
        <v>141</v>
      </c>
      <c r="B46" s="35" t="s">
        <v>142</v>
      </c>
      <c r="C46" s="35" t="s">
        <v>38</v>
      </c>
      <c r="D46" s="41"/>
      <c r="E46" s="41"/>
      <c r="F46" s="41"/>
      <c r="G46" s="46"/>
      <c r="H46" s="47"/>
      <c r="L46">
        <f>VLOOKUP(A46,'Principal Survey Counts'!$1:$1048576,2,FALSE)</f>
        <v>1</v>
      </c>
      <c r="N46" t="e">
        <f>VLOOKUP(A46,'Staff Survey Counts'!$1:$1048576,2,FALSE)</f>
        <v>#N/A</v>
      </c>
    </row>
    <row r="47" spans="1:17" hidden="1" x14ac:dyDescent="0.35">
      <c r="A47" s="40" t="s">
        <v>143</v>
      </c>
      <c r="B47" s="35" t="s">
        <v>144</v>
      </c>
      <c r="C47" s="35" t="s">
        <v>145</v>
      </c>
      <c r="D47" s="41"/>
      <c r="E47" s="41"/>
      <c r="F47" s="41"/>
      <c r="G47" s="46"/>
      <c r="H47" s="47"/>
      <c r="L47" t="e">
        <f>VLOOKUP(A47,'Principal Survey Counts'!$1:$1048576,2,FALSE)</f>
        <v>#N/A</v>
      </c>
      <c r="N47">
        <f>VLOOKUP(A47,'Staff Survey Counts'!$1:$1048576,2,FALSE)</f>
        <v>59</v>
      </c>
    </row>
    <row r="48" spans="1:17" hidden="1" x14ac:dyDescent="0.35">
      <c r="A48" s="40" t="s">
        <v>146</v>
      </c>
      <c r="B48" s="35" t="s">
        <v>147</v>
      </c>
      <c r="C48" s="35" t="s">
        <v>38</v>
      </c>
      <c r="D48" s="41"/>
      <c r="E48" s="41"/>
      <c r="F48" s="41"/>
      <c r="G48" s="46"/>
      <c r="H48" s="47"/>
      <c r="L48">
        <f>VLOOKUP(A48,'Principal Survey Counts'!$1:$1048576,2,FALSE)</f>
        <v>3</v>
      </c>
      <c r="N48">
        <f>VLOOKUP(A48,'Staff Survey Counts'!$1:$1048576,2,FALSE)</f>
        <v>8</v>
      </c>
    </row>
    <row r="49" spans="1:16" hidden="1" x14ac:dyDescent="0.35">
      <c r="A49" s="40" t="s">
        <v>148</v>
      </c>
      <c r="B49" s="35" t="s">
        <v>149</v>
      </c>
      <c r="C49" s="35" t="s">
        <v>38</v>
      </c>
      <c r="D49" s="41"/>
      <c r="E49" s="41"/>
      <c r="F49" s="41"/>
      <c r="G49" s="46"/>
      <c r="H49" s="47"/>
      <c r="L49" t="e">
        <f>VLOOKUP(A49,'Principal Survey Counts'!$1:$1048576,2,FALSE)</f>
        <v>#N/A</v>
      </c>
      <c r="N49" t="e">
        <f>VLOOKUP(A49,'Staff Survey Counts'!$1:$1048576,2,FALSE)</f>
        <v>#N/A</v>
      </c>
    </row>
    <row r="50" spans="1:16" hidden="1" x14ac:dyDescent="0.35">
      <c r="A50" t="s">
        <v>150</v>
      </c>
      <c r="B50" t="s">
        <v>151</v>
      </c>
      <c r="C50" t="s">
        <v>152</v>
      </c>
      <c r="D50" s="9" t="s">
        <v>48</v>
      </c>
      <c r="E50" s="9" t="s">
        <v>7</v>
      </c>
      <c r="F50" s="35"/>
      <c r="G50" s="37"/>
      <c r="H50" s="39"/>
      <c r="K50">
        <v>15</v>
      </c>
      <c r="L50">
        <f>VLOOKUP(A50,'Principal Survey Counts'!$1:$1048576,2,FALSE)</f>
        <v>1</v>
      </c>
      <c r="M50">
        <v>1</v>
      </c>
      <c r="N50">
        <f>VLOOKUP(A50,'Staff Survey Counts'!$1:$1048576,2,FALSE)</f>
        <v>92</v>
      </c>
      <c r="O50">
        <v>1</v>
      </c>
      <c r="P50">
        <v>1</v>
      </c>
    </row>
    <row r="51" spans="1:16" hidden="1" x14ac:dyDescent="0.35">
      <c r="A51" t="s">
        <v>153</v>
      </c>
      <c r="B51" t="s">
        <v>154</v>
      </c>
      <c r="C51" t="s">
        <v>155</v>
      </c>
      <c r="D51" t="s">
        <v>156</v>
      </c>
      <c r="E51" t="s">
        <v>7</v>
      </c>
      <c r="F51" t="s">
        <v>7</v>
      </c>
      <c r="G51" t="s">
        <v>7</v>
      </c>
      <c r="H51" t="s">
        <v>7</v>
      </c>
      <c r="I51">
        <v>5</v>
      </c>
      <c r="J51">
        <v>2</v>
      </c>
      <c r="L51">
        <f>VLOOKUP(A51,'Principal Survey Counts'!$1:$1048576,2,FALSE)</f>
        <v>2</v>
      </c>
      <c r="M51">
        <v>1</v>
      </c>
      <c r="N51">
        <f>VLOOKUP(A51,'Staff Survey Counts'!$1:$1048576,2,FALSE)</f>
        <v>13</v>
      </c>
    </row>
    <row r="52" spans="1:16" hidden="1" x14ac:dyDescent="0.35">
      <c r="A52" s="40" t="s">
        <v>157</v>
      </c>
      <c r="B52" s="35" t="s">
        <v>158</v>
      </c>
      <c r="C52" s="35" t="s">
        <v>38</v>
      </c>
      <c r="D52" s="41"/>
      <c r="E52" s="41"/>
      <c r="F52" s="41"/>
      <c r="G52" s="41"/>
      <c r="H52" s="41"/>
      <c r="L52" t="e">
        <f>VLOOKUP(A52,'Principal Survey Counts'!$1:$1048576,2,FALSE)</f>
        <v>#N/A</v>
      </c>
      <c r="N52" t="e">
        <f>VLOOKUP(A52,'Staff Survey Counts'!$1:$1048576,2,FALSE)</f>
        <v>#N/A</v>
      </c>
    </row>
    <row r="53" spans="1:16" hidden="1" x14ac:dyDescent="0.35">
      <c r="A53" s="40" t="s">
        <v>159</v>
      </c>
      <c r="B53" s="35" t="s">
        <v>160</v>
      </c>
      <c r="C53" s="35" t="s">
        <v>38</v>
      </c>
      <c r="D53" s="41"/>
      <c r="E53" s="41"/>
      <c r="F53" s="41"/>
      <c r="G53" s="41"/>
      <c r="H53" s="41"/>
      <c r="L53" t="e">
        <f>VLOOKUP(A53,'Principal Survey Counts'!$1:$1048576,2,FALSE)</f>
        <v>#N/A</v>
      </c>
      <c r="N53" t="e">
        <f>VLOOKUP(A53,'Staff Survey Counts'!$1:$1048576,2,FALSE)</f>
        <v>#N/A</v>
      </c>
    </row>
    <row r="54" spans="1:16" hidden="1" x14ac:dyDescent="0.35">
      <c r="A54" t="s">
        <v>161</v>
      </c>
      <c r="B54" s="9" t="s">
        <v>162</v>
      </c>
      <c r="C54" s="9" t="s">
        <v>28</v>
      </c>
      <c r="D54" s="9" t="s">
        <v>29</v>
      </c>
      <c r="E54" t="s">
        <v>7</v>
      </c>
      <c r="F54" s="35"/>
      <c r="G54" s="35"/>
      <c r="H54" s="35"/>
      <c r="I54">
        <v>3</v>
      </c>
      <c r="J54">
        <v>3</v>
      </c>
      <c r="K54">
        <v>4</v>
      </c>
      <c r="L54">
        <f>VLOOKUP(A54,'Principal Survey Counts'!$1:$1048576,2,FALSE)</f>
        <v>1</v>
      </c>
      <c r="M54">
        <v>1</v>
      </c>
      <c r="N54">
        <f>VLOOKUP(A54,'Staff Survey Counts'!$1:$1048576,2,FALSE)</f>
        <v>26</v>
      </c>
      <c r="O54">
        <v>1</v>
      </c>
      <c r="P54">
        <v>1</v>
      </c>
    </row>
    <row r="55" spans="1:16" hidden="1" x14ac:dyDescent="0.35">
      <c r="A55" s="40" t="s">
        <v>163</v>
      </c>
      <c r="B55" s="35" t="s">
        <v>164</v>
      </c>
      <c r="C55" s="35" t="s">
        <v>38</v>
      </c>
      <c r="D55" s="41"/>
      <c r="E55" s="41"/>
      <c r="F55" s="41"/>
      <c r="G55" s="41"/>
      <c r="H55" s="41"/>
      <c r="L55" t="e">
        <f>VLOOKUP(A55,'Principal Survey Counts'!$1:$1048576,2,FALSE)</f>
        <v>#N/A</v>
      </c>
      <c r="N55" t="e">
        <f>VLOOKUP(A55,'Staff Survey Counts'!$1:$1048576,2,FALSE)</f>
        <v>#N/A</v>
      </c>
    </row>
    <row r="56" spans="1:16" hidden="1" x14ac:dyDescent="0.35">
      <c r="A56" s="40" t="s">
        <v>165</v>
      </c>
      <c r="B56" s="35" t="s">
        <v>166</v>
      </c>
      <c r="C56" s="35" t="s">
        <v>38</v>
      </c>
      <c r="D56" s="41"/>
      <c r="E56" s="41"/>
      <c r="F56" s="41"/>
      <c r="G56" s="41"/>
      <c r="H56" s="41"/>
      <c r="L56">
        <f>VLOOKUP(A56,'Principal Survey Counts'!$1:$1048576,2,FALSE)</f>
        <v>1</v>
      </c>
      <c r="N56" t="e">
        <f>VLOOKUP(A56,'Staff Survey Counts'!$1:$1048576,2,FALSE)</f>
        <v>#N/A</v>
      </c>
    </row>
    <row r="57" spans="1:16" hidden="1" x14ac:dyDescent="0.35">
      <c r="A57" s="40" t="s">
        <v>167</v>
      </c>
      <c r="B57" t="s">
        <v>168</v>
      </c>
      <c r="C57" t="s">
        <v>169</v>
      </c>
      <c r="D57" s="9" t="s">
        <v>42</v>
      </c>
      <c r="E57" t="s">
        <v>7</v>
      </c>
      <c r="F57" s="35"/>
      <c r="G57" s="35"/>
      <c r="H57" s="35"/>
      <c r="K57">
        <v>13</v>
      </c>
      <c r="L57">
        <f>VLOOKUP(A57,'Principal Survey Counts'!$1:$1048576,2,FALSE)</f>
        <v>1</v>
      </c>
      <c r="M57">
        <v>1</v>
      </c>
      <c r="N57">
        <f>VLOOKUP(A57,'Staff Survey Counts'!$1:$1048576,2,FALSE)</f>
        <v>37</v>
      </c>
      <c r="O57">
        <v>1</v>
      </c>
      <c r="P57">
        <v>1</v>
      </c>
    </row>
    <row r="58" spans="1:16" hidden="1" x14ac:dyDescent="0.35">
      <c r="A58" t="s">
        <v>170</v>
      </c>
      <c r="B58" s="9" t="s">
        <v>171</v>
      </c>
      <c r="C58" s="9" t="s">
        <v>172</v>
      </c>
      <c r="D58" s="9" t="s">
        <v>29</v>
      </c>
      <c r="E58" t="s">
        <v>7</v>
      </c>
      <c r="F58" s="35"/>
      <c r="G58" s="35"/>
      <c r="H58" s="35"/>
      <c r="I58">
        <v>7</v>
      </c>
      <c r="J58">
        <v>4</v>
      </c>
      <c r="L58">
        <f>VLOOKUP(A58,'Principal Survey Counts'!$1:$1048576,2,FALSE)</f>
        <v>1</v>
      </c>
      <c r="M58">
        <v>1</v>
      </c>
      <c r="N58">
        <f>VLOOKUP(A58,'Staff Survey Counts'!$1:$1048576,2,FALSE)</f>
        <v>36</v>
      </c>
      <c r="O58">
        <v>1</v>
      </c>
      <c r="P58">
        <v>1</v>
      </c>
    </row>
    <row r="59" spans="1:16" hidden="1" x14ac:dyDescent="0.35">
      <c r="A59" t="s">
        <v>173</v>
      </c>
      <c r="B59" s="9" t="s">
        <v>174</v>
      </c>
      <c r="C59" s="9" t="s">
        <v>32</v>
      </c>
      <c r="D59" s="9" t="s">
        <v>29</v>
      </c>
      <c r="E59" t="s">
        <v>7</v>
      </c>
      <c r="F59" s="35" t="s">
        <v>7</v>
      </c>
      <c r="G59" s="35"/>
      <c r="H59" s="35"/>
      <c r="I59">
        <v>12</v>
      </c>
      <c r="J59">
        <v>2</v>
      </c>
      <c r="L59">
        <f>VLOOKUP(A59,'Principal Survey Counts'!$1:$1048576,2,FALSE)</f>
        <v>1</v>
      </c>
      <c r="M59">
        <v>1</v>
      </c>
      <c r="N59">
        <f>VLOOKUP(A59,'Staff Survey Counts'!$1:$1048576,2,FALSE)</f>
        <v>30</v>
      </c>
      <c r="O59">
        <v>1</v>
      </c>
      <c r="P59">
        <v>1</v>
      </c>
    </row>
    <row r="60" spans="1:16" hidden="1" x14ac:dyDescent="0.35">
      <c r="A60" s="40" t="s">
        <v>175</v>
      </c>
      <c r="B60" s="35" t="s">
        <v>176</v>
      </c>
      <c r="C60" s="35" t="s">
        <v>177</v>
      </c>
      <c r="D60" s="41"/>
      <c r="E60" s="41"/>
      <c r="F60" s="41"/>
      <c r="G60" s="41"/>
      <c r="H60" s="41"/>
      <c r="L60">
        <f>VLOOKUP(A60,'Principal Survey Counts'!$1:$1048576,2,FALSE)</f>
        <v>1</v>
      </c>
      <c r="N60">
        <f>VLOOKUP(A60,'Staff Survey Counts'!$1:$1048576,2,FALSE)</f>
        <v>24</v>
      </c>
    </row>
    <row r="61" spans="1:16" hidden="1" x14ac:dyDescent="0.35">
      <c r="A61" t="s">
        <v>178</v>
      </c>
      <c r="B61" t="s">
        <v>179</v>
      </c>
      <c r="C61" t="s">
        <v>180</v>
      </c>
      <c r="D61" s="9" t="s">
        <v>42</v>
      </c>
      <c r="E61" t="s">
        <v>7</v>
      </c>
      <c r="F61" s="35"/>
      <c r="G61" s="35"/>
      <c r="H61" s="35"/>
      <c r="I61">
        <v>5</v>
      </c>
      <c r="J61">
        <v>5</v>
      </c>
      <c r="K61">
        <v>3</v>
      </c>
      <c r="L61">
        <f>VLOOKUP(A61,'Principal Survey Counts'!$1:$1048576,2,FALSE)</f>
        <v>1</v>
      </c>
      <c r="M61">
        <v>1</v>
      </c>
      <c r="N61">
        <f>VLOOKUP(A61,'Staff Survey Counts'!$1:$1048576,2,FALSE)</f>
        <v>24</v>
      </c>
      <c r="O61">
        <v>1</v>
      </c>
      <c r="P61">
        <v>1</v>
      </c>
    </row>
    <row r="62" spans="1:16" hidden="1" x14ac:dyDescent="0.35">
      <c r="A62" t="s">
        <v>181</v>
      </c>
      <c r="B62" s="9" t="s">
        <v>182</v>
      </c>
      <c r="C62" s="9" t="s">
        <v>183</v>
      </c>
      <c r="D62" s="9"/>
      <c r="E62" s="9"/>
      <c r="F62" s="35"/>
      <c r="G62" s="35"/>
      <c r="H62" s="35"/>
      <c r="I62">
        <v>0</v>
      </c>
      <c r="J62">
        <v>0</v>
      </c>
      <c r="K62">
        <v>9</v>
      </c>
      <c r="L62">
        <f>VLOOKUP(A62,'Principal Survey Counts'!$1:$1048576,2,FALSE)</f>
        <v>1</v>
      </c>
      <c r="M62" s="12"/>
      <c r="N62">
        <f>VLOOKUP(A62,'Staff Survey Counts'!$1:$1048576,2,FALSE)</f>
        <v>18</v>
      </c>
      <c r="O62">
        <v>1</v>
      </c>
      <c r="P62">
        <v>1</v>
      </c>
    </row>
    <row r="63" spans="1:16" hidden="1" x14ac:dyDescent="0.35">
      <c r="A63" t="s">
        <v>184</v>
      </c>
      <c r="B63" t="s">
        <v>185</v>
      </c>
      <c r="C63" t="s">
        <v>186</v>
      </c>
      <c r="D63" s="9"/>
      <c r="E63" s="9"/>
      <c r="F63" s="35"/>
      <c r="G63" s="35"/>
      <c r="H63" s="35"/>
      <c r="L63" t="e">
        <f>VLOOKUP(A63,'Principal Survey Counts'!$1:$1048576,2,FALSE)</f>
        <v>#N/A</v>
      </c>
      <c r="N63">
        <f>VLOOKUP(A63,'Staff Survey Counts'!$1:$1048576,2,FALSE)</f>
        <v>20</v>
      </c>
    </row>
    <row r="64" spans="1:16" hidden="1" x14ac:dyDescent="0.35">
      <c r="A64" t="s">
        <v>187</v>
      </c>
      <c r="B64" t="s">
        <v>188</v>
      </c>
      <c r="C64" t="s">
        <v>189</v>
      </c>
      <c r="D64" s="9" t="s">
        <v>60</v>
      </c>
      <c r="E64" s="9" t="s">
        <v>34</v>
      </c>
      <c r="F64" s="35"/>
      <c r="G64" s="35"/>
      <c r="H64" s="35"/>
      <c r="I64">
        <v>0</v>
      </c>
      <c r="J64">
        <v>0</v>
      </c>
      <c r="K64">
        <v>10</v>
      </c>
      <c r="L64">
        <f>VLOOKUP(A64,'Principal Survey Counts'!$1:$1048576,2,FALSE)</f>
        <v>7</v>
      </c>
      <c r="M64">
        <v>1</v>
      </c>
      <c r="N64">
        <f>VLOOKUP(A64,'Staff Survey Counts'!$1:$1048576,2,FALSE)</f>
        <v>86</v>
      </c>
      <c r="O64">
        <v>1</v>
      </c>
      <c r="P64">
        <v>1</v>
      </c>
    </row>
    <row r="65" spans="1:16" hidden="1" x14ac:dyDescent="0.35">
      <c r="A65" t="s">
        <v>190</v>
      </c>
      <c r="B65" s="9" t="s">
        <v>191</v>
      </c>
      <c r="C65" s="9" t="s">
        <v>183</v>
      </c>
      <c r="D65" s="9"/>
      <c r="E65" s="9"/>
      <c r="F65" s="35"/>
      <c r="G65" s="35"/>
      <c r="H65" s="35"/>
      <c r="I65" s="12"/>
      <c r="J65" s="12"/>
      <c r="K65" s="12"/>
      <c r="L65">
        <f>VLOOKUP(A65,'Principal Survey Counts'!$1:$1048576,2,FALSE)</f>
        <v>1</v>
      </c>
      <c r="M65" s="12"/>
      <c r="N65">
        <f>VLOOKUP(A65,'Staff Survey Counts'!$1:$1048576,2,FALSE)</f>
        <v>46</v>
      </c>
      <c r="O65">
        <v>2</v>
      </c>
      <c r="P65">
        <v>1</v>
      </c>
    </row>
    <row r="66" spans="1:16" hidden="1" x14ac:dyDescent="0.35">
      <c r="A66" t="s">
        <v>192</v>
      </c>
      <c r="B66" t="s">
        <v>193</v>
      </c>
      <c r="C66" t="s">
        <v>194</v>
      </c>
      <c r="D66" s="9" t="s">
        <v>42</v>
      </c>
      <c r="E66" t="s">
        <v>7</v>
      </c>
      <c r="F66" s="35"/>
      <c r="G66" s="35"/>
      <c r="H66" s="35"/>
      <c r="I66">
        <v>0</v>
      </c>
      <c r="J66">
        <v>0</v>
      </c>
      <c r="K66">
        <v>11</v>
      </c>
      <c r="L66">
        <f>VLOOKUP(A66,'Principal Survey Counts'!$1:$1048576,2,FALSE)</f>
        <v>1</v>
      </c>
      <c r="M66">
        <v>1</v>
      </c>
      <c r="N66">
        <f>VLOOKUP(A66,'Staff Survey Counts'!$1:$1048576,2,FALSE)</f>
        <v>19</v>
      </c>
      <c r="O66">
        <v>1</v>
      </c>
      <c r="P66">
        <v>1</v>
      </c>
    </row>
    <row r="67" spans="1:16" hidden="1" x14ac:dyDescent="0.35">
      <c r="A67" t="s">
        <v>195</v>
      </c>
      <c r="B67" s="9" t="s">
        <v>196</v>
      </c>
      <c r="C67" s="9" t="s">
        <v>197</v>
      </c>
      <c r="D67" t="s">
        <v>29</v>
      </c>
      <c r="E67" t="s">
        <v>7</v>
      </c>
      <c r="F67" s="35"/>
      <c r="G67" s="35"/>
      <c r="H67" s="35"/>
      <c r="K67">
        <v>16</v>
      </c>
      <c r="L67">
        <f>VLOOKUP(A67,'Principal Survey Counts'!$1:$1048576,2,FALSE)</f>
        <v>1</v>
      </c>
      <c r="M67">
        <v>1</v>
      </c>
      <c r="N67">
        <f>VLOOKUP(A67,'Staff Survey Counts'!$1:$1048576,2,FALSE)</f>
        <v>26</v>
      </c>
      <c r="O67">
        <v>1</v>
      </c>
      <c r="P67">
        <v>1</v>
      </c>
    </row>
    <row r="68" spans="1:16" hidden="1" x14ac:dyDescent="0.35">
      <c r="A68" t="s">
        <v>198</v>
      </c>
      <c r="B68" t="s">
        <v>199</v>
      </c>
      <c r="C68" t="s">
        <v>200</v>
      </c>
      <c r="D68" s="9" t="s">
        <v>73</v>
      </c>
      <c r="E68" s="9" t="s">
        <v>7</v>
      </c>
      <c r="F68" s="35"/>
      <c r="G68" s="35"/>
      <c r="H68" s="35"/>
      <c r="J68">
        <v>4</v>
      </c>
      <c r="K68">
        <v>8</v>
      </c>
      <c r="L68">
        <f>VLOOKUP(A68,'Principal Survey Counts'!$1:$1048576,2,FALSE)</f>
        <v>1</v>
      </c>
      <c r="M68">
        <v>1</v>
      </c>
      <c r="N68">
        <f>VLOOKUP(A68,'Staff Survey Counts'!$1:$1048576,2,FALSE)</f>
        <v>53</v>
      </c>
      <c r="O68">
        <v>1</v>
      </c>
      <c r="P68">
        <v>1</v>
      </c>
    </row>
    <row r="69" spans="1:16" hidden="1" x14ac:dyDescent="0.35">
      <c r="A69" t="s">
        <v>201</v>
      </c>
      <c r="B69" t="s">
        <v>202</v>
      </c>
      <c r="C69" t="s">
        <v>203</v>
      </c>
      <c r="D69" s="9"/>
      <c r="E69" s="9"/>
      <c r="F69" s="35"/>
      <c r="G69" s="35"/>
      <c r="H69" s="35"/>
      <c r="L69">
        <f>VLOOKUP(A69,'Principal Survey Counts'!$1:$1048576,2,FALSE)</f>
        <v>2</v>
      </c>
      <c r="N69">
        <f>VLOOKUP(A69,'Staff Survey Counts'!$1:$1048576,2,FALSE)</f>
        <v>35</v>
      </c>
    </row>
    <row r="70" spans="1:16" hidden="1" x14ac:dyDescent="0.35">
      <c r="A70" s="40" t="s">
        <v>204</v>
      </c>
      <c r="B70" s="35" t="s">
        <v>205</v>
      </c>
      <c r="C70" s="35" t="s">
        <v>25</v>
      </c>
      <c r="D70" s="41"/>
      <c r="E70" s="41"/>
      <c r="F70" s="41"/>
      <c r="G70" s="41"/>
      <c r="H70" s="41"/>
      <c r="L70" t="e">
        <f>VLOOKUP(A70,'Principal Survey Counts'!$1:$1048576,2,FALSE)</f>
        <v>#N/A</v>
      </c>
      <c r="N70" t="e">
        <f>VLOOKUP(A70,'Staff Survey Counts'!$1:$1048576,2,FALSE)</f>
        <v>#N/A</v>
      </c>
    </row>
    <row r="71" spans="1:16" hidden="1" x14ac:dyDescent="0.35">
      <c r="A71" t="s">
        <v>206</v>
      </c>
      <c r="B71" s="9" t="s">
        <v>207</v>
      </c>
      <c r="C71" s="9" t="s">
        <v>208</v>
      </c>
      <c r="D71" t="s">
        <v>33</v>
      </c>
      <c r="E71" t="s">
        <v>7</v>
      </c>
      <c r="F71" s="9" t="s">
        <v>7</v>
      </c>
      <c r="G71" s="9" t="s">
        <v>34</v>
      </c>
      <c r="H71" s="9"/>
      <c r="I71">
        <v>2</v>
      </c>
      <c r="J71">
        <v>1</v>
      </c>
      <c r="L71">
        <f>VLOOKUP(A71,'Principal Survey Counts'!$1:$1048576,2,FALSE)</f>
        <v>1</v>
      </c>
      <c r="M71">
        <v>1</v>
      </c>
      <c r="N71">
        <f>VLOOKUP(A71,'Staff Survey Counts'!$1:$1048576,2,FALSE)</f>
        <v>24</v>
      </c>
      <c r="O71">
        <v>1</v>
      </c>
      <c r="P71">
        <v>1</v>
      </c>
    </row>
    <row r="72" spans="1:16" hidden="1" x14ac:dyDescent="0.35">
      <c r="A72" t="s">
        <v>209</v>
      </c>
      <c r="B72" t="s">
        <v>210</v>
      </c>
      <c r="C72" t="s">
        <v>211</v>
      </c>
      <c r="D72" s="59" t="s">
        <v>60</v>
      </c>
      <c r="E72" s="9" t="s">
        <v>34</v>
      </c>
      <c r="F72" s="35"/>
      <c r="G72" s="35"/>
      <c r="H72" s="35"/>
      <c r="I72">
        <v>9</v>
      </c>
      <c r="J72">
        <v>0</v>
      </c>
      <c r="K72">
        <v>0</v>
      </c>
      <c r="L72">
        <f>VLOOKUP(A72,'Principal Survey Counts'!$1:$1048576,2,FALSE)</f>
        <v>3</v>
      </c>
      <c r="M72">
        <v>1</v>
      </c>
      <c r="N72">
        <f>VLOOKUP(A72,'Staff Survey Counts'!$1:$1048576,2,FALSE)</f>
        <v>15</v>
      </c>
      <c r="O72">
        <v>1</v>
      </c>
      <c r="P72">
        <v>1</v>
      </c>
    </row>
    <row r="73" spans="1:16" hidden="1" x14ac:dyDescent="0.35">
      <c r="A73" t="s">
        <v>212</v>
      </c>
      <c r="B73" t="s">
        <v>213</v>
      </c>
      <c r="C73" t="s">
        <v>41</v>
      </c>
      <c r="D73" s="59"/>
      <c r="E73" s="9"/>
      <c r="F73" s="35"/>
      <c r="G73" s="35"/>
      <c r="H73" s="35"/>
      <c r="I73">
        <v>8</v>
      </c>
      <c r="J73">
        <v>4</v>
      </c>
      <c r="L73">
        <f>VLOOKUP(A73,'Principal Survey Counts'!$1:$1048576,2,FALSE)</f>
        <v>1</v>
      </c>
      <c r="M73">
        <v>1</v>
      </c>
      <c r="N73">
        <f>VLOOKUP(A73,'Staff Survey Counts'!$1:$1048576,2,FALSE)</f>
        <v>23</v>
      </c>
      <c r="O73">
        <v>2</v>
      </c>
      <c r="P73">
        <v>1</v>
      </c>
    </row>
    <row r="74" spans="1:16" hidden="1" x14ac:dyDescent="0.35">
      <c r="A74" t="s">
        <v>214</v>
      </c>
      <c r="B74" t="s">
        <v>215</v>
      </c>
      <c r="C74" t="s">
        <v>101</v>
      </c>
      <c r="D74" t="s">
        <v>33</v>
      </c>
      <c r="E74" t="s">
        <v>7</v>
      </c>
      <c r="F74" t="s">
        <v>7</v>
      </c>
      <c r="G74" t="s">
        <v>34</v>
      </c>
      <c r="I74">
        <v>9</v>
      </c>
      <c r="J74">
        <v>2</v>
      </c>
      <c r="L74" t="e">
        <f>VLOOKUP(A74,'Principal Survey Counts'!$1:$1048576,2,FALSE)</f>
        <v>#N/A</v>
      </c>
      <c r="M74">
        <v>1</v>
      </c>
      <c r="N74">
        <f>VLOOKUP(A74,'Staff Survey Counts'!$1:$1048576,2,FALSE)</f>
        <v>28</v>
      </c>
      <c r="O74">
        <v>2</v>
      </c>
    </row>
    <row r="75" spans="1:16" hidden="1" x14ac:dyDescent="0.35">
      <c r="A75" s="40" t="s">
        <v>216</v>
      </c>
      <c r="B75" s="35" t="s">
        <v>217</v>
      </c>
      <c r="C75" s="35" t="s">
        <v>19</v>
      </c>
      <c r="D75" s="41"/>
      <c r="E75" s="41"/>
      <c r="F75" s="41"/>
      <c r="G75" s="41"/>
      <c r="H75" s="41"/>
      <c r="L75" t="e">
        <f>VLOOKUP(A75,'Principal Survey Counts'!$1:$1048576,2,FALSE)</f>
        <v>#N/A</v>
      </c>
      <c r="N75">
        <f>VLOOKUP(A75,'Staff Survey Counts'!$1:$1048576,2,FALSE)</f>
        <v>17</v>
      </c>
    </row>
    <row r="76" spans="1:16" hidden="1" x14ac:dyDescent="0.35">
      <c r="A76" s="40" t="s">
        <v>218</v>
      </c>
      <c r="B76" s="35" t="s">
        <v>219</v>
      </c>
      <c r="C76" s="35" t="s">
        <v>38</v>
      </c>
      <c r="D76" s="41"/>
      <c r="E76" s="41"/>
      <c r="F76" s="41"/>
      <c r="G76" s="41"/>
      <c r="H76" s="41"/>
      <c r="L76">
        <f>VLOOKUP(A76,'Principal Survey Counts'!$1:$1048576,2,FALSE)</f>
        <v>1</v>
      </c>
      <c r="N76">
        <f>VLOOKUP(A76,'Staff Survey Counts'!$1:$1048576,2,FALSE)</f>
        <v>4</v>
      </c>
    </row>
    <row r="77" spans="1:16" hidden="1" x14ac:dyDescent="0.35">
      <c r="A77" s="40" t="s">
        <v>220</v>
      </c>
      <c r="B77" s="35" t="s">
        <v>221</v>
      </c>
      <c r="C77" s="35" t="s">
        <v>222</v>
      </c>
      <c r="D77" s="41"/>
      <c r="E77" s="41"/>
      <c r="F77" s="41"/>
      <c r="G77" s="41"/>
      <c r="H77" s="41"/>
      <c r="L77" t="e">
        <f>VLOOKUP(A77,'Principal Survey Counts'!$1:$1048576,2,FALSE)</f>
        <v>#N/A</v>
      </c>
      <c r="N77" t="e">
        <f>VLOOKUP(A77,'Staff Survey Counts'!$1:$1048576,2,FALSE)</f>
        <v>#N/A</v>
      </c>
    </row>
    <row r="78" spans="1:16" hidden="1" x14ac:dyDescent="0.35">
      <c r="A78" s="40" t="s">
        <v>223</v>
      </c>
      <c r="B78" s="35" t="s">
        <v>224</v>
      </c>
      <c r="C78" s="35" t="s">
        <v>177</v>
      </c>
      <c r="D78" s="41"/>
      <c r="E78" s="41"/>
      <c r="F78" s="41"/>
      <c r="G78" s="41"/>
      <c r="H78" s="41"/>
      <c r="L78">
        <f>VLOOKUP(A78,'Principal Survey Counts'!$1:$1048576,2,FALSE)</f>
        <v>1</v>
      </c>
      <c r="N78">
        <f>VLOOKUP(A78,'Staff Survey Counts'!$1:$1048576,2,FALSE)</f>
        <v>16</v>
      </c>
    </row>
    <row r="79" spans="1:16" hidden="1" x14ac:dyDescent="0.35">
      <c r="A79" s="40" t="s">
        <v>225</v>
      </c>
      <c r="B79" s="35" t="s">
        <v>226</v>
      </c>
      <c r="C79" s="35" t="s">
        <v>38</v>
      </c>
      <c r="D79" s="41"/>
      <c r="E79" s="41"/>
      <c r="F79" s="41"/>
      <c r="G79" s="41"/>
      <c r="H79" s="41"/>
      <c r="L79" t="e">
        <f>VLOOKUP(A79,'Principal Survey Counts'!$1:$1048576,2,FALSE)</f>
        <v>#N/A</v>
      </c>
      <c r="N79" t="e">
        <f>VLOOKUP(A79,'Staff Survey Counts'!$1:$1048576,2,FALSE)</f>
        <v>#N/A</v>
      </c>
    </row>
    <row r="80" spans="1:16" hidden="1" x14ac:dyDescent="0.35">
      <c r="A80" s="40" t="s">
        <v>227</v>
      </c>
      <c r="B80" s="35" t="s">
        <v>228</v>
      </c>
      <c r="C80" s="35" t="s">
        <v>177</v>
      </c>
      <c r="D80" s="41"/>
      <c r="E80" s="41"/>
      <c r="F80" s="41"/>
      <c r="G80" s="41"/>
      <c r="H80" s="41"/>
      <c r="L80" t="e">
        <f>VLOOKUP(A80,'Principal Survey Counts'!$1:$1048576,2,FALSE)</f>
        <v>#N/A</v>
      </c>
      <c r="N80" t="e">
        <f>VLOOKUP(A80,'Staff Survey Counts'!$1:$1048576,2,FALSE)</f>
        <v>#N/A</v>
      </c>
    </row>
    <row r="81" spans="1:17" hidden="1" x14ac:dyDescent="0.35">
      <c r="A81" s="40" t="s">
        <v>229</v>
      </c>
      <c r="B81" s="35" t="s">
        <v>230</v>
      </c>
      <c r="C81" s="35" t="s">
        <v>38</v>
      </c>
      <c r="D81" s="41"/>
      <c r="E81" s="41"/>
      <c r="F81" s="41"/>
      <c r="G81" s="41"/>
      <c r="H81" s="41"/>
      <c r="L81" t="e">
        <f>VLOOKUP(A81,'Principal Survey Counts'!$1:$1048576,2,FALSE)</f>
        <v>#N/A</v>
      </c>
      <c r="N81">
        <f>VLOOKUP(A81,'Staff Survey Counts'!$1:$1048576,2,FALSE)</f>
        <v>19</v>
      </c>
    </row>
    <row r="82" spans="1:17" hidden="1" x14ac:dyDescent="0.35">
      <c r="A82" s="40" t="s">
        <v>231</v>
      </c>
      <c r="B82" s="35" t="s">
        <v>232</v>
      </c>
      <c r="C82" s="35" t="s">
        <v>38</v>
      </c>
      <c r="D82" s="41"/>
      <c r="E82" s="41"/>
      <c r="F82" s="41"/>
      <c r="G82" s="41"/>
      <c r="H82" s="41"/>
      <c r="L82" t="e">
        <f>VLOOKUP(A82,'Principal Survey Counts'!$1:$1048576,2,FALSE)</f>
        <v>#N/A</v>
      </c>
      <c r="N82" t="e">
        <f>VLOOKUP(A82,'Staff Survey Counts'!$1:$1048576,2,FALSE)</f>
        <v>#N/A</v>
      </c>
    </row>
    <row r="83" spans="1:17" hidden="1" x14ac:dyDescent="0.35">
      <c r="A83" s="40" t="s">
        <v>233</v>
      </c>
      <c r="B83" s="35" t="s">
        <v>234</v>
      </c>
      <c r="C83" s="35" t="s">
        <v>38</v>
      </c>
      <c r="D83" s="41"/>
      <c r="E83" s="41"/>
      <c r="F83" s="41"/>
      <c r="G83" s="41"/>
      <c r="H83" s="41"/>
      <c r="L83" t="e">
        <f>VLOOKUP(A83,'Principal Survey Counts'!$1:$1048576,2,FALSE)</f>
        <v>#N/A</v>
      </c>
      <c r="N83" t="e">
        <f>VLOOKUP(A83,'Staff Survey Counts'!$1:$1048576,2,FALSE)</f>
        <v>#N/A</v>
      </c>
    </row>
    <row r="84" spans="1:17" hidden="1" x14ac:dyDescent="0.35">
      <c r="A84" s="40" t="s">
        <v>235</v>
      </c>
      <c r="B84" s="35" t="s">
        <v>236</v>
      </c>
      <c r="C84" s="35" t="s">
        <v>38</v>
      </c>
      <c r="D84" s="41"/>
      <c r="E84" s="41"/>
      <c r="F84" s="41"/>
      <c r="G84" s="41"/>
      <c r="H84" s="41"/>
      <c r="L84" t="e">
        <f>VLOOKUP(A84,'Principal Survey Counts'!$1:$1048576,2,FALSE)</f>
        <v>#N/A</v>
      </c>
      <c r="N84" t="e">
        <f>VLOOKUP(A84,'Staff Survey Counts'!$1:$1048576,2,FALSE)</f>
        <v>#N/A</v>
      </c>
    </row>
    <row r="85" spans="1:17" hidden="1" x14ac:dyDescent="0.35">
      <c r="A85" t="s">
        <v>237</v>
      </c>
      <c r="B85" s="9" t="s">
        <v>238</v>
      </c>
      <c r="C85" s="9" t="s">
        <v>28</v>
      </c>
      <c r="D85" t="s">
        <v>33</v>
      </c>
      <c r="E85" t="s">
        <v>7</v>
      </c>
      <c r="F85" s="9" t="s">
        <v>7</v>
      </c>
      <c r="G85" s="9"/>
      <c r="H85" s="9"/>
      <c r="I85">
        <v>5</v>
      </c>
      <c r="J85">
        <v>3</v>
      </c>
      <c r="L85">
        <f>VLOOKUP(A85,'Principal Survey Counts'!$1:$1048576,2,FALSE)</f>
        <v>2</v>
      </c>
      <c r="M85">
        <v>2</v>
      </c>
      <c r="N85">
        <f>VLOOKUP(A85,'Staff Survey Counts'!$1:$1048576,2,FALSE)</f>
        <v>26</v>
      </c>
      <c r="O85">
        <v>1</v>
      </c>
      <c r="P85">
        <v>1</v>
      </c>
      <c r="Q85">
        <v>1</v>
      </c>
    </row>
    <row r="86" spans="1:17" hidden="1" x14ac:dyDescent="0.35">
      <c r="A86" t="s">
        <v>239</v>
      </c>
      <c r="B86" t="s">
        <v>240</v>
      </c>
      <c r="C86" t="s">
        <v>200</v>
      </c>
      <c r="D86" s="9"/>
      <c r="E86" s="9"/>
      <c r="F86" s="35"/>
      <c r="G86" s="35"/>
      <c r="H86" s="35"/>
      <c r="L86">
        <f>VLOOKUP(A86,'Principal Survey Counts'!$1:$1048576,2,FALSE)</f>
        <v>2</v>
      </c>
      <c r="N86">
        <f>VLOOKUP(A86,'Staff Survey Counts'!$1:$1048576,2,FALSE)</f>
        <v>55</v>
      </c>
    </row>
    <row r="87" spans="1:17" hidden="1" x14ac:dyDescent="0.35">
      <c r="A87" t="s">
        <v>241</v>
      </c>
      <c r="B87" s="9" t="s">
        <v>242</v>
      </c>
      <c r="C87" s="9" t="s">
        <v>32</v>
      </c>
      <c r="D87" s="9" t="s">
        <v>29</v>
      </c>
      <c r="E87" t="s">
        <v>7</v>
      </c>
      <c r="F87" s="35" t="s">
        <v>7</v>
      </c>
      <c r="G87" s="35"/>
      <c r="H87" s="35"/>
      <c r="I87">
        <v>9</v>
      </c>
      <c r="J87">
        <v>2</v>
      </c>
      <c r="L87">
        <f>VLOOKUP(A87,'Principal Survey Counts'!$1:$1048576,2,FALSE)</f>
        <v>2</v>
      </c>
      <c r="M87">
        <v>1</v>
      </c>
      <c r="N87">
        <f>VLOOKUP(A87,'Staff Survey Counts'!$1:$1048576,2,FALSE)</f>
        <v>30</v>
      </c>
      <c r="O87">
        <v>1</v>
      </c>
      <c r="P87">
        <v>1</v>
      </c>
    </row>
    <row r="88" spans="1:17" hidden="1" x14ac:dyDescent="0.35">
      <c r="A88" t="s">
        <v>243</v>
      </c>
      <c r="B88" t="s">
        <v>244</v>
      </c>
      <c r="C88" t="s">
        <v>138</v>
      </c>
      <c r="D88" s="9" t="s">
        <v>73</v>
      </c>
      <c r="E88" s="9" t="s">
        <v>7</v>
      </c>
      <c r="F88" s="35"/>
      <c r="G88" s="35"/>
      <c r="H88" s="35"/>
      <c r="I88">
        <v>5</v>
      </c>
      <c r="J88">
        <v>4</v>
      </c>
      <c r="K88">
        <v>0</v>
      </c>
      <c r="L88">
        <f>VLOOKUP(A88,'Principal Survey Counts'!$1:$1048576,2,FALSE)</f>
        <v>1</v>
      </c>
      <c r="M88">
        <v>1</v>
      </c>
      <c r="N88">
        <f>VLOOKUP(A88,'Staff Survey Counts'!$1:$1048576,2,FALSE)</f>
        <v>26</v>
      </c>
      <c r="O88">
        <v>1</v>
      </c>
      <c r="P88">
        <v>1</v>
      </c>
    </row>
    <row r="89" spans="1:17" hidden="1" x14ac:dyDescent="0.35">
      <c r="A89" s="40" t="s">
        <v>245</v>
      </c>
      <c r="B89" s="35" t="s">
        <v>246</v>
      </c>
      <c r="C89" s="35" t="s">
        <v>38</v>
      </c>
      <c r="D89" s="41" t="s">
        <v>60</v>
      </c>
      <c r="E89" s="41" t="s">
        <v>34</v>
      </c>
      <c r="F89" s="41"/>
      <c r="G89" s="41"/>
      <c r="H89" s="41"/>
      <c r="I89">
        <v>0</v>
      </c>
      <c r="J89">
        <v>0</v>
      </c>
      <c r="K89">
        <v>12</v>
      </c>
      <c r="L89">
        <f>VLOOKUP(A89,'Principal Survey Counts'!$1:$1048576,2,FALSE)</f>
        <v>2</v>
      </c>
      <c r="M89" s="35">
        <v>1</v>
      </c>
      <c r="N89" s="35">
        <f>VLOOKUP(A89,'Staff Survey Counts'!$1:$1048576,2,FALSE)</f>
        <v>34</v>
      </c>
      <c r="O89" s="35">
        <v>1</v>
      </c>
      <c r="P89" s="35">
        <v>1</v>
      </c>
      <c r="Q89" s="35">
        <v>1</v>
      </c>
    </row>
    <row r="90" spans="1:17" hidden="1" x14ac:dyDescent="0.35">
      <c r="A90" t="s">
        <v>247</v>
      </c>
      <c r="B90" t="s">
        <v>248</v>
      </c>
      <c r="C90" t="s">
        <v>249</v>
      </c>
      <c r="D90" s="9" t="s">
        <v>42</v>
      </c>
      <c r="E90" t="s">
        <v>7</v>
      </c>
      <c r="F90" s="35"/>
      <c r="G90" s="35"/>
      <c r="H90" s="35"/>
      <c r="K90">
        <v>19</v>
      </c>
      <c r="L90">
        <f>VLOOKUP(A90,'Principal Survey Counts'!$1:$1048576,2,FALSE)</f>
        <v>6</v>
      </c>
      <c r="M90">
        <v>1</v>
      </c>
      <c r="N90">
        <f>VLOOKUP(A90,'Staff Survey Counts'!$1:$1048576,2,FALSE)</f>
        <v>23</v>
      </c>
      <c r="O90">
        <v>1</v>
      </c>
      <c r="P90">
        <v>1</v>
      </c>
    </row>
    <row r="91" spans="1:17" hidden="1" x14ac:dyDescent="0.35">
      <c r="A91" s="40" t="s">
        <v>250</v>
      </c>
      <c r="B91" s="35" t="s">
        <v>251</v>
      </c>
      <c r="C91" s="35" t="s">
        <v>252</v>
      </c>
      <c r="D91" s="41" t="s">
        <v>60</v>
      </c>
      <c r="E91" s="41" t="s">
        <v>34</v>
      </c>
      <c r="F91" s="41"/>
      <c r="G91" s="41"/>
      <c r="H91" s="41"/>
      <c r="I91">
        <v>8</v>
      </c>
      <c r="J91">
        <v>4</v>
      </c>
      <c r="K91">
        <v>0</v>
      </c>
      <c r="L91">
        <f>VLOOKUP(A91,'Principal Survey Counts'!$1:$1048576,2,FALSE)</f>
        <v>1</v>
      </c>
      <c r="M91">
        <v>1</v>
      </c>
      <c r="N91">
        <f>VLOOKUP(A91,'Staff Survey Counts'!$1:$1048576,2,FALSE)</f>
        <v>32</v>
      </c>
      <c r="O91">
        <v>2</v>
      </c>
      <c r="P91">
        <v>1</v>
      </c>
    </row>
    <row r="92" spans="1:17" hidden="1" x14ac:dyDescent="0.35">
      <c r="A92" t="s">
        <v>253</v>
      </c>
      <c r="B92" t="s">
        <v>254</v>
      </c>
      <c r="C92" t="s">
        <v>255</v>
      </c>
      <c r="D92" s="9" t="s">
        <v>60</v>
      </c>
      <c r="E92" s="9" t="s">
        <v>34</v>
      </c>
      <c r="F92" s="35"/>
      <c r="G92" s="35"/>
      <c r="H92" s="35"/>
      <c r="I92">
        <v>7</v>
      </c>
      <c r="J92">
        <v>3</v>
      </c>
      <c r="K92">
        <v>0</v>
      </c>
      <c r="L92">
        <f>VLOOKUP(A92,'Principal Survey Counts'!$1:$1048576,2,FALSE)</f>
        <v>1</v>
      </c>
      <c r="M92">
        <v>1</v>
      </c>
      <c r="N92">
        <f>VLOOKUP(A92,'Staff Survey Counts'!$1:$1048576,2,FALSE)</f>
        <v>25</v>
      </c>
      <c r="O92">
        <v>1</v>
      </c>
      <c r="P92">
        <v>1</v>
      </c>
    </row>
    <row r="93" spans="1:17" hidden="1" x14ac:dyDescent="0.35">
      <c r="A93" t="s">
        <v>256</v>
      </c>
      <c r="B93" s="9" t="s">
        <v>257</v>
      </c>
      <c r="C93" s="9" t="s">
        <v>258</v>
      </c>
      <c r="D93" s="9" t="s">
        <v>48</v>
      </c>
      <c r="E93" s="9" t="s">
        <v>7</v>
      </c>
      <c r="F93" s="35" t="s">
        <v>7</v>
      </c>
      <c r="G93" s="35"/>
      <c r="H93" s="35"/>
      <c r="I93">
        <v>5</v>
      </c>
      <c r="J93">
        <v>4</v>
      </c>
      <c r="L93">
        <f>VLOOKUP(A93,'Principal Survey Counts'!$1:$1048576,2,FALSE)</f>
        <v>2</v>
      </c>
      <c r="M93">
        <v>1</v>
      </c>
      <c r="N93">
        <f>VLOOKUP(A93,'Staff Survey Counts'!$1:$1048576,2,FALSE)</f>
        <v>37</v>
      </c>
      <c r="O93">
        <v>2</v>
      </c>
      <c r="P93">
        <v>1</v>
      </c>
    </row>
    <row r="94" spans="1:17" hidden="1" x14ac:dyDescent="0.35">
      <c r="A94" s="40" t="s">
        <v>259</v>
      </c>
      <c r="B94" s="35" t="s">
        <v>260</v>
      </c>
      <c r="C94" s="35" t="s">
        <v>261</v>
      </c>
      <c r="D94" s="41"/>
      <c r="E94" s="41"/>
      <c r="F94" s="41"/>
      <c r="G94" s="41"/>
      <c r="H94" s="41"/>
      <c r="L94" t="e">
        <f>VLOOKUP(A94,'Principal Survey Counts'!$1:$1048576,2,FALSE)</f>
        <v>#N/A</v>
      </c>
      <c r="N94" t="e">
        <f>VLOOKUP(A94,'Staff Survey Counts'!$1:$1048576,2,FALSE)</f>
        <v>#N/A</v>
      </c>
    </row>
    <row r="95" spans="1:17" hidden="1" x14ac:dyDescent="0.35">
      <c r="A95" t="s">
        <v>262</v>
      </c>
      <c r="B95" s="34" t="s">
        <v>263</v>
      </c>
      <c r="C95" s="15" t="s">
        <v>32</v>
      </c>
      <c r="D95" s="9" t="s">
        <v>29</v>
      </c>
      <c r="E95" t="s">
        <v>7</v>
      </c>
      <c r="F95" s="35" t="s">
        <v>34</v>
      </c>
      <c r="G95" s="35"/>
      <c r="H95" s="35"/>
      <c r="I95">
        <v>5</v>
      </c>
      <c r="J95">
        <v>4</v>
      </c>
      <c r="K95">
        <v>4</v>
      </c>
      <c r="L95">
        <f>VLOOKUP(A95,'Principal Survey Counts'!$1:$1048576,2,FALSE)</f>
        <v>3</v>
      </c>
      <c r="M95">
        <v>1</v>
      </c>
      <c r="N95">
        <f>VLOOKUP(A95,'Staff Survey Counts'!$1:$1048576,2,FALSE)</f>
        <v>51</v>
      </c>
      <c r="O95">
        <v>1</v>
      </c>
      <c r="P95">
        <v>1</v>
      </c>
      <c r="Q95">
        <v>1</v>
      </c>
    </row>
    <row r="96" spans="1:17" hidden="1" x14ac:dyDescent="0.35">
      <c r="A96" s="40" t="s">
        <v>264</v>
      </c>
      <c r="B96" s="44" t="s">
        <v>265</v>
      </c>
      <c r="C96" s="45" t="s">
        <v>266</v>
      </c>
      <c r="D96" s="41"/>
      <c r="E96" s="41"/>
      <c r="F96" s="41"/>
      <c r="G96" s="41"/>
      <c r="H96" s="41"/>
      <c r="L96" t="e">
        <f>VLOOKUP(A96,'Principal Survey Counts'!$1:$1048576,2,FALSE)</f>
        <v>#N/A</v>
      </c>
      <c r="N96" t="e">
        <f>VLOOKUP(A96,'Staff Survey Counts'!$1:$1048576,2,FALSE)</f>
        <v>#N/A</v>
      </c>
    </row>
    <row r="97" spans="1:17" hidden="1" x14ac:dyDescent="0.35">
      <c r="A97" s="40" t="s">
        <v>267</v>
      </c>
      <c r="B97" s="44" t="s">
        <v>268</v>
      </c>
      <c r="C97" s="45" t="s">
        <v>269</v>
      </c>
      <c r="D97" s="41"/>
      <c r="E97" s="41"/>
      <c r="F97" s="41"/>
      <c r="G97" s="41"/>
      <c r="H97" s="41"/>
      <c r="L97">
        <f>VLOOKUP(A97,'Principal Survey Counts'!$1:$1048576,2,FALSE)</f>
        <v>2</v>
      </c>
      <c r="N97">
        <f>VLOOKUP(A97,'Staff Survey Counts'!$1:$1048576,2,FALSE)</f>
        <v>24</v>
      </c>
    </row>
    <row r="98" spans="1:17" hidden="1" x14ac:dyDescent="0.35">
      <c r="A98" s="40" t="s">
        <v>270</v>
      </c>
      <c r="B98" s="44" t="s">
        <v>271</v>
      </c>
      <c r="C98" s="45" t="s">
        <v>38</v>
      </c>
      <c r="D98" s="41"/>
      <c r="E98" s="41"/>
      <c r="F98" s="41"/>
      <c r="G98" s="41"/>
      <c r="H98" s="41"/>
      <c r="L98" t="e">
        <f>VLOOKUP(A98,'Principal Survey Counts'!$1:$1048576,2,FALSE)</f>
        <v>#N/A</v>
      </c>
      <c r="N98" t="e">
        <f>VLOOKUP(A98,'Staff Survey Counts'!$1:$1048576,2,FALSE)</f>
        <v>#N/A</v>
      </c>
    </row>
    <row r="99" spans="1:17" hidden="1" x14ac:dyDescent="0.35">
      <c r="A99" t="s">
        <v>272</v>
      </c>
      <c r="B99" s="34" t="s">
        <v>273</v>
      </c>
      <c r="C99" s="15" t="s">
        <v>274</v>
      </c>
      <c r="D99" s="9" t="s">
        <v>29</v>
      </c>
      <c r="E99" t="s">
        <v>7</v>
      </c>
      <c r="F99" s="35" t="s">
        <v>7</v>
      </c>
      <c r="G99" s="35"/>
      <c r="H99" s="35"/>
      <c r="J99">
        <v>6</v>
      </c>
      <c r="K99">
        <v>7</v>
      </c>
      <c r="L99">
        <f>VLOOKUP(A99,'Principal Survey Counts'!$1:$1048576,2,FALSE)</f>
        <v>1</v>
      </c>
      <c r="M99">
        <v>1</v>
      </c>
      <c r="N99">
        <f>VLOOKUP(A99,'Staff Survey Counts'!$1:$1048576,2,FALSE)</f>
        <v>8</v>
      </c>
      <c r="O99">
        <v>1</v>
      </c>
      <c r="P99">
        <v>1</v>
      </c>
    </row>
    <row r="100" spans="1:17" hidden="1" x14ac:dyDescent="0.35">
      <c r="A100" s="40" t="s">
        <v>275</v>
      </c>
      <c r="B100" s="44" t="s">
        <v>276</v>
      </c>
      <c r="C100" s="45" t="s">
        <v>38</v>
      </c>
      <c r="D100" s="41"/>
      <c r="E100" s="41"/>
      <c r="F100" s="41"/>
      <c r="G100" s="41"/>
      <c r="H100" s="41"/>
      <c r="L100" t="e">
        <f>VLOOKUP(A100,'Principal Survey Counts'!$1:$1048576,2,FALSE)</f>
        <v>#N/A</v>
      </c>
      <c r="N100" t="e">
        <f>VLOOKUP(A100,'Staff Survey Counts'!$1:$1048576,2,FALSE)</f>
        <v>#N/A</v>
      </c>
    </row>
    <row r="101" spans="1:17" hidden="1" x14ac:dyDescent="0.35">
      <c r="A101" s="40" t="s">
        <v>277</v>
      </c>
      <c r="B101" s="44" t="s">
        <v>278</v>
      </c>
      <c r="C101" s="45" t="s">
        <v>279</v>
      </c>
      <c r="D101" s="41"/>
      <c r="E101" s="41"/>
      <c r="F101" s="41"/>
      <c r="G101" s="41"/>
      <c r="H101" s="41"/>
      <c r="L101" t="e">
        <f>VLOOKUP(A101,'Principal Survey Counts'!$1:$1048576,2,FALSE)</f>
        <v>#N/A</v>
      </c>
      <c r="N101">
        <f>VLOOKUP(A101,'Staff Survey Counts'!$1:$1048576,2,FALSE)</f>
        <v>60</v>
      </c>
    </row>
    <row r="102" spans="1:17" hidden="1" x14ac:dyDescent="0.35">
      <c r="A102" s="40" t="s">
        <v>280</v>
      </c>
      <c r="B102" s="44" t="s">
        <v>281</v>
      </c>
      <c r="C102" s="45" t="s">
        <v>177</v>
      </c>
      <c r="D102" s="41"/>
      <c r="E102" s="41"/>
      <c r="F102" s="41"/>
      <c r="G102" s="41"/>
      <c r="H102" s="41"/>
      <c r="L102" t="e">
        <f>VLOOKUP(A102,'Principal Survey Counts'!$1:$1048576,2,FALSE)</f>
        <v>#N/A</v>
      </c>
      <c r="N102" t="e">
        <f>VLOOKUP(A102,'Staff Survey Counts'!$1:$1048576,2,FALSE)</f>
        <v>#N/A</v>
      </c>
    </row>
    <row r="103" spans="1:17" hidden="1" x14ac:dyDescent="0.35">
      <c r="A103" t="s">
        <v>282</v>
      </c>
      <c r="B103" s="7" t="s">
        <v>283</v>
      </c>
      <c r="C103" s="8" t="s">
        <v>112</v>
      </c>
      <c r="D103" s="9" t="s">
        <v>42</v>
      </c>
      <c r="E103" t="s">
        <v>7</v>
      </c>
      <c r="F103" s="35"/>
      <c r="G103" s="35"/>
      <c r="H103" s="35"/>
      <c r="I103">
        <v>4</v>
      </c>
      <c r="J103">
        <v>6</v>
      </c>
      <c r="K103">
        <v>0</v>
      </c>
      <c r="L103">
        <f>VLOOKUP(A103,'Principal Survey Counts'!$1:$1048576,2,FALSE)</f>
        <v>1</v>
      </c>
      <c r="M103">
        <v>1</v>
      </c>
      <c r="N103">
        <f>VLOOKUP(A103,'Staff Survey Counts'!$1:$1048576,2,FALSE)</f>
        <v>18</v>
      </c>
      <c r="O103">
        <v>2</v>
      </c>
      <c r="P103">
        <v>2</v>
      </c>
    </row>
    <row r="104" spans="1:17" hidden="1" x14ac:dyDescent="0.35">
      <c r="A104" s="40" t="s">
        <v>284</v>
      </c>
      <c r="B104" s="44" t="s">
        <v>285</v>
      </c>
      <c r="C104" s="45" t="s">
        <v>38</v>
      </c>
      <c r="D104" s="41"/>
      <c r="E104" s="41"/>
      <c r="F104" s="41"/>
      <c r="G104" s="41"/>
      <c r="H104" s="41"/>
      <c r="L104">
        <f>VLOOKUP(A104,'Principal Survey Counts'!$1:$1048576,2,FALSE)</f>
        <v>2</v>
      </c>
      <c r="N104">
        <f>VLOOKUP(A104,'Staff Survey Counts'!$1:$1048576,2,FALSE)</f>
        <v>8</v>
      </c>
    </row>
    <row r="105" spans="1:17" hidden="1" x14ac:dyDescent="0.35">
      <c r="A105" s="40" t="s">
        <v>286</v>
      </c>
      <c r="B105" s="44" t="s">
        <v>287</v>
      </c>
      <c r="C105" s="45" t="s">
        <v>38</v>
      </c>
      <c r="D105" s="41"/>
      <c r="E105" s="41"/>
      <c r="F105" s="41"/>
      <c r="G105" s="41"/>
      <c r="H105" s="41"/>
      <c r="L105" t="e">
        <f>VLOOKUP(A105,'Principal Survey Counts'!$1:$1048576,2,FALSE)</f>
        <v>#N/A</v>
      </c>
      <c r="N105" t="e">
        <f>VLOOKUP(A105,'Staff Survey Counts'!$1:$1048576,2,FALSE)</f>
        <v>#N/A</v>
      </c>
    </row>
    <row r="106" spans="1:17" hidden="1" x14ac:dyDescent="0.35">
      <c r="A106" s="40" t="s">
        <v>288</v>
      </c>
      <c r="B106" s="44" t="s">
        <v>289</v>
      </c>
      <c r="C106" s="45" t="s">
        <v>290</v>
      </c>
      <c r="D106" s="41"/>
      <c r="E106" s="41"/>
      <c r="F106" s="41"/>
      <c r="G106" s="41"/>
      <c r="H106" s="41"/>
      <c r="L106">
        <f>VLOOKUP(A106,'Principal Survey Counts'!$1:$1048576,2,FALSE)</f>
        <v>1</v>
      </c>
      <c r="N106">
        <f>VLOOKUP(A106,'Staff Survey Counts'!$1:$1048576,2,FALSE)</f>
        <v>64</v>
      </c>
    </row>
    <row r="107" spans="1:17" hidden="1" x14ac:dyDescent="0.35">
      <c r="A107" s="40" t="s">
        <v>291</v>
      </c>
      <c r="B107" s="44" t="s">
        <v>292</v>
      </c>
      <c r="C107" s="45" t="s">
        <v>38</v>
      </c>
      <c r="D107" s="41"/>
      <c r="E107" s="41"/>
      <c r="F107" s="41"/>
      <c r="G107" s="41"/>
      <c r="H107" s="41"/>
      <c r="L107" t="e">
        <f>VLOOKUP(A107,'Principal Survey Counts'!$1:$1048576,2,FALSE)</f>
        <v>#N/A</v>
      </c>
      <c r="N107" t="e">
        <f>VLOOKUP(A107,'Staff Survey Counts'!$1:$1048576,2,FALSE)</f>
        <v>#N/A</v>
      </c>
    </row>
    <row r="108" spans="1:17" hidden="1" x14ac:dyDescent="0.35">
      <c r="A108" s="40" t="s">
        <v>293</v>
      </c>
      <c r="B108" s="44" t="s">
        <v>294</v>
      </c>
      <c r="C108" s="45" t="s">
        <v>295</v>
      </c>
      <c r="D108" s="41"/>
      <c r="E108" s="41"/>
      <c r="F108" s="41"/>
      <c r="G108" s="41"/>
      <c r="H108" s="41"/>
      <c r="L108">
        <f>VLOOKUP(A108,'Principal Survey Counts'!$1:$1048576,2,FALSE)</f>
        <v>1</v>
      </c>
      <c r="N108">
        <f>VLOOKUP(A108,'Staff Survey Counts'!$1:$1048576,2,FALSE)</f>
        <v>5</v>
      </c>
    </row>
    <row r="109" spans="1:17" hidden="1" x14ac:dyDescent="0.35">
      <c r="A109" s="40" t="s">
        <v>296</v>
      </c>
      <c r="B109" s="44" t="s">
        <v>297</v>
      </c>
      <c r="C109" s="45" t="s">
        <v>38</v>
      </c>
      <c r="D109" s="41"/>
      <c r="E109" s="41"/>
      <c r="F109" s="41"/>
      <c r="G109" s="41"/>
      <c r="H109" s="41"/>
      <c r="L109" t="e">
        <f>VLOOKUP(A109,'Principal Survey Counts'!$1:$1048576,2,FALSE)</f>
        <v>#N/A</v>
      </c>
      <c r="N109" t="e">
        <f>VLOOKUP(A109,'Staff Survey Counts'!$1:$1048576,2,FALSE)</f>
        <v>#N/A</v>
      </c>
    </row>
    <row r="110" spans="1:17" hidden="1" x14ac:dyDescent="0.35">
      <c r="A110" t="s">
        <v>298</v>
      </c>
      <c r="B110" s="7" t="s">
        <v>299</v>
      </c>
      <c r="C110" s="8" t="s">
        <v>300</v>
      </c>
      <c r="D110" s="9" t="s">
        <v>42</v>
      </c>
      <c r="E110" t="s">
        <v>7</v>
      </c>
      <c r="F110" s="35"/>
      <c r="G110" s="35"/>
      <c r="H110" s="35"/>
      <c r="I110">
        <v>6</v>
      </c>
      <c r="J110">
        <v>4</v>
      </c>
      <c r="K110">
        <v>0</v>
      </c>
      <c r="L110">
        <f>VLOOKUP(A110,'Principal Survey Counts'!$1:$1048576,2,FALSE)</f>
        <v>2</v>
      </c>
      <c r="M110">
        <v>1</v>
      </c>
      <c r="N110">
        <f>VLOOKUP(A110,'Staff Survey Counts'!$1:$1048576,2,FALSE)</f>
        <v>7</v>
      </c>
      <c r="O110">
        <v>2</v>
      </c>
      <c r="P110">
        <v>1</v>
      </c>
    </row>
    <row r="111" spans="1:17" hidden="1" x14ac:dyDescent="0.35">
      <c r="A111" s="35" t="s">
        <v>301</v>
      </c>
      <c r="B111" s="44" t="s">
        <v>299</v>
      </c>
      <c r="C111" s="45" t="s">
        <v>38</v>
      </c>
      <c r="D111" s="41"/>
      <c r="E111" s="41"/>
      <c r="F111" s="41"/>
      <c r="G111" s="41"/>
      <c r="H111" s="41"/>
      <c r="I111" s="12">
        <v>0</v>
      </c>
      <c r="J111" s="12">
        <v>0</v>
      </c>
      <c r="K111" s="12">
        <v>0</v>
      </c>
      <c r="L111" t="e">
        <f>VLOOKUP(A111,'Principal Survey Counts'!$1:$1048576,2,FALSE)</f>
        <v>#N/A</v>
      </c>
      <c r="N111">
        <f>VLOOKUP(A111,'Staff Survey Counts'!$1:$1048576,2,FALSE)</f>
        <v>4</v>
      </c>
    </row>
    <row r="112" spans="1:17" hidden="1" x14ac:dyDescent="0.35">
      <c r="A112" t="s">
        <v>302</v>
      </c>
      <c r="B112" s="34" t="s">
        <v>303</v>
      </c>
      <c r="C112" s="15" t="s">
        <v>28</v>
      </c>
      <c r="D112" s="9" t="s">
        <v>48</v>
      </c>
      <c r="E112" t="s">
        <v>7</v>
      </c>
      <c r="F112" s="35"/>
      <c r="G112" s="35"/>
      <c r="H112" s="35"/>
      <c r="I112">
        <v>8</v>
      </c>
      <c r="J112">
        <v>1</v>
      </c>
      <c r="K112">
        <v>2</v>
      </c>
      <c r="L112">
        <f>VLOOKUP(A112,'Principal Survey Counts'!$1:$1048576,2,FALSE)</f>
        <v>1</v>
      </c>
      <c r="M112">
        <v>2</v>
      </c>
      <c r="N112">
        <f>VLOOKUP(A112,'Staff Survey Counts'!$1:$1048576,2,FALSE)</f>
        <v>37</v>
      </c>
      <c r="O112">
        <v>1</v>
      </c>
      <c r="P112">
        <v>1</v>
      </c>
      <c r="Q112">
        <v>1</v>
      </c>
    </row>
    <row r="113" spans="1:16" hidden="1" x14ac:dyDescent="0.35">
      <c r="A113" s="40" t="s">
        <v>304</v>
      </c>
      <c r="B113" s="44" t="s">
        <v>305</v>
      </c>
      <c r="C113" s="45" t="s">
        <v>56</v>
      </c>
      <c r="D113" s="41"/>
      <c r="E113" s="41"/>
      <c r="F113" s="41"/>
      <c r="G113" s="41"/>
      <c r="H113" s="41"/>
      <c r="L113">
        <f>VLOOKUP(A113,'Principal Survey Counts'!$1:$1048576,2,FALSE)</f>
        <v>1</v>
      </c>
      <c r="N113">
        <f>VLOOKUP(A113,'Staff Survey Counts'!$1:$1048576,2,FALSE)</f>
        <v>27</v>
      </c>
    </row>
    <row r="114" spans="1:16" hidden="1" x14ac:dyDescent="0.35">
      <c r="A114" t="s">
        <v>306</v>
      </c>
      <c r="B114" s="7" t="s">
        <v>307</v>
      </c>
      <c r="C114" s="8" t="s">
        <v>211</v>
      </c>
      <c r="D114" s="9" t="s">
        <v>60</v>
      </c>
      <c r="E114" s="9" t="s">
        <v>34</v>
      </c>
      <c r="F114" s="35"/>
      <c r="G114" s="35"/>
      <c r="H114" s="35"/>
      <c r="I114">
        <v>2</v>
      </c>
      <c r="J114">
        <v>5</v>
      </c>
      <c r="L114">
        <f>VLOOKUP(A114,'Principal Survey Counts'!$1:$1048576,2,FALSE)</f>
        <v>1</v>
      </c>
      <c r="M114">
        <v>1</v>
      </c>
      <c r="N114">
        <f>VLOOKUP(A114,'Staff Survey Counts'!$1:$1048576,2,FALSE)</f>
        <v>20</v>
      </c>
      <c r="O114">
        <v>1</v>
      </c>
      <c r="P114">
        <v>1</v>
      </c>
    </row>
    <row r="115" spans="1:16" hidden="1" x14ac:dyDescent="0.35">
      <c r="A115" s="40" t="s">
        <v>308</v>
      </c>
      <c r="B115" s="44" t="s">
        <v>309</v>
      </c>
      <c r="C115" s="45" t="s">
        <v>38</v>
      </c>
      <c r="D115" s="41"/>
      <c r="E115" s="41"/>
      <c r="F115" s="41"/>
      <c r="G115" s="41"/>
      <c r="H115" s="41"/>
      <c r="L115" t="e">
        <f>VLOOKUP(A115,'Principal Survey Counts'!$1:$1048576,2,FALSE)</f>
        <v>#N/A</v>
      </c>
      <c r="N115" t="e">
        <f>VLOOKUP(A115,'Staff Survey Counts'!$1:$1048576,2,FALSE)</f>
        <v>#N/A</v>
      </c>
    </row>
    <row r="116" spans="1:16" hidden="1" x14ac:dyDescent="0.35">
      <c r="A116" s="40" t="s">
        <v>310</v>
      </c>
      <c r="B116" s="44" t="s">
        <v>311</v>
      </c>
      <c r="C116" s="45" t="s">
        <v>38</v>
      </c>
      <c r="D116" s="41"/>
      <c r="E116" s="41"/>
      <c r="F116" s="41"/>
      <c r="G116" s="41"/>
      <c r="H116" s="41"/>
      <c r="L116" t="e">
        <f>VLOOKUP(A116,'Principal Survey Counts'!$1:$1048576,2,FALSE)</f>
        <v>#N/A</v>
      </c>
      <c r="N116" t="e">
        <f>VLOOKUP(A116,'Staff Survey Counts'!$1:$1048576,2,FALSE)</f>
        <v>#N/A</v>
      </c>
    </row>
    <row r="117" spans="1:16" hidden="1" x14ac:dyDescent="0.35">
      <c r="A117" t="s">
        <v>312</v>
      </c>
      <c r="B117" s="7" t="s">
        <v>313</v>
      </c>
      <c r="C117" s="8" t="s">
        <v>314</v>
      </c>
      <c r="D117" s="9" t="s">
        <v>29</v>
      </c>
      <c r="E117" t="s">
        <v>7</v>
      </c>
      <c r="F117" s="35" t="s">
        <v>7</v>
      </c>
      <c r="G117" s="35"/>
      <c r="H117" s="35"/>
      <c r="K117">
        <v>14</v>
      </c>
      <c r="L117">
        <f>VLOOKUP(A117,'Principal Survey Counts'!$1:$1048576,4,FALSE)</f>
        <v>0</v>
      </c>
      <c r="M117">
        <v>1</v>
      </c>
      <c r="N117">
        <f>VLOOKUP(A117,'Staff Survey Counts'!$1:$1048576,2,FALSE)</f>
        <v>78</v>
      </c>
      <c r="O117">
        <v>1</v>
      </c>
      <c r="P117">
        <v>1</v>
      </c>
    </row>
    <row r="118" spans="1:16" hidden="1" x14ac:dyDescent="0.35">
      <c r="A118" s="40" t="s">
        <v>315</v>
      </c>
      <c r="B118" s="44" t="s">
        <v>316</v>
      </c>
      <c r="C118" s="45" t="s">
        <v>38</v>
      </c>
      <c r="D118" s="41"/>
      <c r="E118" s="41"/>
      <c r="F118" s="41"/>
      <c r="G118" s="41"/>
      <c r="H118" s="41"/>
      <c r="L118" t="e">
        <f>VLOOKUP(A118,'Principal Survey Counts'!$1:$1048576,2,FALSE)</f>
        <v>#N/A</v>
      </c>
      <c r="N118" t="e">
        <f>VLOOKUP(A118,'Staff Survey Counts'!$1:$1048576,2,FALSE)</f>
        <v>#N/A</v>
      </c>
    </row>
    <row r="119" spans="1:16" hidden="1" x14ac:dyDescent="0.35">
      <c r="A119" t="s">
        <v>317</v>
      </c>
      <c r="B119" s="7" t="s">
        <v>318</v>
      </c>
      <c r="C119" s="8" t="s">
        <v>319</v>
      </c>
      <c r="D119" s="9" t="s">
        <v>60</v>
      </c>
      <c r="E119" s="9" t="s">
        <v>34</v>
      </c>
      <c r="F119" s="35"/>
      <c r="G119" s="35"/>
      <c r="H119" s="35"/>
      <c r="I119">
        <v>5</v>
      </c>
      <c r="J119">
        <v>3</v>
      </c>
      <c r="L119">
        <f>VLOOKUP(A119,'Principal Survey Counts'!$1:$1048576,2,FALSE)</f>
        <v>1</v>
      </c>
      <c r="M119">
        <v>1</v>
      </c>
      <c r="N119">
        <f>VLOOKUP(A119,'Staff Survey Counts'!$1:$1048576,2,FALSE)</f>
        <v>35</v>
      </c>
      <c r="O119">
        <v>1</v>
      </c>
      <c r="P119">
        <v>1</v>
      </c>
    </row>
    <row r="120" spans="1:16" hidden="1" x14ac:dyDescent="0.35">
      <c r="A120" t="s">
        <v>320</v>
      </c>
      <c r="B120" s="34" t="s">
        <v>321</v>
      </c>
      <c r="C120" s="15" t="s">
        <v>322</v>
      </c>
      <c r="D120" s="9" t="s">
        <v>42</v>
      </c>
      <c r="E120" t="s">
        <v>7</v>
      </c>
      <c r="F120" s="35"/>
      <c r="G120" s="35"/>
      <c r="H120" s="35"/>
      <c r="K120">
        <v>9</v>
      </c>
      <c r="L120">
        <f>VLOOKUP(A120,'Principal Survey Counts'!$1:$1048576,2,FALSE)</f>
        <v>1</v>
      </c>
      <c r="M120">
        <v>1</v>
      </c>
      <c r="N120">
        <f>VLOOKUP(A120,'Staff Survey Counts'!$1:$1048576,2,FALSE)</f>
        <v>13</v>
      </c>
      <c r="O120">
        <v>1</v>
      </c>
      <c r="P120">
        <v>1</v>
      </c>
    </row>
    <row r="121" spans="1:16" hidden="1" x14ac:dyDescent="0.35">
      <c r="A121" t="s">
        <v>323</v>
      </c>
      <c r="B121" s="34" t="s">
        <v>324</v>
      </c>
      <c r="C121" s="15" t="s">
        <v>325</v>
      </c>
      <c r="D121" s="9" t="s">
        <v>29</v>
      </c>
      <c r="E121" t="s">
        <v>7</v>
      </c>
      <c r="F121" s="35"/>
      <c r="G121" s="35"/>
      <c r="H121" s="35"/>
      <c r="J121">
        <v>14</v>
      </c>
      <c r="L121">
        <f>VLOOKUP(A121,'Principal Survey Counts'!$1:$1048576,2,FALSE)</f>
        <v>1</v>
      </c>
      <c r="M121">
        <v>1</v>
      </c>
      <c r="N121">
        <f>VLOOKUP(A121,'Staff Survey Counts'!$1:$1048576,2,FALSE)</f>
        <v>31</v>
      </c>
      <c r="O121">
        <v>1</v>
      </c>
      <c r="P121">
        <v>1</v>
      </c>
    </row>
    <row r="122" spans="1:16" hidden="1" x14ac:dyDescent="0.35">
      <c r="A122" s="40" t="s">
        <v>326</v>
      </c>
      <c r="B122" s="44" t="s">
        <v>327</v>
      </c>
      <c r="C122" s="45" t="s">
        <v>328</v>
      </c>
      <c r="D122" s="41"/>
      <c r="E122" s="41"/>
      <c r="F122" s="41"/>
      <c r="G122" s="41"/>
      <c r="H122" s="41"/>
      <c r="L122" t="e">
        <f>VLOOKUP(A122,'Principal Survey Counts'!$1:$1048576,2,FALSE)</f>
        <v>#N/A</v>
      </c>
      <c r="N122" t="e">
        <f>VLOOKUP(A122,'Staff Survey Counts'!$1:$1048576,2,FALSE)</f>
        <v>#N/A</v>
      </c>
    </row>
    <row r="123" spans="1:16" hidden="1" x14ac:dyDescent="0.35">
      <c r="A123" t="s">
        <v>329</v>
      </c>
      <c r="B123" s="7" t="s">
        <v>330</v>
      </c>
      <c r="C123" s="8" t="s">
        <v>331</v>
      </c>
      <c r="D123" s="9" t="s">
        <v>73</v>
      </c>
      <c r="E123" s="9" t="s">
        <v>7</v>
      </c>
      <c r="F123" s="35"/>
      <c r="G123" s="35"/>
      <c r="H123" s="35"/>
      <c r="I123">
        <v>0</v>
      </c>
      <c r="J123">
        <v>0</v>
      </c>
      <c r="K123">
        <v>12</v>
      </c>
      <c r="L123">
        <f>VLOOKUP(A123,'Principal Survey Counts'!$1:$1048576,2,FALSE)</f>
        <v>1</v>
      </c>
      <c r="M123">
        <v>1</v>
      </c>
      <c r="N123">
        <f>VLOOKUP(A123,'Staff Survey Counts'!$1:$1048576,2,FALSE)</f>
        <v>28</v>
      </c>
      <c r="O123">
        <v>1</v>
      </c>
      <c r="P123">
        <v>1</v>
      </c>
    </row>
    <row r="124" spans="1:16" hidden="1" x14ac:dyDescent="0.35">
      <c r="A124" t="s">
        <v>332</v>
      </c>
      <c r="B124" s="34" t="s">
        <v>333</v>
      </c>
      <c r="C124" s="15" t="s">
        <v>334</v>
      </c>
      <c r="D124" s="9" t="s">
        <v>42</v>
      </c>
      <c r="E124" t="s">
        <v>7</v>
      </c>
      <c r="F124" s="35"/>
      <c r="G124" s="35"/>
      <c r="H124" s="35"/>
      <c r="I124">
        <v>0</v>
      </c>
      <c r="J124">
        <v>0</v>
      </c>
      <c r="K124">
        <v>11</v>
      </c>
      <c r="L124">
        <f>VLOOKUP(A124,'Principal Survey Counts'!$1:$1048576,2,FALSE)</f>
        <v>2</v>
      </c>
      <c r="M124">
        <v>1</v>
      </c>
      <c r="N124">
        <f>VLOOKUP(A124,'Staff Survey Counts'!$1:$1048576,2,FALSE)</f>
        <v>25</v>
      </c>
      <c r="O124">
        <v>1</v>
      </c>
      <c r="P124">
        <v>1</v>
      </c>
    </row>
    <row r="125" spans="1:16" hidden="1" x14ac:dyDescent="0.35">
      <c r="A125" t="s">
        <v>335</v>
      </c>
      <c r="B125" s="36" t="s">
        <v>336</v>
      </c>
      <c r="C125" s="38" t="s">
        <v>337</v>
      </c>
      <c r="D125" s="9" t="s">
        <v>73</v>
      </c>
      <c r="E125" s="9" t="s">
        <v>7</v>
      </c>
      <c r="F125" s="35"/>
      <c r="G125" s="35"/>
      <c r="H125" s="35"/>
      <c r="I125">
        <v>0</v>
      </c>
      <c r="J125">
        <v>6</v>
      </c>
      <c r="K125">
        <v>15</v>
      </c>
      <c r="L125">
        <f>VLOOKUP(A125,'Principal Survey Counts'!$1:$1048576,2,FALSE)</f>
        <v>1</v>
      </c>
      <c r="M125">
        <v>1</v>
      </c>
      <c r="N125">
        <f>VLOOKUP(A125,'Staff Survey Counts'!$1:$1048576,2,FALSE)</f>
        <v>50</v>
      </c>
      <c r="O125">
        <v>1</v>
      </c>
      <c r="P125">
        <v>1</v>
      </c>
    </row>
    <row r="126" spans="1:16" hidden="1" x14ac:dyDescent="0.35">
      <c r="A126" s="40" t="s">
        <v>338</v>
      </c>
      <c r="B126" s="37" t="s">
        <v>339</v>
      </c>
      <c r="C126" s="39" t="s">
        <v>38</v>
      </c>
      <c r="D126" s="41"/>
      <c r="E126" s="41"/>
      <c r="F126" s="41"/>
      <c r="G126" s="41"/>
      <c r="H126" s="41"/>
      <c r="L126" t="e">
        <f>VLOOKUP(A126,'Principal Survey Counts'!$1:$1048576,2,FALSE)</f>
        <v>#N/A</v>
      </c>
      <c r="N126" t="e">
        <f>VLOOKUP(A126,'Staff Survey Counts'!$1:$1048576,2,FALSE)</f>
        <v>#N/A</v>
      </c>
    </row>
    <row r="127" spans="1:16" hidden="1" x14ac:dyDescent="0.35">
      <c r="A127" t="s">
        <v>340</v>
      </c>
      <c r="B127" s="36" t="s">
        <v>341</v>
      </c>
      <c r="C127" s="38" t="s">
        <v>342</v>
      </c>
      <c r="D127" s="9" t="s">
        <v>42</v>
      </c>
      <c r="E127" t="s">
        <v>7</v>
      </c>
      <c r="F127" s="35"/>
      <c r="G127" s="35"/>
      <c r="H127" s="35"/>
      <c r="J127">
        <v>5</v>
      </c>
      <c r="K127">
        <v>4</v>
      </c>
      <c r="L127">
        <f>VLOOKUP(A127,'Principal Survey Counts'!$1:$1048576,2,FALSE)</f>
        <v>1</v>
      </c>
      <c r="M127">
        <v>1</v>
      </c>
      <c r="N127">
        <f>VLOOKUP(A127,'Staff Survey Counts'!$1:$1048576,2,FALSE)</f>
        <v>31</v>
      </c>
      <c r="O127">
        <v>1</v>
      </c>
      <c r="P127">
        <v>1</v>
      </c>
    </row>
    <row r="128" spans="1:16" hidden="1" x14ac:dyDescent="0.35">
      <c r="A128" t="s">
        <v>343</v>
      </c>
      <c r="B128" s="42" t="s">
        <v>341</v>
      </c>
      <c r="C128" s="43" t="s">
        <v>344</v>
      </c>
      <c r="D128" t="s">
        <v>33</v>
      </c>
      <c r="E128" t="s">
        <v>7</v>
      </c>
      <c r="F128" s="9" t="s">
        <v>7</v>
      </c>
      <c r="G128" s="9" t="s">
        <v>34</v>
      </c>
      <c r="H128" s="9"/>
      <c r="I128">
        <v>8</v>
      </c>
      <c r="J128">
        <v>4</v>
      </c>
      <c r="L128">
        <f>VLOOKUP(A128,'Principal Survey Counts'!$1:$1048576,2,FALSE)</f>
        <v>1</v>
      </c>
      <c r="M128" t="s">
        <v>345</v>
      </c>
      <c r="N128">
        <f>VLOOKUP(A128,'Staff Survey Counts'!$1:$1048576,2,FALSE)</f>
        <v>12</v>
      </c>
      <c r="O128">
        <v>1</v>
      </c>
      <c r="P128">
        <v>1</v>
      </c>
    </row>
    <row r="129" spans="1:17" hidden="1" x14ac:dyDescent="0.35">
      <c r="A129" t="s">
        <v>346</v>
      </c>
      <c r="B129" s="36" t="s">
        <v>341</v>
      </c>
      <c r="C129" s="38" t="s">
        <v>347</v>
      </c>
      <c r="D129" t="s">
        <v>33</v>
      </c>
      <c r="E129" t="s">
        <v>7</v>
      </c>
      <c r="F129" t="s">
        <v>7</v>
      </c>
      <c r="I129">
        <v>14</v>
      </c>
      <c r="L129">
        <f>VLOOKUP(A129,'Principal Survey Counts'!$1:$1048576,2,FALSE)</f>
        <v>1</v>
      </c>
      <c r="M129">
        <v>1</v>
      </c>
      <c r="N129">
        <f>VLOOKUP(A129,'Staff Survey Counts'!$1:$1048576,2,FALSE)</f>
        <v>38</v>
      </c>
      <c r="O129">
        <v>1</v>
      </c>
      <c r="P129">
        <v>1</v>
      </c>
    </row>
    <row r="130" spans="1:17" hidden="1" x14ac:dyDescent="0.35">
      <c r="A130" s="40" t="s">
        <v>348</v>
      </c>
      <c r="B130" s="37" t="s">
        <v>349</v>
      </c>
      <c r="C130" s="39" t="s">
        <v>252</v>
      </c>
      <c r="D130" s="41"/>
      <c r="E130" s="41"/>
      <c r="F130" s="41"/>
      <c r="G130" s="41"/>
      <c r="H130" s="41"/>
      <c r="J130" t="s">
        <v>350</v>
      </c>
      <c r="K130">
        <v>8</v>
      </c>
      <c r="L130">
        <f>VLOOKUP(A130,'Principal Survey Counts'!$1:$1048576,2,FALSE)</f>
        <v>1</v>
      </c>
      <c r="M130" s="12"/>
      <c r="N130">
        <f>VLOOKUP(A130,'Staff Survey Counts'!$1:$1048576,2,FALSE)</f>
        <v>54</v>
      </c>
      <c r="O130">
        <v>1</v>
      </c>
      <c r="P130">
        <v>1</v>
      </c>
    </row>
    <row r="131" spans="1:17" hidden="1" x14ac:dyDescent="0.35">
      <c r="A131" s="40" t="s">
        <v>351</v>
      </c>
      <c r="B131" s="37" t="s">
        <v>349</v>
      </c>
      <c r="C131" s="39" t="s">
        <v>177</v>
      </c>
      <c r="D131" s="41"/>
      <c r="E131" s="41"/>
      <c r="F131" s="41"/>
      <c r="G131" s="41"/>
      <c r="H131" s="41"/>
      <c r="L131">
        <f>VLOOKUP(A131,'Principal Survey Counts'!$1:$1048576,2,FALSE)</f>
        <v>1</v>
      </c>
      <c r="N131" t="e">
        <f>VLOOKUP(A131,'Staff Survey Counts'!$1:$1048576,2,FALSE)</f>
        <v>#N/A</v>
      </c>
    </row>
    <row r="132" spans="1:17" hidden="1" x14ac:dyDescent="0.35">
      <c r="A132" t="s">
        <v>352</v>
      </c>
      <c r="B132" s="42" t="s">
        <v>353</v>
      </c>
      <c r="C132" s="43" t="s">
        <v>354</v>
      </c>
      <c r="D132" t="s">
        <v>33</v>
      </c>
      <c r="E132" t="s">
        <v>7</v>
      </c>
      <c r="F132" s="9" t="s">
        <v>7</v>
      </c>
      <c r="G132" s="9" t="s">
        <v>34</v>
      </c>
      <c r="H132" s="9"/>
      <c r="K132">
        <v>13</v>
      </c>
      <c r="L132">
        <f>VLOOKUP(A132,'Principal Survey Counts'!$1:$1048576,2,FALSE)</f>
        <v>1</v>
      </c>
      <c r="M132">
        <v>1</v>
      </c>
      <c r="N132">
        <f>VLOOKUP(A132,'Staff Survey Counts'!$1:$1048576,2,FALSE)</f>
        <v>38</v>
      </c>
      <c r="O132">
        <v>1</v>
      </c>
      <c r="P132">
        <v>1</v>
      </c>
    </row>
    <row r="133" spans="1:17" hidden="1" x14ac:dyDescent="0.35">
      <c r="A133" t="s">
        <v>355</v>
      </c>
      <c r="B133" s="42" t="s">
        <v>356</v>
      </c>
      <c r="C133" s="43" t="s">
        <v>357</v>
      </c>
      <c r="D133" t="s">
        <v>29</v>
      </c>
      <c r="E133" t="s">
        <v>7</v>
      </c>
      <c r="F133" s="35"/>
      <c r="G133" s="35"/>
      <c r="H133" s="35"/>
      <c r="I133">
        <v>1</v>
      </c>
      <c r="J133">
        <v>8</v>
      </c>
      <c r="K133">
        <v>3</v>
      </c>
      <c r="L133">
        <f>VLOOKUP(A133,'Principal Survey Counts'!$1:$1048576,2,FALSE)</f>
        <v>1</v>
      </c>
      <c r="M133">
        <v>1</v>
      </c>
      <c r="N133">
        <f>VLOOKUP(A133,'Staff Survey Counts'!$1:$1048576,2,FALSE)</f>
        <v>8</v>
      </c>
      <c r="O133">
        <v>1</v>
      </c>
      <c r="P133">
        <v>1</v>
      </c>
    </row>
    <row r="134" spans="1:17" hidden="1" x14ac:dyDescent="0.35">
      <c r="A134" t="s">
        <v>358</v>
      </c>
      <c r="B134" s="36" t="s">
        <v>359</v>
      </c>
      <c r="C134" s="38" t="s">
        <v>331</v>
      </c>
      <c r="D134" s="9" t="s">
        <v>73</v>
      </c>
      <c r="E134" s="9" t="s">
        <v>7</v>
      </c>
      <c r="F134" s="35"/>
      <c r="G134" s="35"/>
      <c r="H134" s="35"/>
      <c r="I134">
        <v>0</v>
      </c>
      <c r="J134">
        <v>0</v>
      </c>
      <c r="K134">
        <v>12</v>
      </c>
      <c r="L134">
        <f>VLOOKUP(A134,'Principal Survey Counts'!$1:$1048576,2,FALSE)</f>
        <v>3</v>
      </c>
      <c r="M134">
        <v>1</v>
      </c>
      <c r="N134">
        <f>VLOOKUP(A134,'Staff Survey Counts'!$1:$1048576,2,FALSE)</f>
        <v>38</v>
      </c>
      <c r="O134">
        <v>1</v>
      </c>
      <c r="P134">
        <v>1</v>
      </c>
    </row>
    <row r="135" spans="1:17" hidden="1" x14ac:dyDescent="0.35">
      <c r="A135" t="s">
        <v>360</v>
      </c>
      <c r="B135" s="42" t="s">
        <v>361</v>
      </c>
      <c r="C135" s="43" t="s">
        <v>362</v>
      </c>
      <c r="D135" s="9" t="s">
        <v>60</v>
      </c>
      <c r="E135" s="9" t="s">
        <v>34</v>
      </c>
      <c r="F135" s="35"/>
      <c r="G135" s="35"/>
      <c r="H135" s="35"/>
      <c r="I135">
        <v>5</v>
      </c>
      <c r="J135">
        <v>4</v>
      </c>
      <c r="K135">
        <v>2</v>
      </c>
      <c r="L135">
        <f>VLOOKUP(A135,'Principal Survey Counts'!$1:$1048576,2,FALSE)</f>
        <v>1</v>
      </c>
      <c r="M135" t="s">
        <v>363</v>
      </c>
      <c r="N135">
        <f>VLOOKUP(A135,'Staff Survey Counts'!$1:$1048576,2,FALSE)</f>
        <v>21</v>
      </c>
      <c r="O135">
        <v>1</v>
      </c>
      <c r="P135">
        <v>1</v>
      </c>
    </row>
    <row r="136" spans="1:17" hidden="1" x14ac:dyDescent="0.35">
      <c r="A136" s="40" t="s">
        <v>364</v>
      </c>
      <c r="B136" s="37" t="s">
        <v>365</v>
      </c>
      <c r="C136" s="39" t="s">
        <v>290</v>
      </c>
      <c r="D136" s="41"/>
      <c r="E136" s="41"/>
      <c r="F136" s="41"/>
      <c r="G136" s="41"/>
      <c r="H136" s="41"/>
      <c r="L136" t="e">
        <f>VLOOKUP(A136,'Principal Survey Counts'!$1:$1048576,2,FALSE)</f>
        <v>#N/A</v>
      </c>
      <c r="N136" t="e">
        <f>VLOOKUP(A136,'Staff Survey Counts'!$1:$1048576,2,FALSE)</f>
        <v>#N/A</v>
      </c>
    </row>
    <row r="137" spans="1:17" hidden="1" x14ac:dyDescent="0.35">
      <c r="A137" s="40" t="s">
        <v>366</v>
      </c>
      <c r="B137" s="37" t="s">
        <v>367</v>
      </c>
      <c r="C137" s="39" t="s">
        <v>38</v>
      </c>
      <c r="D137" s="41"/>
      <c r="E137" s="41"/>
      <c r="F137" s="41"/>
      <c r="G137" s="41"/>
      <c r="H137" s="41"/>
      <c r="L137" t="e">
        <f>VLOOKUP(A137,'Principal Survey Counts'!$1:$1048576,2,FALSE)</f>
        <v>#N/A</v>
      </c>
      <c r="N137">
        <f>VLOOKUP(A137,'Staff Survey Counts'!$1:$1048576,2,FALSE)</f>
        <v>4</v>
      </c>
    </row>
    <row r="138" spans="1:17" hidden="1" x14ac:dyDescent="0.35">
      <c r="A138" s="40" t="s">
        <v>368</v>
      </c>
      <c r="B138" s="37" t="s">
        <v>369</v>
      </c>
      <c r="C138" s="39" t="s">
        <v>38</v>
      </c>
      <c r="D138" s="41"/>
      <c r="E138" s="41"/>
      <c r="F138" s="41"/>
      <c r="G138" s="41"/>
      <c r="H138" s="41"/>
      <c r="L138" t="e">
        <f>VLOOKUP(A138,'Principal Survey Counts'!$1:$1048576,2,FALSE)</f>
        <v>#N/A</v>
      </c>
      <c r="N138" t="e">
        <f>VLOOKUP(A138,'Staff Survey Counts'!$1:$1048576,2,FALSE)</f>
        <v>#N/A</v>
      </c>
    </row>
    <row r="139" spans="1:17" hidden="1" x14ac:dyDescent="0.35">
      <c r="A139" s="40" t="s">
        <v>370</v>
      </c>
      <c r="B139" s="37" t="s">
        <v>371</v>
      </c>
      <c r="C139" s="39" t="s">
        <v>38</v>
      </c>
      <c r="D139" s="41"/>
      <c r="E139" s="41"/>
      <c r="F139" s="41"/>
      <c r="G139" s="41"/>
      <c r="H139" s="41"/>
      <c r="L139" t="e">
        <f>VLOOKUP(A139,'Principal Survey Counts'!$1:$1048576,2,FALSE)</f>
        <v>#N/A</v>
      </c>
      <c r="N139" t="e">
        <f>VLOOKUP(A139,'Staff Survey Counts'!$1:$1048576,2,FALSE)</f>
        <v>#N/A</v>
      </c>
    </row>
    <row r="140" spans="1:17" hidden="1" x14ac:dyDescent="0.35">
      <c r="A140" t="s">
        <v>372</v>
      </c>
      <c r="B140" s="36" t="s">
        <v>373</v>
      </c>
      <c r="C140" s="38" t="s">
        <v>41</v>
      </c>
      <c r="D140" s="59" t="s">
        <v>60</v>
      </c>
      <c r="E140" s="9" t="s">
        <v>34</v>
      </c>
      <c r="F140" s="35"/>
      <c r="G140" s="35"/>
      <c r="H140" s="35"/>
      <c r="I140">
        <v>0</v>
      </c>
      <c r="J140">
        <v>0</v>
      </c>
      <c r="K140">
        <v>12</v>
      </c>
      <c r="L140">
        <f>VLOOKUP(A140,'Principal Survey Counts'!$1:$1048576,2,FALSE)</f>
        <v>1</v>
      </c>
      <c r="M140">
        <v>1</v>
      </c>
      <c r="N140">
        <f>VLOOKUP(A140,'Staff Survey Counts'!$1:$1048576,2,FALSE)</f>
        <v>31</v>
      </c>
      <c r="O140">
        <v>2</v>
      </c>
      <c r="P140">
        <v>1</v>
      </c>
      <c r="Q140">
        <v>1</v>
      </c>
    </row>
    <row r="141" spans="1:17" hidden="1" x14ac:dyDescent="0.35">
      <c r="A141" s="40" t="s">
        <v>374</v>
      </c>
      <c r="B141" s="37" t="s">
        <v>375</v>
      </c>
      <c r="C141" s="39" t="s">
        <v>38</v>
      </c>
      <c r="D141" s="41"/>
      <c r="E141" s="41"/>
      <c r="F141" s="41"/>
      <c r="G141" s="41"/>
      <c r="H141" s="41"/>
      <c r="L141" t="e">
        <f>VLOOKUP(A141,'Principal Survey Counts'!$1:$1048576,2,FALSE)</f>
        <v>#N/A</v>
      </c>
      <c r="N141" t="e">
        <f>VLOOKUP(A141,'Staff Survey Counts'!$1:$1048576,2,FALSE)</f>
        <v>#N/A</v>
      </c>
    </row>
    <row r="142" spans="1:17" hidden="1" x14ac:dyDescent="0.35">
      <c r="A142" t="s">
        <v>376</v>
      </c>
      <c r="B142" s="36" t="s">
        <v>377</v>
      </c>
      <c r="C142" s="38" t="s">
        <v>69</v>
      </c>
      <c r="D142" t="s">
        <v>33</v>
      </c>
      <c r="E142" t="s">
        <v>7</v>
      </c>
      <c r="F142" t="s">
        <v>7</v>
      </c>
      <c r="I142">
        <v>12</v>
      </c>
      <c r="L142">
        <f>VLOOKUP(A142,'Principal Survey Counts'!$1:$1048576,2,FALSE)</f>
        <v>1</v>
      </c>
      <c r="M142">
        <v>1</v>
      </c>
      <c r="N142">
        <f>VLOOKUP(A142,'Staff Survey Counts'!$1:$1048576,2,FALSE)</f>
        <v>16</v>
      </c>
      <c r="O142">
        <v>1</v>
      </c>
      <c r="P142">
        <v>1</v>
      </c>
    </row>
    <row r="143" spans="1:17" hidden="1" x14ac:dyDescent="0.35">
      <c r="A143" t="s">
        <v>378</v>
      </c>
      <c r="B143" s="36" t="s">
        <v>379</v>
      </c>
      <c r="C143" s="38" t="s">
        <v>211</v>
      </c>
      <c r="D143" s="9" t="s">
        <v>60</v>
      </c>
      <c r="E143" s="9" t="s">
        <v>34</v>
      </c>
      <c r="F143" s="35"/>
      <c r="G143" s="35"/>
      <c r="H143" s="35"/>
      <c r="I143">
        <v>8</v>
      </c>
      <c r="J143">
        <v>0</v>
      </c>
      <c r="K143" t="s">
        <v>380</v>
      </c>
      <c r="L143">
        <f>VLOOKUP(A143,'Principal Survey Counts'!$1:$1048576,2,FALSE)</f>
        <v>1</v>
      </c>
      <c r="M143">
        <v>1</v>
      </c>
      <c r="N143">
        <f>VLOOKUP(A143,'Staff Survey Counts'!$1:$1048576,2,FALSE)</f>
        <v>10</v>
      </c>
      <c r="O143">
        <v>1</v>
      </c>
      <c r="P143">
        <v>1</v>
      </c>
    </row>
    <row r="144" spans="1:17" hidden="1" x14ac:dyDescent="0.35">
      <c r="A144" t="s">
        <v>381</v>
      </c>
      <c r="B144" s="42" t="s">
        <v>382</v>
      </c>
      <c r="C144" s="43" t="s">
        <v>22</v>
      </c>
      <c r="D144" s="9" t="s">
        <v>42</v>
      </c>
      <c r="E144" t="s">
        <v>7</v>
      </c>
      <c r="F144" s="35"/>
      <c r="G144" s="35"/>
      <c r="H144" s="35"/>
      <c r="K144">
        <v>10</v>
      </c>
      <c r="L144">
        <f>VLOOKUP(A144,'Principal Survey Counts'!$1:$1048576,2,FALSE)</f>
        <v>1</v>
      </c>
      <c r="M144">
        <v>1</v>
      </c>
      <c r="N144">
        <f>VLOOKUP(A144,'Staff Survey Counts'!$1:$1048576,2,FALSE)</f>
        <v>21</v>
      </c>
      <c r="O144">
        <v>1</v>
      </c>
      <c r="P144">
        <v>1</v>
      </c>
    </row>
    <row r="145" spans="1:16" hidden="1" x14ac:dyDescent="0.35">
      <c r="A145" s="40" t="s">
        <v>383</v>
      </c>
      <c r="B145" s="37" t="s">
        <v>384</v>
      </c>
      <c r="C145" s="39" t="s">
        <v>38</v>
      </c>
      <c r="D145" s="41"/>
      <c r="E145" s="41"/>
      <c r="F145" s="41"/>
      <c r="G145" s="41"/>
      <c r="H145" s="41"/>
      <c r="L145" t="e">
        <f>VLOOKUP(A145,'Principal Survey Counts'!$1:$1048576,2,FALSE)</f>
        <v>#N/A</v>
      </c>
      <c r="N145" t="e">
        <f>VLOOKUP(A145,'Staff Survey Counts'!$1:$1048576,2,FALSE)</f>
        <v>#N/A</v>
      </c>
    </row>
    <row r="146" spans="1:16" hidden="1" x14ac:dyDescent="0.35">
      <c r="A146" s="40" t="s">
        <v>385</v>
      </c>
      <c r="B146" s="37" t="s">
        <v>386</v>
      </c>
      <c r="C146" s="39" t="s">
        <v>38</v>
      </c>
      <c r="D146" s="41"/>
      <c r="E146" s="41"/>
      <c r="F146" s="41"/>
      <c r="G146" s="41"/>
      <c r="H146" s="41"/>
      <c r="L146" t="e">
        <f>VLOOKUP(A146,'Principal Survey Counts'!$1:$1048576,2,FALSE)</f>
        <v>#N/A</v>
      </c>
      <c r="N146" t="e">
        <f>VLOOKUP(A146,'Staff Survey Counts'!$1:$1048576,2,FALSE)</f>
        <v>#N/A</v>
      </c>
    </row>
    <row r="147" spans="1:16" hidden="1" x14ac:dyDescent="0.35">
      <c r="A147" s="40" t="s">
        <v>387</v>
      </c>
      <c r="B147" s="37" t="s">
        <v>388</v>
      </c>
      <c r="C147" s="39" t="s">
        <v>38</v>
      </c>
      <c r="D147" s="41"/>
      <c r="E147" s="41"/>
      <c r="F147" s="41"/>
      <c r="G147" s="41"/>
      <c r="H147" s="41"/>
      <c r="L147" t="e">
        <f>VLOOKUP(A147,'Principal Survey Counts'!$1:$1048576,2,FALSE)</f>
        <v>#N/A</v>
      </c>
      <c r="N147" t="e">
        <f>VLOOKUP(A147,'Staff Survey Counts'!$1:$1048576,2,FALSE)</f>
        <v>#N/A</v>
      </c>
    </row>
    <row r="148" spans="1:16" hidden="1" x14ac:dyDescent="0.35">
      <c r="A148" s="40" t="s">
        <v>389</v>
      </c>
      <c r="B148" s="37" t="s">
        <v>390</v>
      </c>
      <c r="C148" s="39" t="s">
        <v>38</v>
      </c>
      <c r="D148" s="41"/>
      <c r="E148" s="41"/>
      <c r="F148" s="41"/>
      <c r="G148" s="41"/>
      <c r="H148" s="41"/>
      <c r="L148">
        <f>VLOOKUP(A148,'Principal Survey Counts'!$1:$1048576,2,FALSE)</f>
        <v>2</v>
      </c>
      <c r="N148">
        <f>VLOOKUP(A148,'Staff Survey Counts'!$1:$1048576,2,FALSE)</f>
        <v>10</v>
      </c>
    </row>
    <row r="149" spans="1:16" hidden="1" x14ac:dyDescent="0.35">
      <c r="A149" s="40" t="s">
        <v>391</v>
      </c>
      <c r="B149" s="37" t="s">
        <v>392</v>
      </c>
      <c r="C149" s="39" t="s">
        <v>38</v>
      </c>
      <c r="D149" s="41"/>
      <c r="E149" s="41"/>
      <c r="F149" s="41"/>
      <c r="G149" s="41"/>
      <c r="H149" s="41"/>
      <c r="L149" t="e">
        <f>VLOOKUP(A149,'Principal Survey Counts'!$1:$1048576,2,FALSE)</f>
        <v>#N/A</v>
      </c>
      <c r="N149">
        <f>VLOOKUP(A149,'Staff Survey Counts'!$1:$1048576,2,FALSE)</f>
        <v>16</v>
      </c>
    </row>
    <row r="150" spans="1:16" hidden="1" x14ac:dyDescent="0.35">
      <c r="A150" t="s">
        <v>393</v>
      </c>
      <c r="B150" s="36" t="s">
        <v>394</v>
      </c>
      <c r="C150" s="38" t="s">
        <v>395</v>
      </c>
      <c r="D150" s="9"/>
      <c r="E150" s="9"/>
      <c r="F150" s="35"/>
      <c r="G150" s="35"/>
      <c r="H150" s="35"/>
      <c r="L150">
        <f>VLOOKUP(A150,'Principal Survey Counts'!$1:$1048576,2,FALSE)</f>
        <v>1</v>
      </c>
      <c r="N150">
        <f>VLOOKUP(A150,'Staff Survey Counts'!$1:$1048576,2,FALSE)</f>
        <v>14</v>
      </c>
    </row>
    <row r="151" spans="1:16" hidden="1" x14ac:dyDescent="0.35">
      <c r="A151" s="40" t="s">
        <v>396</v>
      </c>
      <c r="B151" s="37" t="s">
        <v>397</v>
      </c>
      <c r="C151" s="39" t="s">
        <v>38</v>
      </c>
      <c r="D151" s="41"/>
      <c r="E151" s="41"/>
      <c r="F151" s="41"/>
      <c r="G151" s="41"/>
      <c r="H151" s="41"/>
      <c r="L151" t="e">
        <f>VLOOKUP(A151,'Principal Survey Counts'!$1:$1048576,2,FALSE)</f>
        <v>#N/A</v>
      </c>
      <c r="N151" t="e">
        <f>VLOOKUP(A151,'Staff Survey Counts'!$1:$1048576,2,FALSE)</f>
        <v>#N/A</v>
      </c>
    </row>
    <row r="152" spans="1:16" hidden="1" x14ac:dyDescent="0.35">
      <c r="A152" t="s">
        <v>398</v>
      </c>
      <c r="B152" s="36" t="s">
        <v>399</v>
      </c>
      <c r="C152" s="38" t="s">
        <v>41</v>
      </c>
      <c r="D152" s="9" t="s">
        <v>42</v>
      </c>
      <c r="E152" t="s">
        <v>7</v>
      </c>
      <c r="F152" s="35"/>
      <c r="G152" s="35"/>
      <c r="H152" s="35"/>
      <c r="I152">
        <v>9</v>
      </c>
      <c r="J152">
        <v>3</v>
      </c>
      <c r="L152">
        <f>VLOOKUP(A152,'Principal Survey Counts'!$1:$1048576,2,FALSE)</f>
        <v>2</v>
      </c>
      <c r="M152">
        <v>1</v>
      </c>
      <c r="N152">
        <f>VLOOKUP(A152,'Staff Survey Counts'!$1:$1048576,2,FALSE)</f>
        <v>22</v>
      </c>
      <c r="O152">
        <v>2</v>
      </c>
      <c r="P152">
        <v>2</v>
      </c>
    </row>
    <row r="153" spans="1:16" hidden="1" x14ac:dyDescent="0.35">
      <c r="A153" t="s">
        <v>400</v>
      </c>
      <c r="B153" s="9" t="s">
        <v>401</v>
      </c>
      <c r="C153" s="9" t="s">
        <v>402</v>
      </c>
      <c r="D153" t="s">
        <v>33</v>
      </c>
      <c r="E153" t="s">
        <v>7</v>
      </c>
      <c r="F153" s="9" t="s">
        <v>7</v>
      </c>
      <c r="G153" s="9" t="s">
        <v>34</v>
      </c>
      <c r="H153" s="9"/>
      <c r="J153">
        <v>17</v>
      </c>
      <c r="L153">
        <f>VLOOKUP(A153,'Principal Survey Counts'!$1:$1048576,2,FALSE)</f>
        <v>1</v>
      </c>
      <c r="M153">
        <v>1</v>
      </c>
      <c r="N153">
        <f>VLOOKUP(A153,'Staff Survey Counts'!$1:$1048576,2,FALSE)</f>
        <v>25</v>
      </c>
      <c r="O153">
        <v>1</v>
      </c>
      <c r="P153">
        <v>1</v>
      </c>
    </row>
    <row r="154" spans="1:16" hidden="1" x14ac:dyDescent="0.35">
      <c r="A154" s="40" t="s">
        <v>393</v>
      </c>
      <c r="B154" s="37" t="s">
        <v>403</v>
      </c>
      <c r="C154" s="39" t="s">
        <v>404</v>
      </c>
      <c r="D154" s="41"/>
      <c r="E154" s="41"/>
      <c r="F154" s="41"/>
      <c r="G154" s="41"/>
      <c r="H154" s="41"/>
      <c r="I154" s="12"/>
      <c r="J154" s="12"/>
      <c r="K154" s="12"/>
      <c r="L154">
        <f>VLOOKUP(A154,'Principal Survey Counts'!$1:$1048576,2,FALSE)</f>
        <v>1</v>
      </c>
      <c r="M154" s="12"/>
      <c r="N154">
        <f>VLOOKUP(A154,'Staff Survey Counts'!$1:$1048576,2,FALSE)</f>
        <v>14</v>
      </c>
      <c r="O154" s="12"/>
      <c r="P154" s="12"/>
    </row>
    <row r="155" spans="1:16" hidden="1" x14ac:dyDescent="0.35">
      <c r="A155" t="s">
        <v>405</v>
      </c>
      <c r="B155" s="36" t="s">
        <v>406</v>
      </c>
      <c r="C155" s="38" t="s">
        <v>337</v>
      </c>
      <c r="D155" s="9" t="s">
        <v>60</v>
      </c>
      <c r="E155" s="9" t="s">
        <v>34</v>
      </c>
      <c r="F155" s="35"/>
      <c r="G155" s="35"/>
      <c r="H155" s="35"/>
      <c r="I155">
        <v>13</v>
      </c>
      <c r="J155">
        <v>9</v>
      </c>
      <c r="K155">
        <v>0</v>
      </c>
      <c r="L155">
        <f>VLOOKUP(A155,'Principal Survey Counts'!$1:$1048576,2,FALSE)</f>
        <v>2</v>
      </c>
      <c r="M155">
        <v>1</v>
      </c>
      <c r="N155">
        <f>VLOOKUP(A155,'Staff Survey Counts'!$1:$1048576,2,FALSE)</f>
        <v>13</v>
      </c>
      <c r="O155">
        <v>1</v>
      </c>
      <c r="P155">
        <v>1</v>
      </c>
    </row>
    <row r="156" spans="1:16" hidden="1" x14ac:dyDescent="0.35">
      <c r="A156" t="s">
        <v>407</v>
      </c>
      <c r="B156" s="36" t="s">
        <v>406</v>
      </c>
      <c r="C156" s="38" t="s">
        <v>155</v>
      </c>
      <c r="D156" t="s">
        <v>156</v>
      </c>
      <c r="E156" t="s">
        <v>7</v>
      </c>
      <c r="F156" t="s">
        <v>7</v>
      </c>
      <c r="G156" t="s">
        <v>7</v>
      </c>
      <c r="H156" t="s">
        <v>7</v>
      </c>
      <c r="I156">
        <v>9</v>
      </c>
      <c r="L156">
        <f>VLOOKUP(A156,'Principal Survey Counts'!$1:$1048576,2,FALSE)</f>
        <v>1</v>
      </c>
      <c r="M156">
        <v>1</v>
      </c>
      <c r="N156">
        <f>VLOOKUP(A156,'Staff Survey Counts'!$1:$1048576,2,FALSE)</f>
        <v>20</v>
      </c>
    </row>
    <row r="157" spans="1:16" hidden="1" x14ac:dyDescent="0.35">
      <c r="A157" t="s">
        <v>408</v>
      </c>
      <c r="B157" s="42" t="s">
        <v>406</v>
      </c>
      <c r="C157" s="43" t="s">
        <v>344</v>
      </c>
      <c r="D157" t="s">
        <v>33</v>
      </c>
      <c r="E157" t="s">
        <v>7</v>
      </c>
      <c r="F157" s="35"/>
      <c r="G157" s="35"/>
      <c r="H157" s="35"/>
      <c r="I157">
        <v>9</v>
      </c>
      <c r="J157">
        <v>4</v>
      </c>
      <c r="L157">
        <f>VLOOKUP(A157,'Principal Survey Counts'!$1:$1048576,2,FALSE)</f>
        <v>1</v>
      </c>
      <c r="M157">
        <v>2</v>
      </c>
      <c r="N157">
        <f>VLOOKUP(A157,'Staff Survey Counts'!$1:$1048576,2,FALSE)</f>
        <v>16</v>
      </c>
      <c r="O157">
        <v>1</v>
      </c>
      <c r="P157">
        <v>1</v>
      </c>
    </row>
    <row r="158" spans="1:16" hidden="1" x14ac:dyDescent="0.35">
      <c r="A158" t="s">
        <v>409</v>
      </c>
      <c r="B158" s="9" t="s">
        <v>410</v>
      </c>
      <c r="C158" s="9" t="s">
        <v>411</v>
      </c>
      <c r="D158" s="9"/>
      <c r="E158" s="9"/>
      <c r="F158" s="35"/>
      <c r="G158" s="35"/>
      <c r="H158" s="35"/>
      <c r="L158">
        <f>VLOOKUP(A158,'Principal Survey Counts'!$1:$1048576,2,FALSE)</f>
        <v>1</v>
      </c>
      <c r="N158">
        <f>VLOOKUP(A158,'Staff Survey Counts'!$1:$1048576,2,FALSE)</f>
        <v>21</v>
      </c>
    </row>
    <row r="159" spans="1:16" hidden="1" x14ac:dyDescent="0.35">
      <c r="A159" t="s">
        <v>412</v>
      </c>
      <c r="B159" t="s">
        <v>413</v>
      </c>
      <c r="C159" t="s">
        <v>354</v>
      </c>
      <c r="D159" s="9" t="s">
        <v>113</v>
      </c>
      <c r="E159" t="s">
        <v>7</v>
      </c>
      <c r="F159" s="35"/>
      <c r="G159" s="35"/>
      <c r="H159" s="35"/>
      <c r="I159">
        <v>5</v>
      </c>
      <c r="J159">
        <v>5</v>
      </c>
      <c r="L159">
        <f>VLOOKUP(A159,'Principal Survey Counts'!$1:$1048576,2,FALSE)</f>
        <v>1</v>
      </c>
      <c r="M159">
        <v>1</v>
      </c>
      <c r="N159">
        <f>VLOOKUP(A159,'Staff Survey Counts'!$1:$1048576,2,FALSE)</f>
        <v>21</v>
      </c>
      <c r="O159">
        <v>2</v>
      </c>
      <c r="P159">
        <v>1</v>
      </c>
    </row>
    <row r="160" spans="1:16" hidden="1" x14ac:dyDescent="0.35">
      <c r="A160" s="40" t="s">
        <v>414</v>
      </c>
      <c r="B160" s="35" t="s">
        <v>415</v>
      </c>
      <c r="C160" s="35" t="s">
        <v>416</v>
      </c>
      <c r="D160" s="41"/>
      <c r="E160" s="41"/>
      <c r="F160" s="41"/>
      <c r="G160" s="41"/>
      <c r="H160" s="41"/>
      <c r="L160">
        <f>VLOOKUP(A160,'Principal Survey Counts'!$1:$1048576,2,FALSE)</f>
        <v>1</v>
      </c>
      <c r="N160" t="e">
        <f>VLOOKUP(A160,'Staff Survey Counts'!$1:$1048576,2,FALSE)</f>
        <v>#N/A</v>
      </c>
    </row>
    <row r="161" spans="1:17" hidden="1" x14ac:dyDescent="0.35">
      <c r="A161" t="s">
        <v>417</v>
      </c>
      <c r="B161" s="9" t="s">
        <v>418</v>
      </c>
      <c r="C161" s="9" t="s">
        <v>419</v>
      </c>
      <c r="D161" s="9" t="s">
        <v>29</v>
      </c>
      <c r="E161" t="s">
        <v>7</v>
      </c>
      <c r="F161" s="35"/>
      <c r="G161" s="35"/>
      <c r="H161" s="35"/>
      <c r="I161">
        <v>6</v>
      </c>
      <c r="J161">
        <v>3</v>
      </c>
      <c r="L161">
        <f>VLOOKUP(A161,'Principal Survey Counts'!$1:$1048576,2,FALSE)</f>
        <v>1</v>
      </c>
      <c r="M161">
        <v>1</v>
      </c>
      <c r="N161">
        <f>VLOOKUP(A161,'Staff Survey Counts'!$1:$1048576,2,FALSE)</f>
        <v>18</v>
      </c>
      <c r="O161">
        <v>1</v>
      </c>
      <c r="P161">
        <v>1</v>
      </c>
    </row>
    <row r="162" spans="1:17" hidden="1" x14ac:dyDescent="0.35">
      <c r="A162" t="s">
        <v>420</v>
      </c>
      <c r="B162" t="s">
        <v>421</v>
      </c>
      <c r="C162" t="s">
        <v>422</v>
      </c>
      <c r="D162" s="9" t="s">
        <v>60</v>
      </c>
      <c r="E162" s="9" t="s">
        <v>34</v>
      </c>
      <c r="F162" s="35"/>
      <c r="G162" s="35"/>
      <c r="H162" s="35"/>
      <c r="K162">
        <v>5</v>
      </c>
      <c r="L162">
        <f>VLOOKUP(A162,'Principal Survey Counts'!$1:$1048576,2,FALSE)</f>
        <v>1</v>
      </c>
      <c r="M162">
        <v>1</v>
      </c>
      <c r="N162">
        <f>VLOOKUP(A162,'Staff Survey Counts'!$1:$1048576,2,FALSE)</f>
        <v>4</v>
      </c>
      <c r="O162">
        <v>1</v>
      </c>
      <c r="P162">
        <v>1</v>
      </c>
      <c r="Q162">
        <v>1</v>
      </c>
    </row>
    <row r="163" spans="1:17" hidden="1" x14ac:dyDescent="0.35">
      <c r="A163" t="s">
        <v>423</v>
      </c>
      <c r="B163" s="9" t="s">
        <v>424</v>
      </c>
      <c r="C163" s="9" t="s">
        <v>425</v>
      </c>
      <c r="D163" s="9" t="s">
        <v>48</v>
      </c>
      <c r="E163" s="9" t="s">
        <v>7</v>
      </c>
      <c r="F163" s="35"/>
      <c r="G163" s="35"/>
      <c r="H163" s="35"/>
      <c r="J163" t="s">
        <v>426</v>
      </c>
      <c r="K163">
        <v>13</v>
      </c>
      <c r="L163">
        <f>VLOOKUP(A163,'Principal Survey Counts'!$1:$1048576,2,FALSE)</f>
        <v>2</v>
      </c>
      <c r="M163">
        <v>1</v>
      </c>
      <c r="N163">
        <f>VLOOKUP(A163,'Staff Survey Counts'!$1:$1048576,2,FALSE)</f>
        <v>30</v>
      </c>
      <c r="O163">
        <v>1</v>
      </c>
      <c r="P163">
        <v>1</v>
      </c>
    </row>
    <row r="164" spans="1:17" hidden="1" x14ac:dyDescent="0.35">
      <c r="A164" s="40" t="s">
        <v>427</v>
      </c>
      <c r="B164" s="35" t="s">
        <v>428</v>
      </c>
      <c r="C164" s="35" t="s">
        <v>38</v>
      </c>
      <c r="D164" s="41"/>
      <c r="E164" s="41"/>
      <c r="F164" s="41"/>
      <c r="G164" s="41"/>
      <c r="H164" s="41"/>
      <c r="L164" t="e">
        <f>VLOOKUP(A164,'Principal Survey Counts'!$1:$1048576,2,FALSE)</f>
        <v>#N/A</v>
      </c>
      <c r="N164" t="e">
        <f>VLOOKUP(A164,'Staff Survey Counts'!$1:$1048576,2,FALSE)</f>
        <v>#N/A</v>
      </c>
    </row>
    <row r="165" spans="1:17" hidden="1" x14ac:dyDescent="0.35">
      <c r="A165" t="s">
        <v>429</v>
      </c>
      <c r="B165" t="s">
        <v>430</v>
      </c>
      <c r="C165" t="s">
        <v>347</v>
      </c>
      <c r="D165" t="s">
        <v>33</v>
      </c>
      <c r="E165" t="s">
        <v>7</v>
      </c>
      <c r="F165" t="s">
        <v>7</v>
      </c>
      <c r="J165">
        <v>12</v>
      </c>
      <c r="L165">
        <f>VLOOKUP(A165,'Principal Survey Counts'!$1:$1048576,2,FALSE)</f>
        <v>1</v>
      </c>
      <c r="M165">
        <v>1</v>
      </c>
      <c r="N165">
        <f>VLOOKUP(A165,'Staff Survey Counts'!$1:$1048576,2,FALSE)</f>
        <v>33</v>
      </c>
      <c r="O165">
        <v>2</v>
      </c>
      <c r="P165" s="1">
        <v>1</v>
      </c>
    </row>
    <row r="166" spans="1:17" hidden="1" x14ac:dyDescent="0.35">
      <c r="A166" s="40" t="s">
        <v>431</v>
      </c>
      <c r="B166" s="35" t="s">
        <v>432</v>
      </c>
      <c r="C166" s="35" t="s">
        <v>295</v>
      </c>
      <c r="D166" s="41"/>
      <c r="E166" s="41"/>
      <c r="F166" s="41"/>
      <c r="G166" s="41"/>
      <c r="H166" s="41"/>
      <c r="L166" t="e">
        <f>VLOOKUP(A166,'Principal Survey Counts'!$1:$1048576,2,FALSE)</f>
        <v>#N/A</v>
      </c>
      <c r="N166" t="e">
        <f>VLOOKUP(A166,'Staff Survey Counts'!$1:$1048576,2,FALSE)</f>
        <v>#N/A</v>
      </c>
    </row>
    <row r="167" spans="1:17" hidden="1" x14ac:dyDescent="0.35">
      <c r="A167" t="s">
        <v>433</v>
      </c>
      <c r="B167" s="9" t="s">
        <v>434</v>
      </c>
      <c r="C167" s="9" t="s">
        <v>435</v>
      </c>
      <c r="D167" t="s">
        <v>33</v>
      </c>
      <c r="E167" t="s">
        <v>7</v>
      </c>
      <c r="F167" s="35" t="s">
        <v>7</v>
      </c>
      <c r="G167" s="35" t="s">
        <v>34</v>
      </c>
      <c r="H167" s="35"/>
      <c r="K167">
        <v>12</v>
      </c>
      <c r="L167">
        <f>VLOOKUP(A167,'Principal Survey Counts'!$1:$1048576,2,FALSE)</f>
        <v>1</v>
      </c>
      <c r="M167">
        <v>1</v>
      </c>
      <c r="N167">
        <f>VLOOKUP(A167,'Staff Survey Counts'!$1:$1048576,2,FALSE)</f>
        <v>68</v>
      </c>
      <c r="O167">
        <v>1</v>
      </c>
      <c r="P167">
        <v>1</v>
      </c>
    </row>
    <row r="168" spans="1:17" hidden="1" x14ac:dyDescent="0.35">
      <c r="A168" s="40" t="s">
        <v>436</v>
      </c>
      <c r="B168" s="35" t="s">
        <v>437</v>
      </c>
      <c r="C168" s="35" t="s">
        <v>38</v>
      </c>
      <c r="D168" s="41"/>
      <c r="E168" s="41"/>
      <c r="F168" s="41"/>
      <c r="G168" s="41"/>
      <c r="H168" s="41"/>
      <c r="L168" t="e">
        <f>VLOOKUP(A168,'Principal Survey Counts'!$1:$1048576,2,FALSE)</f>
        <v>#N/A</v>
      </c>
      <c r="N168" t="e">
        <f>VLOOKUP(A168,'Staff Survey Counts'!$1:$1048576,2,FALSE)</f>
        <v>#N/A</v>
      </c>
    </row>
    <row r="169" spans="1:17" hidden="1" x14ac:dyDescent="0.35">
      <c r="A169" s="40" t="s">
        <v>438</v>
      </c>
      <c r="B169" s="35" t="s">
        <v>439</v>
      </c>
      <c r="C169" s="35" t="s">
        <v>38</v>
      </c>
      <c r="D169" s="41"/>
      <c r="E169" s="41"/>
      <c r="F169" s="41"/>
      <c r="G169" s="41"/>
      <c r="H169" s="41"/>
      <c r="L169">
        <f>VLOOKUP(A169,'Principal Survey Counts'!$1:$1048576,2,FALSE)</f>
        <v>1</v>
      </c>
      <c r="N169" t="e">
        <f>VLOOKUP(A169,'Staff Survey Counts'!$1:$1048576,2,FALSE)</f>
        <v>#N/A</v>
      </c>
    </row>
    <row r="170" spans="1:17" hidden="1" x14ac:dyDescent="0.35">
      <c r="A170" t="s">
        <v>440</v>
      </c>
      <c r="B170" t="s">
        <v>441</v>
      </c>
      <c r="C170" t="s">
        <v>211</v>
      </c>
      <c r="D170" s="9" t="s">
        <v>60</v>
      </c>
      <c r="E170" s="9" t="s">
        <v>34</v>
      </c>
      <c r="F170" s="35"/>
      <c r="G170" s="35"/>
      <c r="H170" s="35"/>
      <c r="I170">
        <v>8</v>
      </c>
      <c r="L170">
        <f>VLOOKUP(A170,'Principal Survey Counts'!$1:$1048576,2,FALSE)</f>
        <v>1</v>
      </c>
      <c r="M170">
        <v>1</v>
      </c>
      <c r="N170">
        <f>VLOOKUP(A170,'Staff Survey Counts'!$1:$1048576,2,FALSE)</f>
        <v>18</v>
      </c>
      <c r="O170">
        <v>1</v>
      </c>
      <c r="P170">
        <v>1</v>
      </c>
    </row>
    <row r="171" spans="1:17" hidden="1" x14ac:dyDescent="0.35">
      <c r="A171" t="s">
        <v>442</v>
      </c>
      <c r="B171" t="s">
        <v>443</v>
      </c>
      <c r="C171" t="s">
        <v>152</v>
      </c>
      <c r="D171" s="9" t="s">
        <v>42</v>
      </c>
      <c r="E171" t="s">
        <v>7</v>
      </c>
      <c r="F171" s="35"/>
      <c r="G171" s="35"/>
      <c r="H171" s="35"/>
      <c r="I171">
        <v>9</v>
      </c>
      <c r="J171">
        <v>3</v>
      </c>
      <c r="L171">
        <f>VLOOKUP(A171,'Principal Survey Counts'!$1:$1048576,2,FALSE)</f>
        <v>1</v>
      </c>
      <c r="M171">
        <v>1</v>
      </c>
      <c r="N171">
        <f>VLOOKUP(A171,'Staff Survey Counts'!$1:$1048576,2,FALSE)</f>
        <v>39</v>
      </c>
      <c r="O171">
        <v>1</v>
      </c>
      <c r="P171">
        <v>1</v>
      </c>
    </row>
    <row r="172" spans="1:17" hidden="1" x14ac:dyDescent="0.35">
      <c r="A172" s="40" t="s">
        <v>444</v>
      </c>
      <c r="B172" s="35" t="s">
        <v>445</v>
      </c>
      <c r="C172" s="35" t="s">
        <v>446</v>
      </c>
      <c r="D172" s="41"/>
      <c r="E172" s="41"/>
      <c r="F172" s="41"/>
      <c r="G172" s="41"/>
      <c r="H172" s="41"/>
      <c r="L172" t="e">
        <f>VLOOKUP(A172,'Principal Survey Counts'!$1:$1048576,2,FALSE)</f>
        <v>#N/A</v>
      </c>
      <c r="N172" t="e">
        <f>VLOOKUP(A172,'Staff Survey Counts'!$1:$1048576,2,FALSE)</f>
        <v>#N/A</v>
      </c>
    </row>
    <row r="173" spans="1:17" hidden="1" x14ac:dyDescent="0.35">
      <c r="A173" t="s">
        <v>447</v>
      </c>
      <c r="B173" s="9" t="s">
        <v>448</v>
      </c>
      <c r="C173" s="9" t="s">
        <v>32</v>
      </c>
      <c r="D173" t="s">
        <v>29</v>
      </c>
      <c r="E173" t="s">
        <v>7</v>
      </c>
      <c r="F173" s="35" t="s">
        <v>7</v>
      </c>
      <c r="G173" s="35"/>
      <c r="H173" s="35"/>
      <c r="J173">
        <v>4</v>
      </c>
      <c r="K173">
        <v>7</v>
      </c>
      <c r="L173">
        <f>VLOOKUP(A173,'Principal Survey Counts'!$1:$1048576,2,FALSE)</f>
        <v>1</v>
      </c>
      <c r="M173">
        <v>1</v>
      </c>
      <c r="N173">
        <f>VLOOKUP(A173,'Staff Survey Counts'!$1:$1048576,2,FALSE)</f>
        <v>20</v>
      </c>
      <c r="O173">
        <v>1</v>
      </c>
      <c r="P173">
        <v>1</v>
      </c>
    </row>
    <row r="174" spans="1:17" hidden="1" x14ac:dyDescent="0.35">
      <c r="A174" t="s">
        <v>449</v>
      </c>
      <c r="B174" s="9" t="s">
        <v>450</v>
      </c>
      <c r="C174" s="9" t="s">
        <v>451</v>
      </c>
      <c r="D174" s="9" t="s">
        <v>73</v>
      </c>
      <c r="E174" s="9" t="s">
        <v>7</v>
      </c>
      <c r="F174" s="35"/>
      <c r="G174" s="35"/>
      <c r="H174" s="35"/>
      <c r="K174">
        <v>11</v>
      </c>
      <c r="L174">
        <f>VLOOKUP(A174,'Principal Survey Counts'!$1:$1048576,2,FALSE)</f>
        <v>1</v>
      </c>
      <c r="M174">
        <v>1</v>
      </c>
      <c r="N174">
        <f>VLOOKUP(A174,'Staff Survey Counts'!$1:$1048576,2,FALSE)</f>
        <v>66</v>
      </c>
      <c r="O174">
        <v>1</v>
      </c>
      <c r="P174">
        <v>1</v>
      </c>
    </row>
    <row r="175" spans="1:17" hidden="1" x14ac:dyDescent="0.35">
      <c r="A175" s="40" t="s">
        <v>452</v>
      </c>
      <c r="B175" s="35" t="s">
        <v>453</v>
      </c>
      <c r="C175" s="35" t="s">
        <v>38</v>
      </c>
      <c r="D175" s="41"/>
      <c r="E175" s="41"/>
      <c r="F175" s="41"/>
      <c r="G175" s="41"/>
      <c r="H175" s="41"/>
      <c r="L175" t="e">
        <f>VLOOKUP(A175,'Principal Survey Counts'!$1:$1048576,2,FALSE)</f>
        <v>#N/A</v>
      </c>
      <c r="N175" t="e">
        <f>VLOOKUP(A175,'Staff Survey Counts'!$1:$1048576,2,FALSE)</f>
        <v>#N/A</v>
      </c>
    </row>
    <row r="176" spans="1:17" hidden="1" x14ac:dyDescent="0.35">
      <c r="A176" t="s">
        <v>454</v>
      </c>
      <c r="B176" s="9" t="s">
        <v>455</v>
      </c>
      <c r="C176" s="9" t="s">
        <v>456</v>
      </c>
      <c r="D176" s="9" t="s">
        <v>42</v>
      </c>
      <c r="E176" t="s">
        <v>7</v>
      </c>
      <c r="F176" s="35"/>
      <c r="G176" s="35"/>
      <c r="H176" s="35"/>
      <c r="I176">
        <v>0</v>
      </c>
      <c r="J176">
        <v>0</v>
      </c>
      <c r="K176">
        <v>8</v>
      </c>
      <c r="L176">
        <f>VLOOKUP(A176,'Principal Survey Counts'!$1:$1048576,2,FALSE)</f>
        <v>1</v>
      </c>
      <c r="M176">
        <v>2</v>
      </c>
      <c r="N176">
        <f>VLOOKUP(A176,'Staff Survey Counts'!$1:$1048576,2,FALSE)</f>
        <v>12</v>
      </c>
      <c r="O176">
        <v>1</v>
      </c>
      <c r="P176">
        <v>1</v>
      </c>
    </row>
    <row r="177" spans="1:17" hidden="1" x14ac:dyDescent="0.35">
      <c r="A177" s="40" t="s">
        <v>457</v>
      </c>
      <c r="B177" s="35" t="s">
        <v>458</v>
      </c>
      <c r="C177" s="35" t="s">
        <v>177</v>
      </c>
      <c r="D177" s="41"/>
      <c r="E177" s="41"/>
      <c r="F177" s="41"/>
      <c r="G177" s="41"/>
      <c r="H177" s="41"/>
      <c r="L177" t="e">
        <f>VLOOKUP(A177,'Principal Survey Counts'!$1:$1048576,2,FALSE)</f>
        <v>#N/A</v>
      </c>
      <c r="N177" t="e">
        <f>VLOOKUP(A177,'Staff Survey Counts'!$1:$1048576,2,FALSE)</f>
        <v>#N/A</v>
      </c>
    </row>
    <row r="178" spans="1:17" hidden="1" x14ac:dyDescent="0.35">
      <c r="A178" t="s">
        <v>459</v>
      </c>
      <c r="B178" t="s">
        <v>460</v>
      </c>
      <c r="C178" t="s">
        <v>41</v>
      </c>
      <c r="D178" s="9" t="s">
        <v>48</v>
      </c>
      <c r="E178" s="9" t="s">
        <v>7</v>
      </c>
      <c r="F178" s="35"/>
      <c r="G178" s="35"/>
      <c r="H178" s="35"/>
      <c r="I178">
        <v>7</v>
      </c>
      <c r="J178">
        <v>7</v>
      </c>
      <c r="L178">
        <f>VLOOKUP(A178,'Principal Survey Counts'!$1:$1048576,2,FALSE)</f>
        <v>3</v>
      </c>
      <c r="M178">
        <v>1</v>
      </c>
      <c r="N178">
        <f>VLOOKUP(A178,'Staff Survey Counts'!$1:$1048576,2,FALSE)</f>
        <v>18</v>
      </c>
      <c r="O178">
        <v>1</v>
      </c>
      <c r="P178">
        <v>1</v>
      </c>
    </row>
    <row r="179" spans="1:17" hidden="1" x14ac:dyDescent="0.35">
      <c r="A179" s="40" t="s">
        <v>461</v>
      </c>
      <c r="B179" s="35" t="s">
        <v>462</v>
      </c>
      <c r="C179" s="35" t="s">
        <v>25</v>
      </c>
      <c r="D179" s="41"/>
      <c r="E179" s="41"/>
      <c r="F179" s="41"/>
      <c r="G179" s="41"/>
      <c r="H179" s="41"/>
      <c r="L179" t="e">
        <f>VLOOKUP(A179,'Principal Survey Counts'!$1:$1048576,2,FALSE)</f>
        <v>#N/A</v>
      </c>
      <c r="N179" t="e">
        <f>VLOOKUP(A179,'Staff Survey Counts'!$1:$1048576,2,FALSE)</f>
        <v>#N/A</v>
      </c>
    </row>
    <row r="180" spans="1:17" hidden="1" x14ac:dyDescent="0.35">
      <c r="A180" t="s">
        <v>463</v>
      </c>
      <c r="B180" t="s">
        <v>464</v>
      </c>
      <c r="C180" t="s">
        <v>465</v>
      </c>
      <c r="D180" t="s">
        <v>33</v>
      </c>
      <c r="E180" t="s">
        <v>7</v>
      </c>
      <c r="F180" t="s">
        <v>7</v>
      </c>
      <c r="I180">
        <v>4</v>
      </c>
      <c r="J180">
        <v>2</v>
      </c>
      <c r="L180">
        <f>VLOOKUP(A180,'Principal Survey Counts'!$1:$1048576,2,FALSE)</f>
        <v>1</v>
      </c>
      <c r="M180">
        <v>1</v>
      </c>
      <c r="N180">
        <f>VLOOKUP(A180,'Staff Survey Counts'!$1:$1048576,2,FALSE)</f>
        <v>31</v>
      </c>
      <c r="O180">
        <v>1</v>
      </c>
      <c r="P180">
        <v>1</v>
      </c>
    </row>
    <row r="181" spans="1:17" hidden="1" x14ac:dyDescent="0.35">
      <c r="A181" t="s">
        <v>466</v>
      </c>
      <c r="B181" t="s">
        <v>467</v>
      </c>
      <c r="C181" t="s">
        <v>465</v>
      </c>
      <c r="D181" t="s">
        <v>33</v>
      </c>
      <c r="E181" t="s">
        <v>7</v>
      </c>
      <c r="K181">
        <v>9</v>
      </c>
      <c r="L181">
        <f>VLOOKUP(A181,'Principal Survey Counts'!$1:$1048576,2,FALSE)</f>
        <v>1</v>
      </c>
      <c r="M181">
        <v>1</v>
      </c>
      <c r="N181">
        <f>VLOOKUP(A181,'Staff Survey Counts'!$1:$1048576,2,FALSE)</f>
        <v>26</v>
      </c>
      <c r="O181">
        <v>1</v>
      </c>
      <c r="P181">
        <v>1</v>
      </c>
    </row>
    <row r="182" spans="1:17" hidden="1" x14ac:dyDescent="0.35">
      <c r="A182" t="s">
        <v>468</v>
      </c>
      <c r="B182" s="9" t="s">
        <v>469</v>
      </c>
      <c r="C182" s="9" t="s">
        <v>28</v>
      </c>
      <c r="D182" s="9" t="s">
        <v>48</v>
      </c>
      <c r="E182" t="s">
        <v>7</v>
      </c>
      <c r="F182" s="35"/>
      <c r="G182" s="35"/>
      <c r="H182" s="35"/>
      <c r="I182">
        <v>6</v>
      </c>
      <c r="J182">
        <v>2</v>
      </c>
      <c r="K182">
        <v>1</v>
      </c>
      <c r="L182">
        <f>VLOOKUP(A182,'Principal Survey Counts'!$1:$1048576,2,FALSE)</f>
        <v>2</v>
      </c>
      <c r="M182" t="s">
        <v>470</v>
      </c>
      <c r="N182">
        <f>VLOOKUP(A182,'Staff Survey Counts'!$1:$1048576,2,FALSE)</f>
        <v>19</v>
      </c>
      <c r="O182">
        <v>1</v>
      </c>
      <c r="P182">
        <v>1</v>
      </c>
    </row>
    <row r="183" spans="1:17" hidden="1" x14ac:dyDescent="0.35">
      <c r="A183" t="s">
        <v>471</v>
      </c>
      <c r="B183" t="s">
        <v>472</v>
      </c>
      <c r="C183" t="s">
        <v>112</v>
      </c>
      <c r="D183" s="9"/>
      <c r="E183" s="9"/>
      <c r="F183" s="35"/>
      <c r="G183" s="35"/>
      <c r="H183" s="35"/>
      <c r="I183">
        <v>5</v>
      </c>
      <c r="J183">
        <v>1</v>
      </c>
      <c r="L183">
        <f>VLOOKUP(A183,'Principal Survey Counts'!$1:$1048576,2,FALSE)</f>
        <v>1</v>
      </c>
      <c r="M183" s="12"/>
      <c r="N183">
        <f>VLOOKUP(A183,'Staff Survey Counts'!$1:$1048576,2,FALSE)</f>
        <v>18</v>
      </c>
      <c r="O183">
        <v>1</v>
      </c>
      <c r="P183" s="12"/>
      <c r="Q183" s="12"/>
    </row>
    <row r="184" spans="1:17" hidden="1" x14ac:dyDescent="0.35">
      <c r="A184" t="s">
        <v>473</v>
      </c>
      <c r="B184" s="9" t="s">
        <v>474</v>
      </c>
      <c r="C184" s="9" t="s">
        <v>475</v>
      </c>
      <c r="D184" s="9" t="s">
        <v>48</v>
      </c>
      <c r="E184" s="9" t="s">
        <v>7</v>
      </c>
      <c r="F184" s="35"/>
      <c r="G184" s="58"/>
      <c r="H184" s="58"/>
      <c r="K184">
        <v>12</v>
      </c>
      <c r="L184">
        <f>VLOOKUP(A184,'Principal Survey Counts'!$1:$1048576,2,FALSE)</f>
        <v>1</v>
      </c>
      <c r="M184">
        <v>1</v>
      </c>
      <c r="N184">
        <f>VLOOKUP(A184,'Staff Survey Counts'!$1:$1048576,2,FALSE)</f>
        <v>17</v>
      </c>
      <c r="O184">
        <v>1</v>
      </c>
      <c r="P184">
        <v>1</v>
      </c>
    </row>
    <row r="185" spans="1:17" hidden="1" x14ac:dyDescent="0.35">
      <c r="A185" t="s">
        <v>476</v>
      </c>
      <c r="B185" s="9" t="s">
        <v>477</v>
      </c>
      <c r="C185" s="9" t="s">
        <v>478</v>
      </c>
      <c r="D185" s="9" t="s">
        <v>29</v>
      </c>
      <c r="E185" t="s">
        <v>7</v>
      </c>
      <c r="F185" s="35"/>
      <c r="G185" s="35"/>
      <c r="H185" s="35"/>
      <c r="I185">
        <v>8</v>
      </c>
      <c r="J185">
        <v>6</v>
      </c>
      <c r="K185">
        <v>5</v>
      </c>
      <c r="L185">
        <f>VLOOKUP(A185,'Principal Survey Counts'!$1:$1048576,2,FALSE)</f>
        <v>1</v>
      </c>
      <c r="M185">
        <v>1</v>
      </c>
      <c r="N185">
        <f>VLOOKUP(A185,'Staff Survey Counts'!$1:$1048576,2,FALSE)</f>
        <v>25</v>
      </c>
      <c r="O185">
        <v>1</v>
      </c>
      <c r="P185">
        <v>1</v>
      </c>
    </row>
    <row r="186" spans="1:17" hidden="1" x14ac:dyDescent="0.35">
      <c r="A186" t="s">
        <v>479</v>
      </c>
      <c r="B186" s="9" t="s">
        <v>480</v>
      </c>
      <c r="C186" s="9" t="s">
        <v>28</v>
      </c>
      <c r="D186" s="9" t="s">
        <v>48</v>
      </c>
      <c r="E186" s="9" t="s">
        <v>7</v>
      </c>
      <c r="F186" s="35"/>
      <c r="G186" s="35"/>
      <c r="H186" s="35"/>
      <c r="I186">
        <v>6</v>
      </c>
      <c r="J186">
        <v>5</v>
      </c>
      <c r="K186">
        <v>1</v>
      </c>
      <c r="L186">
        <f>VLOOKUP(A186,'Principal Survey Counts'!$1:$1048576,2,FALSE)</f>
        <v>1</v>
      </c>
      <c r="M186">
        <v>1</v>
      </c>
      <c r="N186">
        <f>VLOOKUP(A186,'Staff Survey Counts'!$1:$1048576,2,FALSE)</f>
        <v>26</v>
      </c>
      <c r="O186">
        <v>1</v>
      </c>
      <c r="P186">
        <v>1</v>
      </c>
    </row>
    <row r="187" spans="1:17" hidden="1" x14ac:dyDescent="0.35">
      <c r="A187" s="40" t="s">
        <v>481</v>
      </c>
      <c r="B187" s="35" t="s">
        <v>482</v>
      </c>
      <c r="C187" s="35" t="s">
        <v>38</v>
      </c>
      <c r="D187" s="41"/>
      <c r="E187" s="41"/>
      <c r="F187" s="41"/>
      <c r="G187" s="41"/>
      <c r="H187" s="41"/>
      <c r="L187" t="e">
        <f>VLOOKUP(A187,'Principal Survey Counts'!$1:$1048576,2,FALSE)</f>
        <v>#N/A</v>
      </c>
      <c r="N187" t="e">
        <f>VLOOKUP(A187,'Staff Survey Counts'!$1:$1048576,2,FALSE)</f>
        <v>#N/A</v>
      </c>
    </row>
    <row r="188" spans="1:17" hidden="1" x14ac:dyDescent="0.35">
      <c r="A188" t="s">
        <v>483</v>
      </c>
      <c r="B188" s="9" t="s">
        <v>484</v>
      </c>
      <c r="C188" s="9" t="s">
        <v>109</v>
      </c>
      <c r="D188" t="s">
        <v>33</v>
      </c>
      <c r="E188" t="s">
        <v>7</v>
      </c>
      <c r="F188" s="35" t="s">
        <v>7</v>
      </c>
      <c r="G188" s="35"/>
      <c r="H188" s="35"/>
      <c r="K188">
        <v>16</v>
      </c>
      <c r="L188">
        <f>VLOOKUP(A188,'Principal Survey Counts'!$1:$1048576,2,FALSE)</f>
        <v>1</v>
      </c>
      <c r="M188">
        <v>1</v>
      </c>
      <c r="N188">
        <f>VLOOKUP(A188,'Staff Survey Counts'!$1:$1048576,2,FALSE)</f>
        <v>20</v>
      </c>
      <c r="O188">
        <v>1</v>
      </c>
      <c r="P188">
        <v>1</v>
      </c>
    </row>
    <row r="189" spans="1:17" hidden="1" x14ac:dyDescent="0.35">
      <c r="A189" s="40" t="s">
        <v>485</v>
      </c>
      <c r="B189" s="35" t="s">
        <v>486</v>
      </c>
      <c r="C189" s="35" t="s">
        <v>38</v>
      </c>
      <c r="D189" s="41"/>
      <c r="E189" s="41"/>
      <c r="F189" s="41"/>
      <c r="G189" s="41"/>
      <c r="H189" s="41"/>
      <c r="L189" t="e">
        <f>VLOOKUP(A189,'Principal Survey Counts'!$1:$1048576,2,FALSE)</f>
        <v>#N/A</v>
      </c>
      <c r="N189">
        <f>VLOOKUP(A189,'Staff Survey Counts'!$1:$1048576,2,FALSE)</f>
        <v>15</v>
      </c>
    </row>
    <row r="190" spans="1:17" hidden="1" x14ac:dyDescent="0.35">
      <c r="A190" s="40" t="s">
        <v>487</v>
      </c>
      <c r="B190" s="35" t="s">
        <v>488</v>
      </c>
      <c r="C190" s="35" t="s">
        <v>38</v>
      </c>
      <c r="D190" s="41"/>
      <c r="E190" s="41"/>
      <c r="F190" s="41"/>
      <c r="G190" s="41"/>
      <c r="H190" s="41"/>
      <c r="L190" t="e">
        <f>VLOOKUP(A190,'Principal Survey Counts'!$1:$1048576,2,FALSE)</f>
        <v>#N/A</v>
      </c>
      <c r="N190" t="e">
        <f>VLOOKUP(A190,'Staff Survey Counts'!$1:$1048576,2,FALSE)</f>
        <v>#N/A</v>
      </c>
    </row>
    <row r="191" spans="1:17" hidden="1" x14ac:dyDescent="0.35">
      <c r="A191" s="40" t="s">
        <v>489</v>
      </c>
      <c r="B191" s="35" t="s">
        <v>490</v>
      </c>
      <c r="C191" s="35" t="s">
        <v>295</v>
      </c>
      <c r="D191" s="41"/>
      <c r="E191" s="41"/>
      <c r="F191" s="41"/>
      <c r="G191" s="41"/>
      <c r="H191" s="41"/>
      <c r="L191">
        <f>VLOOKUP(A191,'Principal Survey Counts'!$1:$1048576,2,FALSE)</f>
        <v>1</v>
      </c>
      <c r="N191">
        <f>VLOOKUP(A191,'Staff Survey Counts'!$1:$1048576,2,FALSE)</f>
        <v>16</v>
      </c>
    </row>
    <row r="192" spans="1:17" hidden="1" x14ac:dyDescent="0.35">
      <c r="A192" t="s">
        <v>491</v>
      </c>
      <c r="B192" t="s">
        <v>492</v>
      </c>
      <c r="C192" s="9" t="s">
        <v>493</v>
      </c>
      <c r="D192" s="9" t="s">
        <v>29</v>
      </c>
      <c r="E192" t="s">
        <v>7</v>
      </c>
      <c r="F192" s="35" t="s">
        <v>7</v>
      </c>
      <c r="G192" s="35"/>
      <c r="H192" s="35"/>
      <c r="I192">
        <v>4</v>
      </c>
      <c r="J192">
        <v>1</v>
      </c>
      <c r="L192">
        <f>VLOOKUP(A192,'Principal Survey Counts'!$1:$1048576,2,FALSE)</f>
        <v>2</v>
      </c>
      <c r="M192">
        <v>1</v>
      </c>
      <c r="N192">
        <f>VLOOKUP(A192,'Staff Survey Counts'!$1:$1048576,2,FALSE)</f>
        <v>24</v>
      </c>
      <c r="O192">
        <v>1</v>
      </c>
      <c r="P192">
        <v>1</v>
      </c>
    </row>
    <row r="193" spans="1:16" hidden="1" x14ac:dyDescent="0.35">
      <c r="A193" s="40" t="s">
        <v>494</v>
      </c>
      <c r="B193" s="35" t="s">
        <v>495</v>
      </c>
      <c r="C193" s="35" t="s">
        <v>496</v>
      </c>
      <c r="D193" s="41" t="s">
        <v>60</v>
      </c>
      <c r="E193" s="41" t="s">
        <v>34</v>
      </c>
      <c r="F193" s="41"/>
      <c r="G193" s="41"/>
      <c r="H193" s="41"/>
      <c r="I193">
        <v>0</v>
      </c>
      <c r="J193">
        <v>0</v>
      </c>
      <c r="K193">
        <v>12</v>
      </c>
      <c r="L193">
        <f>VLOOKUP(A193,'Principal Survey Counts'!$1:$1048576,2,FALSE)</f>
        <v>1</v>
      </c>
      <c r="M193">
        <v>1</v>
      </c>
      <c r="N193">
        <f>VLOOKUP(A193,'Staff Survey Counts'!$1:$1048576,2,FALSE)</f>
        <v>16</v>
      </c>
      <c r="O193">
        <v>1</v>
      </c>
      <c r="P193">
        <v>1</v>
      </c>
    </row>
    <row r="194" spans="1:16" hidden="1" x14ac:dyDescent="0.35">
      <c r="A194" s="40" t="s">
        <v>497</v>
      </c>
      <c r="B194" s="35" t="s">
        <v>498</v>
      </c>
      <c r="C194" s="35" t="s">
        <v>328</v>
      </c>
      <c r="D194" s="41"/>
      <c r="E194" s="41"/>
      <c r="F194" s="41"/>
      <c r="G194" s="41"/>
      <c r="H194" s="41"/>
      <c r="L194" t="e">
        <f>VLOOKUP(A194,'Principal Survey Counts'!$1:$1048576,2,FALSE)</f>
        <v>#N/A</v>
      </c>
      <c r="N194" t="e">
        <f>VLOOKUP(A194,'Staff Survey Counts'!$1:$1048576,2,FALSE)</f>
        <v>#N/A</v>
      </c>
    </row>
    <row r="195" spans="1:16" hidden="1" x14ac:dyDescent="0.35">
      <c r="A195" t="s">
        <v>499</v>
      </c>
      <c r="B195" s="9" t="s">
        <v>500</v>
      </c>
      <c r="C195" s="9" t="s">
        <v>501</v>
      </c>
      <c r="D195" s="9" t="s">
        <v>42</v>
      </c>
      <c r="E195" t="s">
        <v>7</v>
      </c>
      <c r="F195" s="35"/>
      <c r="G195" s="35"/>
      <c r="H195" s="35"/>
      <c r="J195">
        <v>1</v>
      </c>
      <c r="K195">
        <v>11</v>
      </c>
      <c r="L195">
        <f>VLOOKUP(A195,'Principal Survey Counts'!$1:$1048576,2,FALSE)</f>
        <v>2</v>
      </c>
      <c r="M195">
        <v>1</v>
      </c>
      <c r="N195">
        <f>VLOOKUP(A195,'Staff Survey Counts'!$1:$1048576,2,FALSE)</f>
        <v>43</v>
      </c>
      <c r="O195">
        <v>2</v>
      </c>
      <c r="P195">
        <v>1</v>
      </c>
    </row>
    <row r="196" spans="1:16" hidden="1" x14ac:dyDescent="0.35">
      <c r="A196" t="s">
        <v>502</v>
      </c>
      <c r="B196" s="9" t="s">
        <v>503</v>
      </c>
      <c r="C196" s="9" t="s">
        <v>504</v>
      </c>
      <c r="D196" s="9" t="s">
        <v>29</v>
      </c>
      <c r="E196" t="s">
        <v>7</v>
      </c>
      <c r="F196" s="35"/>
      <c r="G196" s="35"/>
      <c r="H196" s="35"/>
      <c r="I196">
        <v>7</v>
      </c>
      <c r="J196">
        <v>2</v>
      </c>
      <c r="L196">
        <f>VLOOKUP(A196,'Principal Survey Counts'!$1:$1048576,2,FALSE)</f>
        <v>1</v>
      </c>
      <c r="M196">
        <v>1</v>
      </c>
      <c r="N196">
        <f>VLOOKUP(A196,'Staff Survey Counts'!$1:$1048576,2,FALSE)</f>
        <v>27</v>
      </c>
      <c r="O196">
        <v>1</v>
      </c>
      <c r="P196">
        <v>1</v>
      </c>
    </row>
    <row r="197" spans="1:16" hidden="1" x14ac:dyDescent="0.35">
      <c r="A197" t="s">
        <v>505</v>
      </c>
      <c r="B197" t="s">
        <v>506</v>
      </c>
      <c r="C197" t="s">
        <v>507</v>
      </c>
      <c r="D197" s="9"/>
      <c r="E197" s="9"/>
      <c r="F197" s="35"/>
      <c r="G197" s="35"/>
      <c r="H197" s="35"/>
      <c r="L197" t="e">
        <f>VLOOKUP(A197,'Principal Survey Counts'!$1:$1048576,2,FALSE)</f>
        <v>#N/A</v>
      </c>
      <c r="N197">
        <f>VLOOKUP(A197,'Staff Survey Counts'!$1:$1048576,2,FALSE)</f>
        <v>39</v>
      </c>
    </row>
    <row r="198" spans="1:16" hidden="1" x14ac:dyDescent="0.35">
      <c r="A198" t="s">
        <v>508</v>
      </c>
      <c r="B198" t="s">
        <v>509</v>
      </c>
      <c r="C198" t="s">
        <v>331</v>
      </c>
      <c r="D198" s="9" t="s">
        <v>42</v>
      </c>
      <c r="E198" t="s">
        <v>7</v>
      </c>
      <c r="F198" s="35"/>
      <c r="G198" s="35"/>
      <c r="H198" s="35"/>
      <c r="I198">
        <v>9</v>
      </c>
      <c r="J198">
        <v>3</v>
      </c>
      <c r="L198">
        <f>VLOOKUP(A198,'Principal Survey Counts'!$1:$1048576,2,FALSE)</f>
        <v>1</v>
      </c>
      <c r="M198">
        <v>1</v>
      </c>
      <c r="N198">
        <f>VLOOKUP(A198,'Staff Survey Counts'!$1:$1048576,2,FALSE)</f>
        <v>26</v>
      </c>
      <c r="O198">
        <v>2</v>
      </c>
      <c r="P198">
        <v>1</v>
      </c>
    </row>
    <row r="199" spans="1:16" hidden="1" x14ac:dyDescent="0.35">
      <c r="A199" s="40" t="s">
        <v>510</v>
      </c>
      <c r="B199" s="35" t="s">
        <v>511</v>
      </c>
      <c r="C199" s="35" t="s">
        <v>38</v>
      </c>
      <c r="D199" s="41"/>
      <c r="E199" s="41"/>
      <c r="F199" s="41"/>
      <c r="G199" s="41"/>
      <c r="H199" s="41"/>
      <c r="L199" t="e">
        <f>VLOOKUP(A199,'Principal Survey Counts'!$1:$1048576,2,FALSE)</f>
        <v>#N/A</v>
      </c>
      <c r="N199" t="e">
        <f>VLOOKUP(A199,'Staff Survey Counts'!$1:$1048576,2,FALSE)</f>
        <v>#N/A</v>
      </c>
    </row>
    <row r="200" spans="1:16" hidden="1" x14ac:dyDescent="0.35">
      <c r="A200" s="40" t="s">
        <v>512</v>
      </c>
      <c r="B200" s="35" t="s">
        <v>513</v>
      </c>
      <c r="C200" s="35" t="s">
        <v>38</v>
      </c>
      <c r="D200" s="41"/>
      <c r="E200" s="41"/>
      <c r="F200" s="41"/>
      <c r="G200" s="41"/>
      <c r="H200" s="41"/>
      <c r="L200" t="e">
        <f>VLOOKUP(A200,'Principal Survey Counts'!$1:$1048576,2,FALSE)</f>
        <v>#N/A</v>
      </c>
      <c r="N200" t="e">
        <f>VLOOKUP(A200,'Staff Survey Counts'!$1:$1048576,2,FALSE)</f>
        <v>#N/A</v>
      </c>
    </row>
    <row r="201" spans="1:16" hidden="1" x14ac:dyDescent="0.35">
      <c r="A201" t="s">
        <v>514</v>
      </c>
      <c r="B201" t="s">
        <v>515</v>
      </c>
      <c r="C201" t="s">
        <v>516</v>
      </c>
      <c r="D201" s="9" t="s">
        <v>48</v>
      </c>
      <c r="E201" s="9" t="s">
        <v>7</v>
      </c>
      <c r="F201" s="35"/>
      <c r="G201" s="35"/>
      <c r="H201" s="35"/>
      <c r="K201">
        <v>13</v>
      </c>
      <c r="L201">
        <f>VLOOKUP(A201,'Principal Survey Counts'!$1:$1048576,2,FALSE)</f>
        <v>1</v>
      </c>
      <c r="M201">
        <v>1</v>
      </c>
      <c r="N201">
        <f>VLOOKUP(A201,'Staff Survey Counts'!$1:$1048576,2,FALSE)</f>
        <v>28</v>
      </c>
      <c r="O201">
        <v>1</v>
      </c>
      <c r="P201">
        <v>1</v>
      </c>
    </row>
    <row r="202" spans="1:16" hidden="1" x14ac:dyDescent="0.35">
      <c r="A202" t="s">
        <v>517</v>
      </c>
      <c r="B202" t="s">
        <v>518</v>
      </c>
      <c r="C202" t="s">
        <v>95</v>
      </c>
      <c r="D202" s="9" t="s">
        <v>60</v>
      </c>
      <c r="E202" s="9" t="s">
        <v>34</v>
      </c>
      <c r="F202" s="35"/>
      <c r="G202" s="35"/>
      <c r="H202" s="35"/>
      <c r="I202">
        <v>6</v>
      </c>
      <c r="J202">
        <v>4</v>
      </c>
      <c r="K202">
        <v>0</v>
      </c>
      <c r="L202">
        <f>VLOOKUP(A202,'Principal Survey Counts'!$1:$1048576,2,FALSE)</f>
        <v>2</v>
      </c>
      <c r="M202">
        <v>1</v>
      </c>
      <c r="N202">
        <f>VLOOKUP(A202,'Staff Survey Counts'!$1:$1048576,2,FALSE)</f>
        <v>15</v>
      </c>
      <c r="O202" s="12"/>
      <c r="P202" s="12"/>
    </row>
    <row r="203" spans="1:16" hidden="1" x14ac:dyDescent="0.35">
      <c r="A203" t="s">
        <v>519</v>
      </c>
      <c r="B203" s="9" t="s">
        <v>520</v>
      </c>
      <c r="C203" s="9" t="s">
        <v>28</v>
      </c>
      <c r="D203" t="s">
        <v>42</v>
      </c>
      <c r="E203" t="s">
        <v>7</v>
      </c>
      <c r="F203" s="35"/>
      <c r="G203" s="35"/>
      <c r="H203" s="35"/>
      <c r="I203">
        <v>6</v>
      </c>
      <c r="J203">
        <v>2</v>
      </c>
      <c r="L203">
        <f>VLOOKUP(A203,'Principal Survey Counts'!$1:$1048576,2,FALSE)</f>
        <v>2</v>
      </c>
      <c r="M203" t="s">
        <v>521</v>
      </c>
      <c r="N203">
        <f>VLOOKUP(A203,'Staff Survey Counts'!$1:$1048576,2,FALSE)</f>
        <v>30</v>
      </c>
      <c r="O203">
        <v>1</v>
      </c>
      <c r="P203">
        <v>1</v>
      </c>
    </row>
    <row r="204" spans="1:16" hidden="1" x14ac:dyDescent="0.35">
      <c r="A204" t="s">
        <v>522</v>
      </c>
      <c r="B204" t="s">
        <v>523</v>
      </c>
      <c r="C204" t="s">
        <v>211</v>
      </c>
      <c r="D204" s="9" t="s">
        <v>60</v>
      </c>
      <c r="E204" s="9" t="s">
        <v>34</v>
      </c>
      <c r="F204" s="35"/>
      <c r="G204" s="35"/>
      <c r="H204" s="35"/>
      <c r="I204">
        <v>2</v>
      </c>
      <c r="J204">
        <v>6</v>
      </c>
      <c r="L204">
        <f>VLOOKUP(A204,'Principal Survey Counts'!$1:$1048576,2,FALSE)</f>
        <v>1</v>
      </c>
      <c r="M204">
        <v>1</v>
      </c>
      <c r="N204">
        <f>VLOOKUP(A204,'Staff Survey Counts'!$1:$1048576,2,FALSE)</f>
        <v>16</v>
      </c>
      <c r="O204">
        <v>1</v>
      </c>
      <c r="P204">
        <v>1</v>
      </c>
    </row>
    <row r="205" spans="1:16" hidden="1" x14ac:dyDescent="0.35">
      <c r="A205" s="40" t="s">
        <v>524</v>
      </c>
      <c r="B205" s="35" t="s">
        <v>525</v>
      </c>
      <c r="C205" s="35" t="s">
        <v>38</v>
      </c>
      <c r="D205" s="41"/>
      <c r="E205" s="41"/>
      <c r="F205" s="41"/>
      <c r="G205" s="41"/>
      <c r="H205" s="41"/>
      <c r="L205" t="e">
        <f>VLOOKUP(A205,'Principal Survey Counts'!$1:$1048576,2,FALSE)</f>
        <v>#N/A</v>
      </c>
      <c r="N205" t="e">
        <f>VLOOKUP(A205,'Staff Survey Counts'!$1:$1048576,2,FALSE)</f>
        <v>#N/A</v>
      </c>
    </row>
    <row r="206" spans="1:16" hidden="1" x14ac:dyDescent="0.35">
      <c r="A206" s="40" t="s">
        <v>526</v>
      </c>
      <c r="B206" s="35" t="s">
        <v>527</v>
      </c>
      <c r="C206" s="35" t="s">
        <v>38</v>
      </c>
      <c r="D206" s="41"/>
      <c r="E206" s="41"/>
      <c r="F206" s="41"/>
      <c r="G206" s="41"/>
      <c r="H206" s="41"/>
      <c r="L206" t="e">
        <f>VLOOKUP(A206,'Principal Survey Counts'!$1:$1048576,2,FALSE)</f>
        <v>#N/A</v>
      </c>
      <c r="N206" t="e">
        <f>VLOOKUP(A206,'Staff Survey Counts'!$1:$1048576,2,FALSE)</f>
        <v>#N/A</v>
      </c>
    </row>
    <row r="207" spans="1:16" hidden="1" x14ac:dyDescent="0.35">
      <c r="A207" s="40" t="s">
        <v>528</v>
      </c>
      <c r="B207" s="35" t="s">
        <v>529</v>
      </c>
      <c r="C207" s="35" t="s">
        <v>38</v>
      </c>
      <c r="D207" s="41"/>
      <c r="E207" s="41"/>
      <c r="F207" s="41"/>
      <c r="G207" s="41"/>
      <c r="H207" s="41"/>
      <c r="L207" t="e">
        <f>VLOOKUP(A207,'Principal Survey Counts'!$1:$1048576,2,FALSE)</f>
        <v>#N/A</v>
      </c>
      <c r="N207" t="e">
        <f>VLOOKUP(A207,'Staff Survey Counts'!$1:$1048576,2,FALSE)</f>
        <v>#N/A</v>
      </c>
    </row>
    <row r="208" spans="1:16" hidden="1" x14ac:dyDescent="0.35">
      <c r="A208" s="40" t="s">
        <v>530</v>
      </c>
      <c r="B208" s="35" t="s">
        <v>531</v>
      </c>
      <c r="C208" s="35" t="s">
        <v>532</v>
      </c>
      <c r="D208" s="41"/>
      <c r="E208" s="41"/>
      <c r="F208" s="41"/>
      <c r="G208" s="41"/>
      <c r="H208" s="41"/>
      <c r="L208">
        <f>VLOOKUP(A208,'Principal Survey Counts'!$1:$1048576,2,FALSE)</f>
        <v>1</v>
      </c>
      <c r="N208">
        <f>VLOOKUP(A208,'Staff Survey Counts'!$1:$1048576,2,FALSE)</f>
        <v>14</v>
      </c>
    </row>
    <row r="209" spans="1:17" hidden="1" x14ac:dyDescent="0.35">
      <c r="A209" s="40" t="s">
        <v>533</v>
      </c>
      <c r="B209" s="35" t="s">
        <v>534</v>
      </c>
      <c r="C209" s="35" t="s">
        <v>38</v>
      </c>
      <c r="D209" s="41"/>
      <c r="E209" s="41"/>
      <c r="F209" s="41"/>
      <c r="G209" s="41"/>
      <c r="H209" s="41"/>
      <c r="L209">
        <f>VLOOKUP(A209,'Principal Survey Counts'!$1:$1048576,2,FALSE)</f>
        <v>1</v>
      </c>
      <c r="N209">
        <f>VLOOKUP(A209,'Staff Survey Counts'!$1:$1048576,2,FALSE)</f>
        <v>26</v>
      </c>
    </row>
    <row r="210" spans="1:17" hidden="1" x14ac:dyDescent="0.35">
      <c r="A210" s="40" t="s">
        <v>535</v>
      </c>
      <c r="B210" s="35" t="s">
        <v>536</v>
      </c>
      <c r="C210" s="35" t="s">
        <v>537</v>
      </c>
      <c r="D210" s="41"/>
      <c r="E210" s="41"/>
      <c r="F210" s="41"/>
      <c r="G210" s="41"/>
      <c r="H210" s="41"/>
      <c r="L210" t="e">
        <f>VLOOKUP(A210,'Principal Survey Counts'!$1:$1048576,2,FALSE)</f>
        <v>#N/A</v>
      </c>
      <c r="N210" t="e">
        <f>VLOOKUP(A210,'Staff Survey Counts'!$1:$1048576,2,FALSE)</f>
        <v>#N/A</v>
      </c>
    </row>
    <row r="211" spans="1:17" hidden="1" x14ac:dyDescent="0.35">
      <c r="A211" s="40" t="s">
        <v>538</v>
      </c>
      <c r="B211" s="35" t="s">
        <v>539</v>
      </c>
      <c r="C211" s="35" t="s">
        <v>295</v>
      </c>
      <c r="D211" s="41"/>
      <c r="E211" s="41"/>
      <c r="F211" s="41"/>
      <c r="G211" s="41"/>
      <c r="H211" s="41"/>
      <c r="L211" t="e">
        <f>VLOOKUP(A211,'Principal Survey Counts'!$1:$1048576,2,FALSE)</f>
        <v>#N/A</v>
      </c>
      <c r="N211">
        <f>VLOOKUP(A211,'Staff Survey Counts'!$1:$1048576,2,FALSE)</f>
        <v>1</v>
      </c>
    </row>
    <row r="212" spans="1:17" hidden="1" x14ac:dyDescent="0.35">
      <c r="A212" s="40" t="s">
        <v>540</v>
      </c>
      <c r="B212" s="35" t="s">
        <v>541</v>
      </c>
      <c r="C212" s="35" t="s">
        <v>38</v>
      </c>
      <c r="D212" s="41"/>
      <c r="E212" s="41"/>
      <c r="F212" s="41"/>
      <c r="G212" s="41"/>
      <c r="H212" s="41"/>
      <c r="L212">
        <f>VLOOKUP(A212,'Principal Survey Counts'!$1:$1048576,2,FALSE)</f>
        <v>1</v>
      </c>
      <c r="N212">
        <f>VLOOKUP(A212,'Staff Survey Counts'!$1:$1048576,2,FALSE)</f>
        <v>6</v>
      </c>
    </row>
    <row r="213" spans="1:17" hidden="1" x14ac:dyDescent="0.35">
      <c r="A213" s="40" t="s">
        <v>542</v>
      </c>
      <c r="B213" s="35" t="s">
        <v>543</v>
      </c>
      <c r="C213" s="35" t="s">
        <v>38</v>
      </c>
      <c r="D213" s="41"/>
      <c r="E213" s="41"/>
      <c r="F213" s="41"/>
      <c r="G213" s="41"/>
      <c r="H213" s="41"/>
      <c r="L213" t="e">
        <f>VLOOKUP(A213,'Principal Survey Counts'!$1:$1048576,2,FALSE)</f>
        <v>#N/A</v>
      </c>
      <c r="N213" t="e">
        <f>VLOOKUP(A213,'Staff Survey Counts'!$1:$1048576,2,FALSE)</f>
        <v>#N/A</v>
      </c>
    </row>
    <row r="214" spans="1:17" hidden="1" x14ac:dyDescent="0.35">
      <c r="A214" s="40" t="s">
        <v>544</v>
      </c>
      <c r="B214" s="35" t="s">
        <v>545</v>
      </c>
      <c r="C214" s="35" t="s">
        <v>38</v>
      </c>
      <c r="D214" s="9" t="s">
        <v>60</v>
      </c>
      <c r="E214" s="41" t="s">
        <v>34</v>
      </c>
      <c r="F214" s="41"/>
      <c r="G214" s="41"/>
      <c r="H214" s="41"/>
      <c r="I214">
        <v>3</v>
      </c>
      <c r="J214">
        <v>3</v>
      </c>
      <c r="K214">
        <v>4</v>
      </c>
      <c r="L214">
        <f>VLOOKUP(A214,'Principal Survey Counts'!$1:$1048576,2,FALSE)</f>
        <v>1</v>
      </c>
      <c r="M214">
        <v>1</v>
      </c>
      <c r="N214">
        <f>VLOOKUP(A214,'Staff Survey Counts'!$1:$1048576,2,FALSE)</f>
        <v>23</v>
      </c>
      <c r="O214">
        <v>1</v>
      </c>
      <c r="P214">
        <v>1</v>
      </c>
    </row>
    <row r="215" spans="1:17" hidden="1" x14ac:dyDescent="0.35">
      <c r="A215" s="40" t="s">
        <v>546</v>
      </c>
      <c r="B215" s="35" t="s">
        <v>547</v>
      </c>
      <c r="C215" s="35" t="s">
        <v>38</v>
      </c>
      <c r="D215" s="41"/>
      <c r="E215" s="41"/>
      <c r="F215" s="41"/>
      <c r="G215" s="41"/>
      <c r="H215" s="41"/>
      <c r="L215">
        <f>VLOOKUP(A215,'Principal Survey Counts'!$1:$1048576,2,FALSE)</f>
        <v>1</v>
      </c>
      <c r="N215">
        <f>VLOOKUP(A215,'Staff Survey Counts'!$1:$1048576,2,FALSE)</f>
        <v>5</v>
      </c>
    </row>
    <row r="216" spans="1:17" hidden="1" x14ac:dyDescent="0.35">
      <c r="A216" t="s">
        <v>548</v>
      </c>
      <c r="B216" t="s">
        <v>549</v>
      </c>
      <c r="C216" t="s">
        <v>112</v>
      </c>
      <c r="D216" s="9" t="s">
        <v>73</v>
      </c>
      <c r="E216" s="9" t="s">
        <v>7</v>
      </c>
      <c r="F216" s="35"/>
      <c r="G216" s="35"/>
      <c r="H216" s="35"/>
      <c r="I216">
        <v>0</v>
      </c>
      <c r="J216">
        <v>0</v>
      </c>
      <c r="K216">
        <v>10</v>
      </c>
      <c r="L216">
        <f>VLOOKUP(A216,'Principal Survey Counts'!$1:$1048576,2,FALSE)</f>
        <v>1</v>
      </c>
      <c r="M216">
        <v>1</v>
      </c>
      <c r="N216">
        <f>VLOOKUP(A216,'Staff Survey Counts'!$1:$1048576,2,FALSE)</f>
        <v>25</v>
      </c>
      <c r="O216">
        <v>1</v>
      </c>
      <c r="P216">
        <v>1</v>
      </c>
      <c r="Q216">
        <v>1</v>
      </c>
    </row>
    <row r="217" spans="1:17" hidden="1" x14ac:dyDescent="0.35">
      <c r="A217" s="40" t="s">
        <v>550</v>
      </c>
      <c r="B217" s="35" t="s">
        <v>551</v>
      </c>
      <c r="C217" s="35" t="s">
        <v>38</v>
      </c>
      <c r="D217" s="41"/>
      <c r="E217" s="41"/>
      <c r="F217" s="41"/>
      <c r="G217" s="41"/>
      <c r="H217" s="41"/>
      <c r="L217" t="e">
        <f>VLOOKUP(A217,'Principal Survey Counts'!$1:$1048576,2,FALSE)</f>
        <v>#N/A</v>
      </c>
      <c r="N217" t="e">
        <f>VLOOKUP(A217,'Staff Survey Counts'!$1:$1048576,2,FALSE)</f>
        <v>#N/A</v>
      </c>
    </row>
    <row r="218" spans="1:17" hidden="1" x14ac:dyDescent="0.35">
      <c r="A218" t="s">
        <v>552</v>
      </c>
      <c r="B218" t="s">
        <v>553</v>
      </c>
      <c r="C218" t="s">
        <v>41</v>
      </c>
      <c r="D218" s="9" t="s">
        <v>113</v>
      </c>
      <c r="E218" s="9" t="s">
        <v>7</v>
      </c>
      <c r="F218" s="35"/>
      <c r="G218" s="35"/>
      <c r="H218" s="35"/>
      <c r="I218">
        <v>8</v>
      </c>
      <c r="J218">
        <v>4</v>
      </c>
      <c r="L218">
        <f>VLOOKUP(A218,'Principal Survey Counts'!$1:$1048576,2,FALSE)</f>
        <v>2</v>
      </c>
      <c r="M218">
        <v>1</v>
      </c>
      <c r="N218">
        <f>VLOOKUP(A218,'Staff Survey Counts'!$1:$1048576,2,FALSE)</f>
        <v>42</v>
      </c>
      <c r="O218">
        <v>2</v>
      </c>
      <c r="P218">
        <v>1</v>
      </c>
    </row>
    <row r="219" spans="1:17" hidden="1" x14ac:dyDescent="0.35">
      <c r="A219" t="s">
        <v>554</v>
      </c>
      <c r="B219" t="s">
        <v>555</v>
      </c>
      <c r="C219" t="s">
        <v>331</v>
      </c>
      <c r="D219" s="9" t="s">
        <v>60</v>
      </c>
      <c r="E219" s="9" t="s">
        <v>34</v>
      </c>
      <c r="F219" s="35"/>
      <c r="G219" s="35"/>
      <c r="H219" s="35"/>
      <c r="I219">
        <v>0</v>
      </c>
      <c r="J219">
        <v>0</v>
      </c>
      <c r="K219">
        <v>12</v>
      </c>
      <c r="L219">
        <f>VLOOKUP(A219,'Principal Survey Counts'!$1:$1048576,2,FALSE)</f>
        <v>1</v>
      </c>
      <c r="M219">
        <v>1</v>
      </c>
      <c r="N219">
        <f>VLOOKUP(A219,'Staff Survey Counts'!$1:$1048576,2,FALSE)</f>
        <v>44</v>
      </c>
      <c r="O219">
        <v>1</v>
      </c>
      <c r="P219">
        <v>1</v>
      </c>
    </row>
    <row r="220" spans="1:17" hidden="1" x14ac:dyDescent="0.35">
      <c r="A220" t="s">
        <v>556</v>
      </c>
      <c r="B220" s="9" t="s">
        <v>557</v>
      </c>
      <c r="C220" s="9" t="s">
        <v>419</v>
      </c>
      <c r="D220" t="s">
        <v>33</v>
      </c>
      <c r="E220" t="s">
        <v>7</v>
      </c>
      <c r="F220" s="35" t="s">
        <v>34</v>
      </c>
      <c r="G220" s="35"/>
      <c r="H220" s="35"/>
      <c r="I220">
        <v>6</v>
      </c>
      <c r="J220">
        <v>3</v>
      </c>
      <c r="L220">
        <f>VLOOKUP(A220,'Principal Survey Counts'!$1:$1048576,2,FALSE)</f>
        <v>2</v>
      </c>
      <c r="M220">
        <v>1</v>
      </c>
      <c r="N220">
        <f>VLOOKUP(A220,'Staff Survey Counts'!$1:$1048576,2,FALSE)</f>
        <v>39</v>
      </c>
      <c r="O220">
        <v>2</v>
      </c>
      <c r="P220">
        <v>1</v>
      </c>
    </row>
    <row r="221" spans="1:17" hidden="1" x14ac:dyDescent="0.35">
      <c r="A221" t="s">
        <v>558</v>
      </c>
      <c r="B221" t="s">
        <v>559</v>
      </c>
      <c r="C221" t="s">
        <v>41</v>
      </c>
      <c r="D221" s="9" t="s">
        <v>42</v>
      </c>
      <c r="E221" t="s">
        <v>7</v>
      </c>
      <c r="F221" s="35"/>
      <c r="G221" s="35"/>
      <c r="H221" s="35"/>
      <c r="I221">
        <v>0</v>
      </c>
      <c r="J221">
        <v>0</v>
      </c>
      <c r="K221">
        <v>14</v>
      </c>
      <c r="L221">
        <f>VLOOKUP(A221,'Principal Survey Counts'!$1:$1048576,2,FALSE)</f>
        <v>1</v>
      </c>
      <c r="M221">
        <v>1</v>
      </c>
      <c r="N221">
        <f>VLOOKUP(A221,'Staff Survey Counts'!$1:$1048576,2,FALSE)</f>
        <v>56</v>
      </c>
      <c r="O221">
        <v>1</v>
      </c>
      <c r="P221">
        <v>1</v>
      </c>
      <c r="Q221">
        <v>1</v>
      </c>
    </row>
    <row r="222" spans="1:17" hidden="1" x14ac:dyDescent="0.35">
      <c r="A222" t="s">
        <v>560</v>
      </c>
      <c r="B222" t="s">
        <v>561</v>
      </c>
      <c r="C222" t="s">
        <v>32</v>
      </c>
      <c r="D222" s="9" t="s">
        <v>48</v>
      </c>
      <c r="E222" t="s">
        <v>7</v>
      </c>
      <c r="F222" s="35" t="s">
        <v>7</v>
      </c>
      <c r="G222" s="35"/>
      <c r="H222" s="35"/>
      <c r="J222">
        <v>8</v>
      </c>
      <c r="K222">
        <v>6</v>
      </c>
      <c r="L222">
        <f>VLOOKUP(A222,'Principal Survey Counts'!$1:$1048576,2,FALSE)</f>
        <v>1</v>
      </c>
      <c r="M222">
        <v>1</v>
      </c>
      <c r="N222">
        <f>VLOOKUP(A222,'Staff Survey Counts'!$1:$1048576,2,FALSE)</f>
        <v>13</v>
      </c>
      <c r="O222">
        <v>1</v>
      </c>
      <c r="P222">
        <v>1</v>
      </c>
    </row>
    <row r="223" spans="1:17" hidden="1" x14ac:dyDescent="0.35">
      <c r="A223" t="s">
        <v>562</v>
      </c>
      <c r="B223" t="s">
        <v>563</v>
      </c>
      <c r="C223" t="s">
        <v>41</v>
      </c>
      <c r="D223" s="9" t="s">
        <v>113</v>
      </c>
      <c r="E223" s="9" t="s">
        <v>7</v>
      </c>
      <c r="F223" s="35"/>
      <c r="G223" s="35"/>
      <c r="H223" s="35"/>
      <c r="I223">
        <v>8</v>
      </c>
      <c r="J223">
        <v>4</v>
      </c>
      <c r="L223">
        <f>VLOOKUP(A223,'Principal Survey Counts'!$1:$1048576,2,FALSE)</f>
        <v>1</v>
      </c>
      <c r="M223">
        <v>1</v>
      </c>
      <c r="N223">
        <f>VLOOKUP(A223,'Staff Survey Counts'!$1:$1048576,2,FALSE)</f>
        <v>35</v>
      </c>
      <c r="O223">
        <v>1</v>
      </c>
      <c r="P223">
        <v>1</v>
      </c>
    </row>
    <row r="224" spans="1:17" hidden="1" x14ac:dyDescent="0.35">
      <c r="A224" s="40" t="s">
        <v>564</v>
      </c>
      <c r="B224" s="35" t="s">
        <v>565</v>
      </c>
      <c r="C224" s="35" t="s">
        <v>22</v>
      </c>
      <c r="D224" s="9" t="s">
        <v>42</v>
      </c>
      <c r="E224" t="s">
        <v>7</v>
      </c>
      <c r="F224" s="41"/>
      <c r="G224" s="41"/>
      <c r="H224" s="41"/>
      <c r="I224">
        <v>6</v>
      </c>
      <c r="J224">
        <v>4</v>
      </c>
      <c r="K224">
        <v>0</v>
      </c>
      <c r="L224">
        <f>VLOOKUP(A224,'Principal Survey Counts'!$1:$1048576,2,FALSE)</f>
        <v>1</v>
      </c>
      <c r="M224">
        <v>1</v>
      </c>
      <c r="N224">
        <f>VLOOKUP(A224,'Staff Survey Counts'!$1:$1048576,2,FALSE)</f>
        <v>19</v>
      </c>
      <c r="O224">
        <v>3</v>
      </c>
      <c r="P224">
        <v>3</v>
      </c>
    </row>
    <row r="225" spans="1:17" hidden="1" x14ac:dyDescent="0.35">
      <c r="A225" t="s">
        <v>566</v>
      </c>
      <c r="B225" s="9" t="s">
        <v>567</v>
      </c>
      <c r="C225" s="9" t="s">
        <v>435</v>
      </c>
      <c r="D225" t="s">
        <v>33</v>
      </c>
      <c r="E225" t="s">
        <v>7</v>
      </c>
      <c r="F225" s="35" t="s">
        <v>7</v>
      </c>
      <c r="G225" s="35"/>
      <c r="H225" s="35"/>
      <c r="K225">
        <v>12</v>
      </c>
      <c r="L225">
        <f>VLOOKUP(A225,'Principal Survey Counts'!$1:$1048576,2,FALSE)</f>
        <v>3</v>
      </c>
      <c r="M225">
        <v>1</v>
      </c>
      <c r="N225">
        <f>VLOOKUP(A225,'Staff Survey Counts'!$1:$1048576,2,FALSE)</f>
        <v>76</v>
      </c>
      <c r="O225">
        <v>1</v>
      </c>
      <c r="P225">
        <v>1</v>
      </c>
    </row>
    <row r="226" spans="1:17" hidden="1" x14ac:dyDescent="0.35">
      <c r="A226" s="40" t="s">
        <v>568</v>
      </c>
      <c r="B226" s="35" t="s">
        <v>569</v>
      </c>
      <c r="C226" s="35" t="s">
        <v>63</v>
      </c>
      <c r="D226" s="41"/>
      <c r="E226" s="41"/>
      <c r="F226" s="41"/>
      <c r="G226" s="41"/>
      <c r="H226" s="41"/>
      <c r="L226">
        <f>VLOOKUP(A226,'Principal Survey Counts'!$1:$1048576,2,FALSE)</f>
        <v>1</v>
      </c>
      <c r="N226">
        <f>VLOOKUP(A226,'Staff Survey Counts'!$1:$1048576,2,FALSE)</f>
        <v>8</v>
      </c>
    </row>
    <row r="227" spans="1:17" hidden="1" x14ac:dyDescent="0.35">
      <c r="A227" s="40" t="s">
        <v>570</v>
      </c>
      <c r="B227" s="35" t="s">
        <v>571</v>
      </c>
      <c r="C227" s="35" t="s">
        <v>38</v>
      </c>
      <c r="D227" s="41"/>
      <c r="E227" s="41"/>
      <c r="F227" s="41"/>
      <c r="G227" s="41"/>
      <c r="H227" s="41"/>
      <c r="L227" t="e">
        <f>VLOOKUP(A227,'Principal Survey Counts'!$1:$1048576,2,FALSE)</f>
        <v>#N/A</v>
      </c>
      <c r="N227" t="e">
        <f>VLOOKUP(A227,'Staff Survey Counts'!$1:$1048576,2,FALSE)</f>
        <v>#N/A</v>
      </c>
    </row>
    <row r="228" spans="1:17" hidden="1" x14ac:dyDescent="0.35">
      <c r="A228" s="40" t="s">
        <v>572</v>
      </c>
      <c r="B228" s="35" t="s">
        <v>573</v>
      </c>
      <c r="C228" s="35" t="s">
        <v>38</v>
      </c>
      <c r="D228" s="41"/>
      <c r="E228" s="41"/>
      <c r="F228" s="41"/>
      <c r="G228" s="41"/>
      <c r="H228" s="41"/>
      <c r="L228">
        <f>VLOOKUP(A228,'Principal Survey Counts'!$1:$1048576,2,FALSE)</f>
        <v>1</v>
      </c>
      <c r="N228">
        <f>VLOOKUP(A228,'Staff Survey Counts'!$1:$1048576,2,FALSE)</f>
        <v>47</v>
      </c>
    </row>
    <row r="229" spans="1:17" hidden="1" x14ac:dyDescent="0.35">
      <c r="A229" t="s">
        <v>574</v>
      </c>
      <c r="B229" t="s">
        <v>575</v>
      </c>
      <c r="C229" t="s">
        <v>112</v>
      </c>
      <c r="D229" s="9"/>
      <c r="E229" s="9"/>
      <c r="F229" s="35"/>
      <c r="G229" s="35"/>
      <c r="H229" s="35"/>
      <c r="I229">
        <v>5</v>
      </c>
      <c r="J229">
        <v>4</v>
      </c>
      <c r="L229">
        <f>VLOOKUP(A229,'Principal Survey Counts'!$1:$1048576,2,FALSE)</f>
        <v>1</v>
      </c>
      <c r="M229">
        <v>1</v>
      </c>
      <c r="N229">
        <f>VLOOKUP(A229,'Staff Survey Counts'!$1:$1048576,2,FALSE)</f>
        <v>27</v>
      </c>
      <c r="O229">
        <v>1</v>
      </c>
      <c r="P229">
        <v>1</v>
      </c>
    </row>
    <row r="230" spans="1:17" hidden="1" x14ac:dyDescent="0.35">
      <c r="A230" s="40" t="s">
        <v>576</v>
      </c>
      <c r="B230" s="35" t="s">
        <v>577</v>
      </c>
      <c r="C230" s="35" t="s">
        <v>69</v>
      </c>
      <c r="D230" s="41"/>
      <c r="E230" s="41"/>
      <c r="F230" s="41"/>
      <c r="G230" s="41"/>
      <c r="H230" s="41"/>
      <c r="L230">
        <f>VLOOKUP(A230,'Principal Survey Counts'!$1:$1048576,2,FALSE)</f>
        <v>1</v>
      </c>
      <c r="N230">
        <f>VLOOKUP(A230,'Staff Survey Counts'!$1:$1048576,2,FALSE)</f>
        <v>24</v>
      </c>
    </row>
    <row r="231" spans="1:17" hidden="1" x14ac:dyDescent="0.35">
      <c r="A231" t="s">
        <v>578</v>
      </c>
      <c r="B231" s="9" t="s">
        <v>579</v>
      </c>
      <c r="C231" s="9" t="s">
        <v>580</v>
      </c>
      <c r="D231" t="s">
        <v>42</v>
      </c>
      <c r="E231" t="s">
        <v>7</v>
      </c>
      <c r="F231" s="35"/>
      <c r="G231" s="35"/>
      <c r="H231" s="35"/>
      <c r="I231">
        <v>6</v>
      </c>
      <c r="J231">
        <v>2</v>
      </c>
      <c r="L231">
        <f>VLOOKUP(A231,'Principal Survey Counts'!$1:$1048576,2,FALSE)</f>
        <v>1</v>
      </c>
      <c r="M231">
        <v>1</v>
      </c>
      <c r="N231">
        <f>VLOOKUP(A231,'Staff Survey Counts'!$1:$1048576,2,FALSE)</f>
        <v>41</v>
      </c>
      <c r="O231">
        <v>1</v>
      </c>
      <c r="P231">
        <v>1</v>
      </c>
    </row>
    <row r="232" spans="1:17" hidden="1" x14ac:dyDescent="0.35">
      <c r="A232" t="s">
        <v>581</v>
      </c>
      <c r="B232" s="9" t="s">
        <v>582</v>
      </c>
      <c r="C232" s="9" t="s">
        <v>28</v>
      </c>
      <c r="D232" s="9" t="s">
        <v>29</v>
      </c>
      <c r="E232" t="s">
        <v>7</v>
      </c>
      <c r="F232" s="35"/>
      <c r="G232" s="35"/>
      <c r="H232" s="35"/>
      <c r="I232">
        <v>5</v>
      </c>
      <c r="J232">
        <v>2</v>
      </c>
      <c r="K232">
        <v>1</v>
      </c>
      <c r="L232">
        <f>VLOOKUP(A232,'Principal Survey Counts'!$1:$1048576,2,FALSE)</f>
        <v>1</v>
      </c>
      <c r="M232">
        <v>1</v>
      </c>
      <c r="N232">
        <f>VLOOKUP(A232,'Staff Survey Counts'!$1:$1048576,2,FALSE)</f>
        <v>15</v>
      </c>
      <c r="O232">
        <v>2</v>
      </c>
      <c r="P232">
        <v>1</v>
      </c>
    </row>
    <row r="233" spans="1:17" hidden="1" x14ac:dyDescent="0.35">
      <c r="A233" s="40" t="s">
        <v>583</v>
      </c>
      <c r="B233" s="35" t="s">
        <v>584</v>
      </c>
      <c r="C233" s="35" t="s">
        <v>38</v>
      </c>
      <c r="D233" s="41"/>
      <c r="E233" s="41"/>
      <c r="F233" s="41"/>
      <c r="G233" s="41"/>
      <c r="H233" s="41"/>
      <c r="L233" t="e">
        <f>VLOOKUP(A233,'Principal Survey Counts'!$1:$1048576,2,FALSE)</f>
        <v>#N/A</v>
      </c>
      <c r="N233" t="e">
        <f>VLOOKUP(A233,'Staff Survey Counts'!$1:$1048576,2,FALSE)</f>
        <v>#N/A</v>
      </c>
    </row>
    <row r="234" spans="1:17" hidden="1" x14ac:dyDescent="0.35">
      <c r="A234" t="s">
        <v>585</v>
      </c>
      <c r="B234" t="s">
        <v>586</v>
      </c>
      <c r="C234" t="s">
        <v>587</v>
      </c>
      <c r="D234" s="9"/>
      <c r="E234" s="9"/>
      <c r="F234" s="35"/>
      <c r="G234" s="35"/>
      <c r="H234" s="35"/>
      <c r="L234">
        <f>VLOOKUP(A234,'Principal Survey Counts'!$1:$1048576,2,FALSE)</f>
        <v>1</v>
      </c>
      <c r="N234">
        <f>VLOOKUP(A234,'Staff Survey Counts'!$1:$1048576,2,FALSE)</f>
        <v>84</v>
      </c>
    </row>
    <row r="235" spans="1:17" hidden="1" x14ac:dyDescent="0.35">
      <c r="A235" s="40" t="s">
        <v>588</v>
      </c>
      <c r="B235" s="35" t="s">
        <v>589</v>
      </c>
      <c r="C235" s="35" t="s">
        <v>38</v>
      </c>
      <c r="D235" s="41"/>
      <c r="E235" s="41"/>
      <c r="F235" s="41"/>
      <c r="G235" s="41"/>
      <c r="H235" s="41"/>
      <c r="L235" t="e">
        <f>VLOOKUP(A235,'Principal Survey Counts'!$1:$1048576,2,FALSE)</f>
        <v>#N/A</v>
      </c>
      <c r="N235" t="e">
        <f>VLOOKUP(A235,'Staff Survey Counts'!$1:$1048576,2,FALSE)</f>
        <v>#N/A</v>
      </c>
    </row>
    <row r="236" spans="1:17" hidden="1" x14ac:dyDescent="0.35">
      <c r="A236" t="s">
        <v>590</v>
      </c>
      <c r="B236" s="9" t="s">
        <v>591</v>
      </c>
      <c r="C236" s="9" t="s">
        <v>592</v>
      </c>
      <c r="D236" s="9" t="s">
        <v>29</v>
      </c>
      <c r="E236" t="s">
        <v>7</v>
      </c>
      <c r="F236" s="35"/>
      <c r="G236" s="35"/>
      <c r="H236" s="35"/>
      <c r="I236">
        <v>4</v>
      </c>
      <c r="J236">
        <v>2</v>
      </c>
      <c r="K236">
        <v>3</v>
      </c>
      <c r="L236">
        <f>VLOOKUP(A236,'Principal Survey Counts'!$1:$1048576,2,FALSE)</f>
        <v>1</v>
      </c>
      <c r="M236">
        <v>1</v>
      </c>
      <c r="N236">
        <f>VLOOKUP(A236,'Staff Survey Counts'!$1:$1048576,2,FALSE)</f>
        <v>25</v>
      </c>
      <c r="O236">
        <v>1</v>
      </c>
      <c r="P236">
        <v>1</v>
      </c>
    </row>
    <row r="237" spans="1:17" hidden="1" x14ac:dyDescent="0.35">
      <c r="A237" t="s">
        <v>593</v>
      </c>
      <c r="B237" t="s">
        <v>594</v>
      </c>
      <c r="C237" t="s">
        <v>595</v>
      </c>
      <c r="D237" s="9" t="s">
        <v>48</v>
      </c>
      <c r="E237" s="9" t="s">
        <v>7</v>
      </c>
      <c r="F237" s="35"/>
      <c r="G237" s="35"/>
      <c r="H237" s="35"/>
      <c r="I237">
        <v>4</v>
      </c>
      <c r="J237">
        <v>3</v>
      </c>
      <c r="K237">
        <v>5</v>
      </c>
      <c r="L237">
        <f>VLOOKUP(A237,'Principal Survey Counts'!$1:$1048576,2,FALSE)</f>
        <v>2</v>
      </c>
      <c r="M237">
        <v>1</v>
      </c>
      <c r="N237">
        <f>VLOOKUP(A237,'Staff Survey Counts'!$1:$1048576,2,FALSE)</f>
        <v>15</v>
      </c>
      <c r="O237">
        <v>1</v>
      </c>
      <c r="P237">
        <v>1</v>
      </c>
    </row>
    <row r="238" spans="1:17" hidden="1" x14ac:dyDescent="0.35">
      <c r="A238" t="s">
        <v>596</v>
      </c>
      <c r="B238" s="9" t="s">
        <v>597</v>
      </c>
      <c r="C238" s="9" t="s">
        <v>28</v>
      </c>
      <c r="D238" s="9" t="s">
        <v>48</v>
      </c>
      <c r="E238" t="s">
        <v>7</v>
      </c>
      <c r="F238" s="35"/>
      <c r="G238" s="35"/>
      <c r="H238" s="35"/>
      <c r="K238">
        <v>9</v>
      </c>
      <c r="L238">
        <f>VLOOKUP(A238,'Principal Survey Counts'!$1:$1048576,2,FALSE)</f>
        <v>1</v>
      </c>
      <c r="M238">
        <v>1</v>
      </c>
      <c r="N238">
        <f>VLOOKUP(A238,'Staff Survey Counts'!$1:$1048576,2,FALSE)</f>
        <v>38</v>
      </c>
      <c r="O238">
        <v>1</v>
      </c>
      <c r="P238">
        <v>1</v>
      </c>
      <c r="Q238">
        <v>1</v>
      </c>
    </row>
    <row r="239" spans="1:17" hidden="1" x14ac:dyDescent="0.35">
      <c r="A239" s="40" t="s">
        <v>598</v>
      </c>
      <c r="B239" s="35" t="s">
        <v>599</v>
      </c>
      <c r="C239" s="35" t="s">
        <v>38</v>
      </c>
      <c r="D239" s="41"/>
      <c r="E239" s="41"/>
      <c r="F239" s="41"/>
      <c r="G239" s="41"/>
      <c r="H239" s="41"/>
      <c r="L239">
        <f>VLOOKUP(A239,'Principal Survey Counts'!$1:$1048576,2,FALSE)</f>
        <v>1</v>
      </c>
      <c r="N239">
        <f>VLOOKUP(A239,'Staff Survey Counts'!$1:$1048576,2,FALSE)</f>
        <v>5</v>
      </c>
    </row>
    <row r="240" spans="1:17" hidden="1" x14ac:dyDescent="0.35">
      <c r="A240" t="s">
        <v>600</v>
      </c>
      <c r="B240" s="9" t="s">
        <v>601</v>
      </c>
      <c r="C240" s="9" t="s">
        <v>357</v>
      </c>
      <c r="D240" s="9" t="s">
        <v>29</v>
      </c>
      <c r="E240" t="s">
        <v>7</v>
      </c>
      <c r="F240" s="35"/>
      <c r="G240" s="35"/>
      <c r="H240" s="35"/>
      <c r="I240">
        <v>8</v>
      </c>
      <c r="L240">
        <f>VLOOKUP(A240,'Principal Survey Counts'!$1:$1048576,2,FALSE)</f>
        <v>1</v>
      </c>
      <c r="M240">
        <v>1</v>
      </c>
      <c r="N240">
        <f>VLOOKUP(A240,'Staff Survey Counts'!$1:$1048576,2,FALSE)</f>
        <v>12</v>
      </c>
      <c r="O240">
        <v>1</v>
      </c>
      <c r="P240">
        <v>1</v>
      </c>
    </row>
    <row r="241" spans="1:17" hidden="1" x14ac:dyDescent="0.35">
      <c r="A241" s="40" t="s">
        <v>602</v>
      </c>
      <c r="B241" s="35" t="s">
        <v>603</v>
      </c>
      <c r="C241" s="35" t="s">
        <v>38</v>
      </c>
      <c r="D241" s="41"/>
      <c r="E241" s="41"/>
      <c r="F241" s="41"/>
      <c r="G241" s="41"/>
      <c r="H241" s="41"/>
      <c r="L241">
        <f>VLOOKUP(A241,'Principal Survey Counts'!$1:$1048576,2,FALSE)</f>
        <v>1</v>
      </c>
      <c r="N241">
        <f>VLOOKUP(A241,'Staff Survey Counts'!$1:$1048576,2,FALSE)</f>
        <v>25</v>
      </c>
    </row>
    <row r="242" spans="1:17" hidden="1" x14ac:dyDescent="0.35">
      <c r="A242" t="s">
        <v>604</v>
      </c>
      <c r="B242" t="s">
        <v>605</v>
      </c>
      <c r="C242" s="9" t="s">
        <v>22</v>
      </c>
      <c r="D242" s="9" t="s">
        <v>42</v>
      </c>
      <c r="E242" t="s">
        <v>7</v>
      </c>
      <c r="F242" s="35"/>
      <c r="G242" s="35"/>
      <c r="H242" s="35"/>
      <c r="K242">
        <v>11</v>
      </c>
      <c r="L242">
        <f>VLOOKUP(A242,'Principal Survey Counts'!$1:$1048576,2,FALSE)</f>
        <v>1</v>
      </c>
      <c r="M242">
        <v>1</v>
      </c>
      <c r="N242">
        <f>VLOOKUP(A242,'Staff Survey Counts'!$1:$1048576,2,FALSE)</f>
        <v>23</v>
      </c>
      <c r="O242">
        <v>1</v>
      </c>
      <c r="P242">
        <v>1</v>
      </c>
    </row>
    <row r="243" spans="1:17" hidden="1" x14ac:dyDescent="0.35">
      <c r="A243" s="40" t="s">
        <v>606</v>
      </c>
      <c r="B243" s="35" t="s">
        <v>607</v>
      </c>
      <c r="C243" s="35" t="s">
        <v>38</v>
      </c>
      <c r="D243" s="41"/>
      <c r="E243" s="41"/>
      <c r="F243" s="41"/>
      <c r="G243" s="41"/>
      <c r="H243" s="41"/>
      <c r="L243" t="e">
        <f>VLOOKUP(A243,'Principal Survey Counts'!$1:$1048576,2,FALSE)</f>
        <v>#N/A</v>
      </c>
      <c r="N243" t="e">
        <f>VLOOKUP(A243,'Staff Survey Counts'!$1:$1048576,2,FALSE)</f>
        <v>#N/A</v>
      </c>
    </row>
    <row r="244" spans="1:17" hidden="1" x14ac:dyDescent="0.35">
      <c r="A244" t="s">
        <v>608</v>
      </c>
      <c r="B244" s="9" t="s">
        <v>609</v>
      </c>
      <c r="C244" s="9" t="s">
        <v>32</v>
      </c>
      <c r="D244" s="9" t="s">
        <v>48</v>
      </c>
      <c r="E244" t="s">
        <v>7</v>
      </c>
      <c r="F244" s="35" t="s">
        <v>7</v>
      </c>
      <c r="G244" s="35"/>
      <c r="H244" s="35"/>
      <c r="I244">
        <v>4</v>
      </c>
      <c r="J244">
        <v>1</v>
      </c>
      <c r="K244">
        <v>5</v>
      </c>
      <c r="L244">
        <f>VLOOKUP(A244,'Principal Survey Counts'!$1:$1048576,2,FALSE)</f>
        <v>1</v>
      </c>
      <c r="M244">
        <v>1</v>
      </c>
      <c r="N244">
        <f>VLOOKUP(A244,'Staff Survey Counts'!$1:$1048576,2,FALSE)</f>
        <v>33</v>
      </c>
      <c r="O244" s="12" t="s">
        <v>35</v>
      </c>
      <c r="P244">
        <v>1</v>
      </c>
      <c r="Q244">
        <v>1</v>
      </c>
    </row>
    <row r="245" spans="1:17" hidden="1" x14ac:dyDescent="0.35">
      <c r="A245" s="40" t="s">
        <v>610</v>
      </c>
      <c r="B245" s="35" t="s">
        <v>611</v>
      </c>
      <c r="C245" s="35" t="s">
        <v>38</v>
      </c>
      <c r="D245" s="41"/>
      <c r="E245" s="41"/>
      <c r="F245" s="41"/>
      <c r="G245" s="41"/>
      <c r="H245" s="41"/>
      <c r="L245" t="e">
        <f>VLOOKUP(A245,'Principal Survey Counts'!$1:$1048576,2,FALSE)</f>
        <v>#N/A</v>
      </c>
      <c r="N245" t="e">
        <f>VLOOKUP(A245,'Staff Survey Counts'!$1:$1048576,2,FALSE)</f>
        <v>#N/A</v>
      </c>
    </row>
    <row r="246" spans="1:17" hidden="1" x14ac:dyDescent="0.35">
      <c r="A246" s="40" t="s">
        <v>612</v>
      </c>
      <c r="B246" s="35" t="s">
        <v>613</v>
      </c>
      <c r="C246" s="35" t="s">
        <v>38</v>
      </c>
      <c r="D246" s="41"/>
      <c r="E246" s="41"/>
      <c r="F246" s="41"/>
      <c r="G246" s="41"/>
      <c r="H246" s="41"/>
      <c r="L246" t="e">
        <f>VLOOKUP(A246,'Principal Survey Counts'!$1:$1048576,2,FALSE)</f>
        <v>#N/A</v>
      </c>
      <c r="N246" t="e">
        <f>VLOOKUP(A246,'Staff Survey Counts'!$1:$1048576,2,FALSE)</f>
        <v>#N/A</v>
      </c>
    </row>
    <row r="247" spans="1:17" hidden="1" x14ac:dyDescent="0.35">
      <c r="A247" t="s">
        <v>614</v>
      </c>
      <c r="B247" s="9" t="s">
        <v>615</v>
      </c>
      <c r="C247" s="9" t="s">
        <v>32</v>
      </c>
      <c r="D247" t="s">
        <v>33</v>
      </c>
      <c r="E247" t="s">
        <v>7</v>
      </c>
      <c r="F247" s="35" t="s">
        <v>7</v>
      </c>
      <c r="G247" s="35"/>
      <c r="H247" s="35"/>
      <c r="I247">
        <v>6</v>
      </c>
      <c r="J247">
        <v>2</v>
      </c>
      <c r="K247">
        <v>4</v>
      </c>
      <c r="L247">
        <f>VLOOKUP(A247,'Principal Survey Counts'!$1:$1048576,2,FALSE)</f>
        <v>1</v>
      </c>
      <c r="M247">
        <v>1</v>
      </c>
      <c r="N247">
        <f>VLOOKUP(A247,'Staff Survey Counts'!$1:$1048576,2,FALSE)</f>
        <v>45</v>
      </c>
      <c r="O247" s="12" t="s">
        <v>35</v>
      </c>
      <c r="P247">
        <v>1</v>
      </c>
      <c r="Q247">
        <v>1</v>
      </c>
    </row>
    <row r="248" spans="1:17" hidden="1" x14ac:dyDescent="0.35">
      <c r="A248" s="40" t="s">
        <v>616</v>
      </c>
      <c r="B248" s="35" t="s">
        <v>617</v>
      </c>
      <c r="C248" s="35" t="s">
        <v>177</v>
      </c>
      <c r="D248" s="41"/>
      <c r="E248" s="41"/>
      <c r="F248" s="41"/>
      <c r="G248" s="41"/>
      <c r="H248" s="41"/>
      <c r="L248">
        <f>VLOOKUP(A248,'Principal Survey Counts'!$1:$1048576,2,FALSE)</f>
        <v>1</v>
      </c>
      <c r="N248" t="e">
        <f>VLOOKUP(A248,'Staff Survey Counts'!$1:$1048576,2,FALSE)</f>
        <v>#N/A</v>
      </c>
    </row>
    <row r="249" spans="1:17" hidden="1" x14ac:dyDescent="0.35">
      <c r="A249" t="s">
        <v>618</v>
      </c>
      <c r="B249" t="s">
        <v>619</v>
      </c>
      <c r="C249" t="s">
        <v>620</v>
      </c>
      <c r="D249" s="9" t="s">
        <v>60</v>
      </c>
      <c r="E249" s="9" t="s">
        <v>34</v>
      </c>
      <c r="F249" s="35"/>
      <c r="G249" s="35"/>
      <c r="H249" s="35"/>
      <c r="I249">
        <v>0</v>
      </c>
      <c r="J249">
        <v>0</v>
      </c>
      <c r="K249">
        <v>20</v>
      </c>
      <c r="L249">
        <f>VLOOKUP(A249,'Principal Survey Counts'!$1:$1048576,2,FALSE)</f>
        <v>1</v>
      </c>
      <c r="M249">
        <v>1</v>
      </c>
      <c r="N249">
        <f>VLOOKUP(A249,'Staff Survey Counts'!$1:$1048576,2,FALSE)</f>
        <v>156</v>
      </c>
      <c r="O249">
        <v>1</v>
      </c>
      <c r="P249">
        <v>2</v>
      </c>
    </row>
    <row r="250" spans="1:17" hidden="1" x14ac:dyDescent="0.35">
      <c r="A250" t="s">
        <v>621</v>
      </c>
      <c r="B250" t="s">
        <v>622</v>
      </c>
      <c r="C250" t="s">
        <v>623</v>
      </c>
      <c r="D250" t="s">
        <v>29</v>
      </c>
      <c r="E250" t="s">
        <v>7</v>
      </c>
      <c r="F250" s="35"/>
      <c r="G250" s="35"/>
      <c r="H250" s="35"/>
      <c r="I250">
        <v>6</v>
      </c>
      <c r="J250">
        <v>4</v>
      </c>
      <c r="K250">
        <v>5</v>
      </c>
      <c r="L250">
        <f>VLOOKUP(A250,'Principal Survey Counts'!$1:$1048576,2,FALSE)</f>
        <v>1</v>
      </c>
      <c r="M250">
        <v>1</v>
      </c>
      <c r="N250">
        <f>VLOOKUP(A250,'Staff Survey Counts'!$1:$1048576,2,FALSE)</f>
        <v>19</v>
      </c>
      <c r="O250">
        <v>1</v>
      </c>
      <c r="P250">
        <v>1</v>
      </c>
    </row>
    <row r="251" spans="1:17" hidden="1" x14ac:dyDescent="0.35">
      <c r="A251" s="40" t="s">
        <v>624</v>
      </c>
      <c r="B251" s="35" t="s">
        <v>625</v>
      </c>
      <c r="C251" s="35" t="s">
        <v>38</v>
      </c>
      <c r="D251" s="41"/>
      <c r="E251" s="41"/>
      <c r="F251" s="41"/>
      <c r="G251" s="41"/>
      <c r="H251" s="41"/>
      <c r="L251">
        <f>VLOOKUP(A251,'Principal Survey Counts'!$1:$1048576,2,FALSE)</f>
        <v>2</v>
      </c>
      <c r="N251">
        <f>VLOOKUP(A251,'Staff Survey Counts'!$1:$1048576,2,FALSE)</f>
        <v>17</v>
      </c>
    </row>
    <row r="252" spans="1:17" hidden="1" x14ac:dyDescent="0.35">
      <c r="A252" s="40" t="s">
        <v>626</v>
      </c>
      <c r="B252" s="35" t="s">
        <v>627</v>
      </c>
      <c r="C252" s="35" t="s">
        <v>435</v>
      </c>
      <c r="D252" s="41" t="s">
        <v>60</v>
      </c>
      <c r="E252" s="41" t="s">
        <v>34</v>
      </c>
      <c r="F252" s="41"/>
      <c r="G252" s="41"/>
      <c r="H252" s="41"/>
      <c r="I252">
        <v>5</v>
      </c>
      <c r="J252">
        <v>4</v>
      </c>
      <c r="K252">
        <v>0</v>
      </c>
      <c r="L252">
        <f>VLOOKUP(A252,'Principal Survey Counts'!$1:$1048576,2,FALSE)</f>
        <v>1</v>
      </c>
      <c r="M252">
        <v>1</v>
      </c>
      <c r="N252">
        <f>VLOOKUP(A252,'Staff Survey Counts'!$1:$1048576,2,FALSE)</f>
        <v>20</v>
      </c>
      <c r="O252">
        <v>1</v>
      </c>
      <c r="P252">
        <v>1</v>
      </c>
    </row>
    <row r="253" spans="1:17" hidden="1" x14ac:dyDescent="0.35">
      <c r="A253" s="40" t="s">
        <v>628</v>
      </c>
      <c r="B253" s="35" t="s">
        <v>629</v>
      </c>
      <c r="C253" s="35" t="s">
        <v>38</v>
      </c>
      <c r="D253" s="41"/>
      <c r="E253" s="41"/>
      <c r="F253" s="41"/>
      <c r="G253" s="41"/>
      <c r="H253" s="41"/>
      <c r="L253" t="e">
        <f>VLOOKUP(A253,'Principal Survey Counts'!$1:$1048576,2,FALSE)</f>
        <v>#N/A</v>
      </c>
      <c r="N253" t="e">
        <f>VLOOKUP(A253,'Staff Survey Counts'!$1:$1048576,2,FALSE)</f>
        <v>#N/A</v>
      </c>
    </row>
    <row r="254" spans="1:17" hidden="1" x14ac:dyDescent="0.35">
      <c r="A254" s="40" t="s">
        <v>630</v>
      </c>
      <c r="B254" s="35" t="s">
        <v>631</v>
      </c>
      <c r="C254" s="35" t="s">
        <v>38</v>
      </c>
      <c r="D254" s="41"/>
      <c r="E254" s="41"/>
      <c r="F254" s="41"/>
      <c r="G254" s="41"/>
      <c r="H254" s="41"/>
      <c r="L254" t="e">
        <f>VLOOKUP(A254,'Principal Survey Counts'!$1:$1048576,2,FALSE)</f>
        <v>#N/A</v>
      </c>
      <c r="N254">
        <f>VLOOKUP(A254,'Staff Survey Counts'!$1:$1048576,2,FALSE)</f>
        <v>9</v>
      </c>
    </row>
    <row r="255" spans="1:17" hidden="1" x14ac:dyDescent="0.35">
      <c r="A255" t="s">
        <v>632</v>
      </c>
      <c r="B255" t="s">
        <v>633</v>
      </c>
      <c r="C255" t="s">
        <v>620</v>
      </c>
      <c r="D255" s="9" t="s">
        <v>42</v>
      </c>
      <c r="E255" t="s">
        <v>7</v>
      </c>
      <c r="F255" s="35"/>
      <c r="G255" s="35"/>
      <c r="H255" s="35"/>
      <c r="I255">
        <v>8</v>
      </c>
      <c r="J255">
        <v>8</v>
      </c>
      <c r="L255">
        <f>VLOOKUP(A255,'Principal Survey Counts'!$1:$1048576,2,FALSE)</f>
        <v>2</v>
      </c>
      <c r="M255">
        <v>1</v>
      </c>
      <c r="N255">
        <f>VLOOKUP(A255,'Staff Survey Counts'!$1:$1048576,2,FALSE)</f>
        <v>56</v>
      </c>
      <c r="O255">
        <v>3</v>
      </c>
      <c r="P255">
        <v>4</v>
      </c>
    </row>
    <row r="256" spans="1:17" hidden="1" x14ac:dyDescent="0.35">
      <c r="A256" t="s">
        <v>634</v>
      </c>
      <c r="B256" t="s">
        <v>635</v>
      </c>
      <c r="C256" t="s">
        <v>636</v>
      </c>
      <c r="D256" s="9" t="s">
        <v>48</v>
      </c>
      <c r="E256" s="9" t="s">
        <v>7</v>
      </c>
      <c r="F256" s="35"/>
      <c r="G256" s="35"/>
      <c r="H256" s="35"/>
      <c r="I256">
        <v>13</v>
      </c>
      <c r="L256">
        <f>VLOOKUP(A256,'Principal Survey Counts'!$1:$1048576,2,FALSE)</f>
        <v>1</v>
      </c>
      <c r="M256">
        <v>2</v>
      </c>
      <c r="N256">
        <f>VLOOKUP(A256,'Staff Survey Counts'!$1:$1048576,2,FALSE)</f>
        <v>27</v>
      </c>
      <c r="O256">
        <v>1</v>
      </c>
      <c r="P256">
        <v>1</v>
      </c>
    </row>
    <row r="257" spans="1:17" hidden="1" x14ac:dyDescent="0.35">
      <c r="A257" t="s">
        <v>637</v>
      </c>
      <c r="B257" s="9" t="s">
        <v>638</v>
      </c>
      <c r="C257" s="9" t="s">
        <v>419</v>
      </c>
      <c r="D257" s="9" t="s">
        <v>29</v>
      </c>
      <c r="E257" t="s">
        <v>7</v>
      </c>
      <c r="F257" s="35"/>
      <c r="G257" s="35"/>
      <c r="H257" s="35"/>
      <c r="K257">
        <v>12</v>
      </c>
      <c r="L257">
        <f>VLOOKUP(A257,'Principal Survey Counts'!$1:$1048576,2,FALSE)</f>
        <v>1</v>
      </c>
      <c r="M257">
        <v>1</v>
      </c>
      <c r="N257">
        <f>VLOOKUP(A257,'Staff Survey Counts'!$1:$1048576,2,FALSE)</f>
        <v>33</v>
      </c>
      <c r="O257">
        <v>1</v>
      </c>
      <c r="P257">
        <v>1</v>
      </c>
    </row>
    <row r="258" spans="1:17" hidden="1" x14ac:dyDescent="0.35">
      <c r="A258" s="40" t="s">
        <v>639</v>
      </c>
      <c r="B258" s="35" t="s">
        <v>640</v>
      </c>
      <c r="C258" s="35" t="s">
        <v>177</v>
      </c>
      <c r="D258" s="41"/>
      <c r="E258" s="41"/>
      <c r="F258" s="41"/>
      <c r="G258" s="41"/>
      <c r="H258" s="41"/>
      <c r="L258" t="e">
        <f>VLOOKUP(A258,'Principal Survey Counts'!$1:$1048576,2,FALSE)</f>
        <v>#N/A</v>
      </c>
      <c r="N258" t="e">
        <f>VLOOKUP(A258,'Staff Survey Counts'!$1:$1048576,2,FALSE)</f>
        <v>#N/A</v>
      </c>
    </row>
    <row r="259" spans="1:17" hidden="1" x14ac:dyDescent="0.35">
      <c r="A259" t="s">
        <v>641</v>
      </c>
      <c r="B259" s="9" t="s">
        <v>642</v>
      </c>
      <c r="C259" s="9" t="s">
        <v>643</v>
      </c>
      <c r="D259" s="9" t="s">
        <v>42</v>
      </c>
      <c r="E259" t="s">
        <v>7</v>
      </c>
      <c r="F259" s="35"/>
      <c r="G259" s="35"/>
      <c r="H259" s="35"/>
      <c r="I259">
        <v>5</v>
      </c>
      <c r="J259">
        <v>6</v>
      </c>
      <c r="K259">
        <v>0</v>
      </c>
      <c r="L259">
        <f>VLOOKUP(A259,'Principal Survey Counts'!$1:$1048576,2,FALSE)</f>
        <v>1</v>
      </c>
      <c r="M259">
        <v>1</v>
      </c>
      <c r="N259">
        <f>VLOOKUP(A259,'Staff Survey Counts'!$1:$1048576,2,FALSE)</f>
        <v>15</v>
      </c>
      <c r="O259">
        <v>1</v>
      </c>
      <c r="P259">
        <v>1</v>
      </c>
    </row>
    <row r="260" spans="1:17" hidden="1" x14ac:dyDescent="0.35">
      <c r="A260" t="s">
        <v>644</v>
      </c>
      <c r="B260" s="9" t="s">
        <v>645</v>
      </c>
      <c r="C260" s="9" t="s">
        <v>646</v>
      </c>
      <c r="D260" s="9" t="s">
        <v>42</v>
      </c>
      <c r="E260" t="s">
        <v>7</v>
      </c>
      <c r="F260" s="35"/>
      <c r="G260" s="35"/>
      <c r="H260" s="35"/>
      <c r="I260">
        <v>0</v>
      </c>
      <c r="J260">
        <v>0</v>
      </c>
      <c r="K260">
        <v>16</v>
      </c>
      <c r="L260">
        <f>VLOOKUP(A260,'Principal Survey Counts'!$1:$1048576,2,FALSE)</f>
        <v>1</v>
      </c>
      <c r="M260">
        <v>1</v>
      </c>
      <c r="N260">
        <f>VLOOKUP(A260,'Staff Survey Counts'!$1:$1048576,2,FALSE)</f>
        <v>19</v>
      </c>
      <c r="O260">
        <v>1</v>
      </c>
      <c r="P260">
        <v>1</v>
      </c>
    </row>
    <row r="261" spans="1:17" hidden="1" x14ac:dyDescent="0.35">
      <c r="A261" s="40" t="s">
        <v>647</v>
      </c>
      <c r="B261" s="35" t="s">
        <v>648</v>
      </c>
      <c r="C261" s="35" t="s">
        <v>69</v>
      </c>
      <c r="D261" s="41"/>
      <c r="E261" s="41"/>
      <c r="F261" s="41"/>
      <c r="G261" s="41"/>
      <c r="H261" s="41"/>
      <c r="L261" t="e">
        <f>VLOOKUP(A261,'Principal Survey Counts'!$1:$1048576,2,FALSE)</f>
        <v>#N/A</v>
      </c>
      <c r="N261" t="e">
        <f>VLOOKUP(A261,'Staff Survey Counts'!$1:$1048576,2,FALSE)</f>
        <v>#N/A</v>
      </c>
    </row>
    <row r="262" spans="1:17" hidden="1" x14ac:dyDescent="0.35">
      <c r="A262" t="s">
        <v>649</v>
      </c>
      <c r="B262" t="s">
        <v>650</v>
      </c>
      <c r="C262" t="s">
        <v>41</v>
      </c>
      <c r="D262" s="9" t="s">
        <v>42</v>
      </c>
      <c r="E262" t="s">
        <v>7</v>
      </c>
      <c r="F262" s="35"/>
      <c r="G262" s="35"/>
      <c r="H262" s="35"/>
      <c r="I262">
        <v>0</v>
      </c>
      <c r="J262">
        <v>0</v>
      </c>
      <c r="K262">
        <v>14</v>
      </c>
      <c r="L262">
        <f>VLOOKUP(A262,'Principal Survey Counts'!$1:$1048576,2,FALSE)</f>
        <v>1</v>
      </c>
      <c r="M262">
        <v>1</v>
      </c>
      <c r="N262">
        <f>VLOOKUP(A262,'Staff Survey Counts'!$1:$1048576,2,FALSE)</f>
        <v>43</v>
      </c>
      <c r="O262">
        <v>1</v>
      </c>
      <c r="P262">
        <v>1</v>
      </c>
      <c r="Q262">
        <v>1</v>
      </c>
    </row>
    <row r="263" spans="1:17" hidden="1" x14ac:dyDescent="0.35">
      <c r="A263" s="40" t="s">
        <v>651</v>
      </c>
      <c r="B263" s="35" t="s">
        <v>652</v>
      </c>
      <c r="C263" s="35" t="s">
        <v>38</v>
      </c>
      <c r="D263" s="41"/>
      <c r="E263" s="41"/>
      <c r="F263" s="41"/>
      <c r="G263" s="41"/>
      <c r="H263" s="41"/>
      <c r="L263" t="e">
        <f>VLOOKUP(A263,'Principal Survey Counts'!$1:$1048576,2,FALSE)</f>
        <v>#N/A</v>
      </c>
      <c r="N263" t="e">
        <f>VLOOKUP(A263,'Staff Survey Counts'!$1:$1048576,2,FALSE)</f>
        <v>#N/A</v>
      </c>
    </row>
    <row r="264" spans="1:17" hidden="1" x14ac:dyDescent="0.35">
      <c r="A264" s="40" t="s">
        <v>653</v>
      </c>
      <c r="B264" s="35" t="s">
        <v>654</v>
      </c>
      <c r="C264" s="35" t="s">
        <v>25</v>
      </c>
      <c r="D264" s="41"/>
      <c r="E264" s="41"/>
      <c r="F264" s="41"/>
      <c r="G264" s="41"/>
      <c r="H264" s="41"/>
      <c r="L264">
        <f>VLOOKUP(A264,'Principal Survey Counts'!$1:$1048576,2,FALSE)</f>
        <v>1</v>
      </c>
      <c r="N264" t="e">
        <f>VLOOKUP(A264,'Staff Survey Counts'!$1:$1048576,2,FALSE)</f>
        <v>#N/A</v>
      </c>
    </row>
    <row r="265" spans="1:17" hidden="1" x14ac:dyDescent="0.35">
      <c r="A265" s="40" t="s">
        <v>655</v>
      </c>
      <c r="B265" s="35" t="s">
        <v>656</v>
      </c>
      <c r="C265" s="35" t="s">
        <v>328</v>
      </c>
      <c r="D265" s="41"/>
      <c r="E265" s="41"/>
      <c r="F265" s="41"/>
      <c r="G265" s="41"/>
      <c r="H265" s="41"/>
      <c r="L265" t="e">
        <f>VLOOKUP(A265,'Principal Survey Counts'!$1:$1048576,2,FALSE)</f>
        <v>#N/A</v>
      </c>
      <c r="N265" t="e">
        <f>VLOOKUP(A265,'Staff Survey Counts'!$1:$1048576,2,FALSE)</f>
        <v>#N/A</v>
      </c>
    </row>
    <row r="266" spans="1:17" hidden="1" x14ac:dyDescent="0.35">
      <c r="A266" t="s">
        <v>657</v>
      </c>
      <c r="B266" t="s">
        <v>658</v>
      </c>
      <c r="C266" t="s">
        <v>138</v>
      </c>
      <c r="D266" s="9" t="s">
        <v>73</v>
      </c>
      <c r="E266" s="9" t="s">
        <v>7</v>
      </c>
      <c r="F266" s="35"/>
      <c r="G266" s="35"/>
      <c r="H266" s="35"/>
      <c r="I266">
        <v>8</v>
      </c>
      <c r="J266">
        <v>0</v>
      </c>
      <c r="K266">
        <v>0</v>
      </c>
      <c r="L266">
        <f>VLOOKUP(A266,'Principal Survey Counts'!$1:$1048576,2,FALSE)</f>
        <v>1</v>
      </c>
      <c r="M266">
        <v>1</v>
      </c>
      <c r="N266">
        <f>VLOOKUP(A266,'Staff Survey Counts'!$1:$1048576,2,FALSE)</f>
        <v>29</v>
      </c>
      <c r="O266">
        <v>1</v>
      </c>
      <c r="P266">
        <v>1</v>
      </c>
    </row>
    <row r="267" spans="1:17" hidden="1" x14ac:dyDescent="0.35">
      <c r="A267" t="s">
        <v>659</v>
      </c>
      <c r="B267" s="9" t="s">
        <v>660</v>
      </c>
      <c r="C267" s="9" t="s">
        <v>643</v>
      </c>
      <c r="D267" s="9" t="s">
        <v>42</v>
      </c>
      <c r="E267" t="s">
        <v>7</v>
      </c>
      <c r="F267" s="35"/>
      <c r="G267" s="35"/>
      <c r="H267" s="35"/>
      <c r="I267">
        <v>11</v>
      </c>
      <c r="J267">
        <v>0</v>
      </c>
      <c r="K267">
        <v>0</v>
      </c>
      <c r="L267">
        <f>VLOOKUP(A267,'Principal Survey Counts'!$1:$1048576,2,FALSE)</f>
        <v>1</v>
      </c>
      <c r="M267">
        <v>1</v>
      </c>
      <c r="N267">
        <f>VLOOKUP(A267,'Staff Survey Counts'!$1:$1048576,2,FALSE)</f>
        <v>23</v>
      </c>
      <c r="O267">
        <v>1</v>
      </c>
      <c r="P267">
        <v>1</v>
      </c>
    </row>
    <row r="268" spans="1:17" hidden="1" x14ac:dyDescent="0.35">
      <c r="A268" s="40" t="s">
        <v>661</v>
      </c>
      <c r="B268" s="35" t="s">
        <v>662</v>
      </c>
      <c r="C268" s="35" t="s">
        <v>663</v>
      </c>
      <c r="D268" s="9" t="s">
        <v>60</v>
      </c>
      <c r="E268" s="41" t="s">
        <v>34</v>
      </c>
      <c r="F268" s="41"/>
      <c r="G268" s="41"/>
      <c r="H268" s="41"/>
      <c r="I268">
        <v>0</v>
      </c>
      <c r="J268">
        <v>0</v>
      </c>
      <c r="K268">
        <v>11</v>
      </c>
      <c r="L268">
        <f>VLOOKUP(A268,'Principal Survey Counts'!$1:$1048576,2,FALSE)</f>
        <v>1</v>
      </c>
      <c r="M268">
        <v>1</v>
      </c>
      <c r="N268">
        <f>VLOOKUP(A268,'Staff Survey Counts'!$1:$1048576,2,FALSE)</f>
        <v>50</v>
      </c>
      <c r="O268">
        <v>1</v>
      </c>
      <c r="P268">
        <v>1</v>
      </c>
      <c r="Q268" s="12"/>
    </row>
    <row r="269" spans="1:17" hidden="1" x14ac:dyDescent="0.35">
      <c r="A269" t="s">
        <v>664</v>
      </c>
      <c r="B269" s="9" t="s">
        <v>665</v>
      </c>
      <c r="C269" s="9" t="s">
        <v>354</v>
      </c>
      <c r="D269" t="s">
        <v>29</v>
      </c>
      <c r="E269" t="s">
        <v>7</v>
      </c>
      <c r="F269" s="35" t="s">
        <v>7</v>
      </c>
      <c r="G269" s="35"/>
      <c r="H269" s="35"/>
      <c r="K269">
        <v>14</v>
      </c>
      <c r="L269">
        <f>VLOOKUP(A269,'Principal Survey Counts'!$1:$1048576,2,FALSE)</f>
        <v>1</v>
      </c>
      <c r="M269">
        <v>1</v>
      </c>
      <c r="N269">
        <f>VLOOKUP(A269,'Staff Survey Counts'!$1:$1048576,2,FALSE)</f>
        <v>55</v>
      </c>
      <c r="O269">
        <v>1</v>
      </c>
      <c r="P269">
        <v>1</v>
      </c>
    </row>
    <row r="270" spans="1:17" hidden="1" x14ac:dyDescent="0.35">
      <c r="A270" s="40" t="s">
        <v>666</v>
      </c>
      <c r="B270" s="35" t="s">
        <v>667</v>
      </c>
      <c r="C270" s="35" t="s">
        <v>38</v>
      </c>
      <c r="D270" s="41"/>
      <c r="E270" s="41"/>
      <c r="F270" s="41"/>
      <c r="G270" s="41"/>
      <c r="H270" s="41"/>
      <c r="L270" t="e">
        <f>VLOOKUP(A270,'Principal Survey Counts'!$1:$1048576,2,FALSE)</f>
        <v>#N/A</v>
      </c>
      <c r="N270" t="e">
        <f>VLOOKUP(A270,'Staff Survey Counts'!$1:$1048576,2,FALSE)</f>
        <v>#N/A</v>
      </c>
    </row>
    <row r="271" spans="1:17" hidden="1" x14ac:dyDescent="0.35">
      <c r="A271" t="s">
        <v>668</v>
      </c>
      <c r="B271" s="9" t="s">
        <v>669</v>
      </c>
      <c r="C271" s="9" t="s">
        <v>172</v>
      </c>
      <c r="D271" s="9" t="s">
        <v>113</v>
      </c>
      <c r="E271" t="s">
        <v>7</v>
      </c>
      <c r="F271" s="35"/>
      <c r="G271" s="35"/>
      <c r="H271" s="35"/>
      <c r="I271">
        <v>9</v>
      </c>
      <c r="J271">
        <v>2</v>
      </c>
      <c r="L271">
        <f>VLOOKUP(A271,'Principal Survey Counts'!$1:$1048576,2,FALSE)</f>
        <v>2</v>
      </c>
      <c r="M271">
        <v>1</v>
      </c>
      <c r="N271">
        <f>VLOOKUP(A271,'Staff Survey Counts'!$1:$1048576,2,FALSE)</f>
        <v>25</v>
      </c>
      <c r="O271">
        <v>1</v>
      </c>
      <c r="P271">
        <v>1</v>
      </c>
    </row>
    <row r="272" spans="1:17" hidden="1" x14ac:dyDescent="0.35">
      <c r="A272" s="40" t="s">
        <v>670</v>
      </c>
      <c r="B272" s="35" t="s">
        <v>671</v>
      </c>
      <c r="C272" s="35" t="s">
        <v>38</v>
      </c>
      <c r="D272" s="41"/>
      <c r="E272" s="41"/>
      <c r="F272" s="41"/>
      <c r="G272" s="41"/>
      <c r="H272" s="41"/>
      <c r="L272" t="e">
        <f>VLOOKUP(A272,'Principal Survey Counts'!$1:$1048576,2,FALSE)</f>
        <v>#N/A</v>
      </c>
      <c r="N272" t="e">
        <f>VLOOKUP(A272,'Staff Survey Counts'!$1:$1048576,2,FALSE)</f>
        <v>#N/A</v>
      </c>
    </row>
    <row r="273" spans="1:14" hidden="1" x14ac:dyDescent="0.35">
      <c r="A273" s="40" t="s">
        <v>672</v>
      </c>
      <c r="B273" s="35" t="s">
        <v>673</v>
      </c>
      <c r="C273" s="35" t="s">
        <v>38</v>
      </c>
      <c r="D273" s="41"/>
      <c r="E273" s="41"/>
      <c r="F273" s="41"/>
      <c r="G273" s="41"/>
      <c r="H273" s="41"/>
      <c r="L273" t="e">
        <f>VLOOKUP(A273,'Principal Survey Counts'!$1:$1048576,2,FALSE)</f>
        <v>#N/A</v>
      </c>
      <c r="N273" t="e">
        <f>VLOOKUP(A273,'Staff Survey Counts'!$1:$1048576,2,FALSE)</f>
        <v>#N/A</v>
      </c>
    </row>
    <row r="274" spans="1:14" hidden="1" x14ac:dyDescent="0.35">
      <c r="A274" s="40" t="s">
        <v>674</v>
      </c>
      <c r="B274" s="35" t="s">
        <v>675</v>
      </c>
      <c r="C274" s="35" t="s">
        <v>38</v>
      </c>
      <c r="D274" s="41"/>
      <c r="E274" s="41"/>
      <c r="F274" s="41"/>
      <c r="G274" s="41"/>
      <c r="H274" s="41"/>
      <c r="L274" t="e">
        <f>VLOOKUP(A274,'Principal Survey Counts'!$1:$1048576,2,FALSE)</f>
        <v>#N/A</v>
      </c>
      <c r="N274" t="e">
        <f>VLOOKUP(A274,'Staff Survey Counts'!$1:$1048576,2,FALSE)</f>
        <v>#N/A</v>
      </c>
    </row>
    <row r="275" spans="1:14" hidden="1" x14ac:dyDescent="0.35">
      <c r="A275" s="40" t="s">
        <v>676</v>
      </c>
      <c r="B275" s="35" t="s">
        <v>677</v>
      </c>
      <c r="C275" s="35" t="s">
        <v>38</v>
      </c>
      <c r="D275" s="41"/>
      <c r="E275" s="41"/>
      <c r="F275" s="41"/>
      <c r="G275" s="41"/>
      <c r="H275" s="41"/>
      <c r="L275" t="e">
        <f>VLOOKUP(A275,'Principal Survey Counts'!$1:$1048576,2,FALSE)</f>
        <v>#N/A</v>
      </c>
      <c r="N275" t="e">
        <f>VLOOKUP(A275,'Staff Survey Counts'!$1:$1048576,2,FALSE)</f>
        <v>#N/A</v>
      </c>
    </row>
    <row r="276" spans="1:14" hidden="1" x14ac:dyDescent="0.35">
      <c r="A276" s="40" t="s">
        <v>678</v>
      </c>
      <c r="B276" s="35" t="s">
        <v>679</v>
      </c>
      <c r="C276" s="35" t="s">
        <v>38</v>
      </c>
      <c r="D276" s="41"/>
      <c r="E276" s="41"/>
      <c r="F276" s="41"/>
      <c r="G276" s="41"/>
      <c r="H276" s="41"/>
      <c r="L276" t="e">
        <f>VLOOKUP(A276,'Principal Survey Counts'!$1:$1048576,2,FALSE)</f>
        <v>#N/A</v>
      </c>
      <c r="N276" t="e">
        <f>VLOOKUP(A276,'Staff Survey Counts'!$1:$1048576,2,FALSE)</f>
        <v>#N/A</v>
      </c>
    </row>
    <row r="277" spans="1:14" hidden="1" x14ac:dyDescent="0.35">
      <c r="A277" s="40" t="s">
        <v>680</v>
      </c>
      <c r="B277" s="35" t="s">
        <v>681</v>
      </c>
      <c r="C277" s="35" t="s">
        <v>38</v>
      </c>
      <c r="D277" s="41"/>
      <c r="E277" s="41"/>
      <c r="F277" s="41"/>
      <c r="G277" s="41"/>
      <c r="H277" s="41"/>
      <c r="L277" t="e">
        <f>VLOOKUP(A277,'Principal Survey Counts'!$1:$1048576,2,FALSE)</f>
        <v>#N/A</v>
      </c>
      <c r="N277" t="e">
        <f>VLOOKUP(A277,'Staff Survey Counts'!$1:$1048576,2,FALSE)</f>
        <v>#N/A</v>
      </c>
    </row>
    <row r="278" spans="1:14" hidden="1" x14ac:dyDescent="0.35">
      <c r="A278" s="40" t="s">
        <v>682</v>
      </c>
      <c r="B278" s="35" t="s">
        <v>683</v>
      </c>
      <c r="C278" s="35" t="s">
        <v>38</v>
      </c>
      <c r="D278" s="41"/>
      <c r="E278" s="41"/>
      <c r="F278" s="41"/>
      <c r="G278" s="41"/>
      <c r="H278" s="41"/>
      <c r="L278" t="e">
        <f>VLOOKUP(A278,'Principal Survey Counts'!$1:$1048576,2,FALSE)</f>
        <v>#N/A</v>
      </c>
      <c r="N278" t="e">
        <f>VLOOKUP(A278,'Staff Survey Counts'!$1:$1048576,2,FALSE)</f>
        <v>#N/A</v>
      </c>
    </row>
    <row r="279" spans="1:14" hidden="1" x14ac:dyDescent="0.35">
      <c r="A279" s="40" t="s">
        <v>684</v>
      </c>
      <c r="B279" s="35" t="s">
        <v>685</v>
      </c>
      <c r="C279" s="35" t="s">
        <v>38</v>
      </c>
      <c r="D279" s="41"/>
      <c r="E279" s="41"/>
      <c r="F279" s="41"/>
      <c r="G279" s="41"/>
      <c r="H279" s="41"/>
      <c r="L279" t="e">
        <f>VLOOKUP(A279,'Principal Survey Counts'!$1:$1048576,2,FALSE)</f>
        <v>#N/A</v>
      </c>
      <c r="N279" t="e">
        <f>VLOOKUP(A279,'Staff Survey Counts'!$1:$1048576,2,FALSE)</f>
        <v>#N/A</v>
      </c>
    </row>
    <row r="280" spans="1:14" hidden="1" x14ac:dyDescent="0.35">
      <c r="A280" s="40" t="s">
        <v>686</v>
      </c>
      <c r="B280" s="35" t="s">
        <v>687</v>
      </c>
      <c r="C280" s="35" t="s">
        <v>38</v>
      </c>
      <c r="D280" s="41"/>
      <c r="E280" s="41"/>
      <c r="F280" s="41"/>
      <c r="G280" s="41"/>
      <c r="H280" s="41"/>
      <c r="L280" t="e">
        <f>VLOOKUP(A280,'Principal Survey Counts'!$1:$1048576,2,FALSE)</f>
        <v>#N/A</v>
      </c>
      <c r="N280">
        <f>VLOOKUP(A280,'Staff Survey Counts'!$1:$1048576,2,FALSE)</f>
        <v>20</v>
      </c>
    </row>
    <row r="281" spans="1:14" hidden="1" x14ac:dyDescent="0.35">
      <c r="A281" s="40" t="s">
        <v>688</v>
      </c>
      <c r="B281" s="35" t="s">
        <v>689</v>
      </c>
      <c r="C281" s="35" t="s">
        <v>690</v>
      </c>
      <c r="D281" s="41"/>
      <c r="E281" s="41"/>
      <c r="F281" s="41"/>
      <c r="G281" s="41"/>
      <c r="H281" s="41"/>
      <c r="L281" t="e">
        <f>VLOOKUP(A281,'Principal Survey Counts'!$1:$1048576,2,FALSE)</f>
        <v>#N/A</v>
      </c>
      <c r="N281">
        <f>VLOOKUP(A281,'Staff Survey Counts'!$1:$1048576,2,FALSE)</f>
        <v>10</v>
      </c>
    </row>
    <row r="282" spans="1:14" hidden="1" x14ac:dyDescent="0.35">
      <c r="A282" t="s">
        <v>691</v>
      </c>
      <c r="B282" s="9" t="s">
        <v>692</v>
      </c>
      <c r="C282" s="9" t="s">
        <v>69</v>
      </c>
      <c r="D282" s="9"/>
      <c r="E282" s="9"/>
      <c r="F282" s="35"/>
      <c r="G282" s="35"/>
      <c r="H282" s="35"/>
      <c r="L282">
        <f>VLOOKUP(A282,'Principal Survey Counts'!$1:$1048576,2,FALSE)</f>
        <v>2</v>
      </c>
      <c r="N282">
        <f>VLOOKUP(A282,'Staff Survey Counts'!$1:$1048576,2,FALSE)</f>
        <v>1</v>
      </c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E7642-9C1B-46F7-810E-4D5A1312CC6C}">
  <dimension ref="A1:M5"/>
  <sheetViews>
    <sheetView workbookViewId="0">
      <selection activeCell="E10" sqref="E10"/>
    </sheetView>
  </sheetViews>
  <sheetFormatPr defaultRowHeight="14.5" x14ac:dyDescent="0.35"/>
  <cols>
    <col min="1" max="1" width="4.26953125" bestFit="1" customWidth="1"/>
    <col min="2" max="2" width="6.81640625" bestFit="1" customWidth="1"/>
    <col min="3" max="3" width="7.26953125" bestFit="1" customWidth="1"/>
    <col min="4" max="4" width="9.54296875" bestFit="1" customWidth="1"/>
    <col min="5" max="5" width="15.54296875" bestFit="1" customWidth="1"/>
    <col min="6" max="6" width="18.81640625" bestFit="1" customWidth="1"/>
    <col min="7" max="7" width="15.1796875" bestFit="1" customWidth="1"/>
    <col min="8" max="8" width="15.26953125" bestFit="1" customWidth="1"/>
    <col min="9" max="9" width="12.54296875" bestFit="1" customWidth="1"/>
    <col min="10" max="10" width="4.453125" bestFit="1" customWidth="1"/>
    <col min="11" max="11" width="7.7265625" bestFit="1" customWidth="1"/>
    <col min="12" max="12" width="6.81640625" bestFit="1" customWidth="1"/>
    <col min="13" max="13" width="11.26953125" bestFit="1" customWidth="1"/>
  </cols>
  <sheetData>
    <row r="1" spans="1:13" ht="15" thickBot="1" x14ac:dyDescent="0.4">
      <c r="A1" s="25" t="s">
        <v>0</v>
      </c>
      <c r="B1" s="26" t="s">
        <v>1</v>
      </c>
      <c r="C1" s="26" t="s">
        <v>2</v>
      </c>
      <c r="D1" s="1" t="s">
        <v>745</v>
      </c>
      <c r="E1" s="1" t="s">
        <v>746</v>
      </c>
      <c r="F1" s="1" t="s">
        <v>747</v>
      </c>
      <c r="G1" s="1" t="s">
        <v>748</v>
      </c>
      <c r="H1" s="1" t="s">
        <v>749</v>
      </c>
      <c r="I1" s="1" t="s">
        <v>750</v>
      </c>
      <c r="J1" s="1" t="s">
        <v>751</v>
      </c>
      <c r="K1" s="30" t="s">
        <v>752</v>
      </c>
      <c r="L1" s="1" t="s">
        <v>753</v>
      </c>
      <c r="M1" s="49" t="s">
        <v>766</v>
      </c>
    </row>
    <row r="2" spans="1:13" x14ac:dyDescent="0.35">
      <c r="A2" s="44" t="s">
        <v>544</v>
      </c>
      <c r="B2" s="45" t="s">
        <v>545</v>
      </c>
      <c r="C2" s="45" t="s">
        <v>38</v>
      </c>
      <c r="D2" t="s">
        <v>754</v>
      </c>
      <c r="E2" t="s">
        <v>754</v>
      </c>
      <c r="F2" t="s">
        <v>754</v>
      </c>
      <c r="G2" t="s">
        <v>754</v>
      </c>
      <c r="H2" t="s">
        <v>754</v>
      </c>
      <c r="I2" t="s">
        <v>754</v>
      </c>
      <c r="J2" s="12" t="s">
        <v>798</v>
      </c>
    </row>
    <row r="3" spans="1:13" x14ac:dyDescent="0.35">
      <c r="A3" s="7" t="s">
        <v>360</v>
      </c>
      <c r="B3" s="42" t="s">
        <v>361</v>
      </c>
      <c r="C3" s="43" t="s">
        <v>362</v>
      </c>
      <c r="D3" t="s">
        <v>754</v>
      </c>
      <c r="E3" t="s">
        <v>754</v>
      </c>
      <c r="F3" s="12" t="s">
        <v>799</v>
      </c>
      <c r="G3" s="12" t="s">
        <v>799</v>
      </c>
      <c r="H3" s="12" t="s">
        <v>799</v>
      </c>
      <c r="I3" s="12" t="s">
        <v>799</v>
      </c>
      <c r="J3" s="12" t="s">
        <v>800</v>
      </c>
    </row>
    <row r="4" spans="1:13" x14ac:dyDescent="0.35">
      <c r="A4" s="7" t="s">
        <v>554</v>
      </c>
      <c r="B4" s="8" t="s">
        <v>555</v>
      </c>
      <c r="C4" s="8" t="s">
        <v>331</v>
      </c>
      <c r="D4" t="s">
        <v>754</v>
      </c>
      <c r="E4" t="s">
        <v>754</v>
      </c>
      <c r="F4" t="s">
        <v>754</v>
      </c>
      <c r="G4" t="s">
        <v>754</v>
      </c>
      <c r="H4" s="12" t="s">
        <v>799</v>
      </c>
      <c r="I4" t="s">
        <v>754</v>
      </c>
      <c r="J4" t="s">
        <v>754</v>
      </c>
    </row>
    <row r="5" spans="1:13" x14ac:dyDescent="0.35">
      <c r="A5" s="5" t="s">
        <v>618</v>
      </c>
      <c r="B5" s="6" t="s">
        <v>619</v>
      </c>
      <c r="C5" s="6" t="s">
        <v>620</v>
      </c>
      <c r="D5" s="12" t="s">
        <v>799</v>
      </c>
      <c r="E5" s="12" t="s">
        <v>799</v>
      </c>
      <c r="F5" t="s">
        <v>754</v>
      </c>
      <c r="G5" t="s">
        <v>754</v>
      </c>
      <c r="H5" s="12" t="s">
        <v>799</v>
      </c>
      <c r="I5" t="s">
        <v>754</v>
      </c>
      <c r="J5" t="s">
        <v>754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1C62F-382E-45F5-94B4-54352387DEB7}">
  <dimension ref="A1:E194"/>
  <sheetViews>
    <sheetView topLeftCell="A11" workbookViewId="0">
      <selection activeCell="A24" sqref="A24"/>
    </sheetView>
  </sheetViews>
  <sheetFormatPr defaultRowHeight="14.5" x14ac:dyDescent="0.35"/>
  <cols>
    <col min="1" max="1" width="68.453125" customWidth="1"/>
    <col min="2" max="2" width="16.7265625" customWidth="1"/>
    <col min="5" max="5" width="12.81640625" customWidth="1"/>
  </cols>
  <sheetData>
    <row r="1" spans="1:5" x14ac:dyDescent="0.35">
      <c r="A1" s="16" t="s">
        <v>801</v>
      </c>
      <c r="B1" s="16" t="s">
        <v>802</v>
      </c>
    </row>
    <row r="2" spans="1:5" x14ac:dyDescent="0.35">
      <c r="A2" s="16" t="s">
        <v>20</v>
      </c>
      <c r="B2" s="16">
        <v>41</v>
      </c>
      <c r="E2" t="s">
        <v>803</v>
      </c>
    </row>
    <row r="3" spans="1:5" x14ac:dyDescent="0.35">
      <c r="A3" s="16" t="s">
        <v>17</v>
      </c>
      <c r="B3" s="16">
        <v>17</v>
      </c>
    </row>
    <row r="4" spans="1:5" x14ac:dyDescent="0.35">
      <c r="A4" s="16" t="s">
        <v>26</v>
      </c>
      <c r="B4" s="16">
        <v>27</v>
      </c>
    </row>
    <row r="5" spans="1:5" x14ac:dyDescent="0.35">
      <c r="A5" s="16" t="s">
        <v>30</v>
      </c>
      <c r="B5" s="16">
        <v>37</v>
      </c>
      <c r="E5">
        <f>SUM(B2:B200)</f>
        <v>5378</v>
      </c>
    </row>
    <row r="6" spans="1:5" x14ac:dyDescent="0.35">
      <c r="A6" s="16" t="s">
        <v>39</v>
      </c>
      <c r="B6" s="16">
        <v>96</v>
      </c>
    </row>
    <row r="7" spans="1:5" x14ac:dyDescent="0.35">
      <c r="A7" s="16" t="s">
        <v>45</v>
      </c>
      <c r="B7" s="16">
        <v>25</v>
      </c>
    </row>
    <row r="8" spans="1:5" x14ac:dyDescent="0.35">
      <c r="A8" s="16" t="s">
        <v>49</v>
      </c>
      <c r="B8" s="16">
        <v>13</v>
      </c>
    </row>
    <row r="9" spans="1:5" x14ac:dyDescent="0.35">
      <c r="A9" s="16" t="s">
        <v>52</v>
      </c>
      <c r="B9" s="16">
        <v>13</v>
      </c>
    </row>
    <row r="10" spans="1:5" x14ac:dyDescent="0.35">
      <c r="A10" s="16" t="s">
        <v>54</v>
      </c>
      <c r="B10" s="16">
        <v>17</v>
      </c>
    </row>
    <row r="11" spans="1:5" x14ac:dyDescent="0.35">
      <c r="A11" s="16" t="s">
        <v>57</v>
      </c>
      <c r="B11" s="16">
        <v>18</v>
      </c>
    </row>
    <row r="12" spans="1:5" x14ac:dyDescent="0.35">
      <c r="A12" s="16" t="s">
        <v>61</v>
      </c>
      <c r="B12" s="16">
        <v>1</v>
      </c>
    </row>
    <row r="13" spans="1:5" x14ac:dyDescent="0.35">
      <c r="A13" s="16" t="s">
        <v>64</v>
      </c>
      <c r="B13" s="16">
        <v>12</v>
      </c>
    </row>
    <row r="14" spans="1:5" x14ac:dyDescent="0.35">
      <c r="A14" s="16" t="s">
        <v>67</v>
      </c>
      <c r="B14" s="16">
        <v>30</v>
      </c>
    </row>
    <row r="15" spans="1:5" x14ac:dyDescent="0.35">
      <c r="A15" s="16" t="s">
        <v>70</v>
      </c>
      <c r="B15" s="16">
        <v>83</v>
      </c>
    </row>
    <row r="16" spans="1:5" x14ac:dyDescent="0.35">
      <c r="A16" s="16" t="s">
        <v>74</v>
      </c>
      <c r="B16" s="16">
        <v>59</v>
      </c>
    </row>
    <row r="17" spans="1:4" x14ac:dyDescent="0.35">
      <c r="A17" s="16" t="s">
        <v>82</v>
      </c>
      <c r="B17" s="16">
        <v>28</v>
      </c>
    </row>
    <row r="18" spans="1:4" x14ac:dyDescent="0.35">
      <c r="A18" s="16" t="s">
        <v>804</v>
      </c>
      <c r="B18" s="16">
        <v>17</v>
      </c>
    </row>
    <row r="19" spans="1:4" x14ac:dyDescent="0.35">
      <c r="A19" s="16" t="s">
        <v>88</v>
      </c>
      <c r="B19" s="16">
        <v>21</v>
      </c>
    </row>
    <row r="20" spans="1:4" x14ac:dyDescent="0.35">
      <c r="A20" s="16" t="s">
        <v>91</v>
      </c>
      <c r="B20" s="16">
        <v>6</v>
      </c>
      <c r="C20" s="23"/>
      <c r="D20" s="24"/>
    </row>
    <row r="21" spans="1:4" x14ac:dyDescent="0.35">
      <c r="A21" s="16" t="s">
        <v>93</v>
      </c>
      <c r="B21" s="16">
        <v>28</v>
      </c>
    </row>
    <row r="22" spans="1:4" x14ac:dyDescent="0.35">
      <c r="A22" s="16" t="s">
        <v>96</v>
      </c>
      <c r="B22" s="16">
        <v>42</v>
      </c>
    </row>
    <row r="23" spans="1:4" x14ac:dyDescent="0.35">
      <c r="A23" s="16" t="s">
        <v>99</v>
      </c>
      <c r="B23" s="16">
        <v>41</v>
      </c>
    </row>
    <row r="24" spans="1:4" x14ac:dyDescent="0.35">
      <c r="A24" s="16" t="s">
        <v>102</v>
      </c>
      <c r="B24" s="16">
        <v>30</v>
      </c>
    </row>
    <row r="25" spans="1:4" x14ac:dyDescent="0.35">
      <c r="A25" s="16" t="s">
        <v>105</v>
      </c>
      <c r="B25" s="16">
        <v>6</v>
      </c>
    </row>
    <row r="26" spans="1:4" x14ac:dyDescent="0.35">
      <c r="A26" s="16" t="s">
        <v>107</v>
      </c>
      <c r="B26" s="16">
        <v>16</v>
      </c>
    </row>
    <row r="27" spans="1:4" x14ac:dyDescent="0.35">
      <c r="A27" s="16" t="s">
        <v>110</v>
      </c>
      <c r="B27" s="16">
        <v>20</v>
      </c>
    </row>
    <row r="28" spans="1:4" x14ac:dyDescent="0.35">
      <c r="A28" s="16" t="s">
        <v>114</v>
      </c>
      <c r="B28" s="16">
        <v>19</v>
      </c>
    </row>
    <row r="29" spans="1:4" x14ac:dyDescent="0.35">
      <c r="A29" s="16" t="s">
        <v>117</v>
      </c>
      <c r="B29" s="16">
        <v>25</v>
      </c>
    </row>
    <row r="30" spans="1:4" x14ac:dyDescent="0.35">
      <c r="A30" s="16" t="s">
        <v>121</v>
      </c>
      <c r="B30" s="16">
        <v>21</v>
      </c>
    </row>
    <row r="31" spans="1:4" x14ac:dyDescent="0.35">
      <c r="A31" s="16" t="s">
        <v>124</v>
      </c>
      <c r="B31" s="16">
        <v>8</v>
      </c>
    </row>
    <row r="32" spans="1:4" x14ac:dyDescent="0.35">
      <c r="A32" s="16" t="s">
        <v>127</v>
      </c>
      <c r="B32" s="16">
        <v>1</v>
      </c>
    </row>
    <row r="33" spans="1:2" x14ac:dyDescent="0.35">
      <c r="A33" s="16" t="s">
        <v>131</v>
      </c>
      <c r="B33" s="16">
        <v>9</v>
      </c>
    </row>
    <row r="34" spans="1:2" x14ac:dyDescent="0.35">
      <c r="A34" s="16" t="s">
        <v>134</v>
      </c>
      <c r="B34" s="16">
        <v>2</v>
      </c>
    </row>
    <row r="35" spans="1:2" x14ac:dyDescent="0.35">
      <c r="A35" s="16" t="s">
        <v>136</v>
      </c>
      <c r="B35" s="16">
        <v>49</v>
      </c>
    </row>
    <row r="36" spans="1:2" x14ac:dyDescent="0.35">
      <c r="A36" s="16" t="s">
        <v>143</v>
      </c>
      <c r="B36" s="16">
        <v>59</v>
      </c>
    </row>
    <row r="37" spans="1:2" x14ac:dyDescent="0.35">
      <c r="A37" s="16" t="s">
        <v>146</v>
      </c>
      <c r="B37" s="16">
        <v>8</v>
      </c>
    </row>
    <row r="38" spans="1:2" x14ac:dyDescent="0.35">
      <c r="A38" s="16" t="s">
        <v>150</v>
      </c>
      <c r="B38" s="16">
        <v>92</v>
      </c>
    </row>
    <row r="39" spans="1:2" x14ac:dyDescent="0.35">
      <c r="A39" s="16" t="s">
        <v>153</v>
      </c>
      <c r="B39" s="16">
        <v>13</v>
      </c>
    </row>
    <row r="40" spans="1:2" x14ac:dyDescent="0.35">
      <c r="A40" s="16" t="s">
        <v>161</v>
      </c>
      <c r="B40" s="16">
        <v>26</v>
      </c>
    </row>
    <row r="41" spans="1:2" x14ac:dyDescent="0.35">
      <c r="A41" s="16" t="s">
        <v>167</v>
      </c>
      <c r="B41" s="16">
        <v>37</v>
      </c>
    </row>
    <row r="42" spans="1:2" x14ac:dyDescent="0.35">
      <c r="A42" s="16" t="s">
        <v>173</v>
      </c>
      <c r="B42" s="16">
        <v>30</v>
      </c>
    </row>
    <row r="43" spans="1:2" x14ac:dyDescent="0.35">
      <c r="A43" s="16" t="s">
        <v>170</v>
      </c>
      <c r="B43" s="16">
        <v>36</v>
      </c>
    </row>
    <row r="44" spans="1:2" x14ac:dyDescent="0.35">
      <c r="A44" s="16" t="s">
        <v>175</v>
      </c>
      <c r="B44" s="16">
        <v>24</v>
      </c>
    </row>
    <row r="45" spans="1:2" x14ac:dyDescent="0.35">
      <c r="A45" s="16" t="s">
        <v>178</v>
      </c>
      <c r="B45" s="16">
        <v>24</v>
      </c>
    </row>
    <row r="46" spans="1:2" x14ac:dyDescent="0.35">
      <c r="A46" s="16" t="s">
        <v>181</v>
      </c>
      <c r="B46" s="16">
        <v>18</v>
      </c>
    </row>
    <row r="47" spans="1:2" x14ac:dyDescent="0.35">
      <c r="A47" s="16" t="s">
        <v>184</v>
      </c>
      <c r="B47" s="16">
        <v>20</v>
      </c>
    </row>
    <row r="48" spans="1:2" x14ac:dyDescent="0.35">
      <c r="A48" s="16" t="s">
        <v>187</v>
      </c>
      <c r="B48" s="16">
        <v>86</v>
      </c>
    </row>
    <row r="49" spans="1:2" x14ac:dyDescent="0.35">
      <c r="A49" s="16" t="s">
        <v>190</v>
      </c>
      <c r="B49" s="16">
        <v>46</v>
      </c>
    </row>
    <row r="50" spans="1:2" x14ac:dyDescent="0.35">
      <c r="A50" s="16" t="s">
        <v>192</v>
      </c>
      <c r="B50" s="16">
        <v>19</v>
      </c>
    </row>
    <row r="51" spans="1:2" x14ac:dyDescent="0.35">
      <c r="A51" s="16" t="s">
        <v>195</v>
      </c>
      <c r="B51" s="16">
        <v>26</v>
      </c>
    </row>
    <row r="52" spans="1:2" x14ac:dyDescent="0.35">
      <c r="A52" s="16" t="s">
        <v>198</v>
      </c>
      <c r="B52" s="16">
        <v>53</v>
      </c>
    </row>
    <row r="53" spans="1:2" x14ac:dyDescent="0.35">
      <c r="A53" s="16" t="s">
        <v>201</v>
      </c>
      <c r="B53" s="16">
        <v>35</v>
      </c>
    </row>
    <row r="54" spans="1:2" x14ac:dyDescent="0.35">
      <c r="A54" s="16" t="s">
        <v>206</v>
      </c>
      <c r="B54" s="16">
        <v>24</v>
      </c>
    </row>
    <row r="55" spans="1:2" x14ac:dyDescent="0.35">
      <c r="A55" s="16" t="s">
        <v>209</v>
      </c>
      <c r="B55" s="16">
        <v>15</v>
      </c>
    </row>
    <row r="56" spans="1:2" x14ac:dyDescent="0.35">
      <c r="A56" s="16" t="s">
        <v>212</v>
      </c>
      <c r="B56" s="16">
        <v>23</v>
      </c>
    </row>
    <row r="57" spans="1:2" x14ac:dyDescent="0.35">
      <c r="A57" s="16" t="s">
        <v>214</v>
      </c>
      <c r="B57" s="16">
        <v>28</v>
      </c>
    </row>
    <row r="58" spans="1:2" x14ac:dyDescent="0.35">
      <c r="A58" s="16" t="s">
        <v>216</v>
      </c>
      <c r="B58" s="16">
        <v>17</v>
      </c>
    </row>
    <row r="59" spans="1:2" x14ac:dyDescent="0.35">
      <c r="A59" s="16" t="s">
        <v>218</v>
      </c>
      <c r="B59" s="16">
        <v>4</v>
      </c>
    </row>
    <row r="60" spans="1:2" x14ac:dyDescent="0.35">
      <c r="A60" s="16" t="s">
        <v>223</v>
      </c>
      <c r="B60" s="16">
        <v>16</v>
      </c>
    </row>
    <row r="61" spans="1:2" x14ac:dyDescent="0.35">
      <c r="A61" s="16" t="s">
        <v>229</v>
      </c>
      <c r="B61" s="16">
        <v>19</v>
      </c>
    </row>
    <row r="62" spans="1:2" x14ac:dyDescent="0.35">
      <c r="A62" s="16" t="s">
        <v>237</v>
      </c>
      <c r="B62" s="16">
        <v>26</v>
      </c>
    </row>
    <row r="63" spans="1:2" x14ac:dyDescent="0.35">
      <c r="A63" s="16" t="s">
        <v>239</v>
      </c>
      <c r="B63" s="16">
        <v>55</v>
      </c>
    </row>
    <row r="64" spans="1:2" x14ac:dyDescent="0.35">
      <c r="A64" s="16" t="s">
        <v>241</v>
      </c>
      <c r="B64" s="16">
        <v>30</v>
      </c>
    </row>
    <row r="65" spans="1:2" x14ac:dyDescent="0.35">
      <c r="A65" s="16" t="s">
        <v>243</v>
      </c>
      <c r="B65" s="16">
        <v>26</v>
      </c>
    </row>
    <row r="66" spans="1:2" x14ac:dyDescent="0.35">
      <c r="A66" s="16" t="s">
        <v>245</v>
      </c>
      <c r="B66" s="16">
        <v>34</v>
      </c>
    </row>
    <row r="67" spans="1:2" x14ac:dyDescent="0.35">
      <c r="A67" s="16" t="s">
        <v>247</v>
      </c>
      <c r="B67" s="16">
        <v>23</v>
      </c>
    </row>
    <row r="68" spans="1:2" x14ac:dyDescent="0.35">
      <c r="A68" s="16" t="s">
        <v>250</v>
      </c>
      <c r="B68" s="16">
        <v>32</v>
      </c>
    </row>
    <row r="69" spans="1:2" x14ac:dyDescent="0.35">
      <c r="A69" s="16" t="s">
        <v>253</v>
      </c>
      <c r="B69" s="16">
        <v>25</v>
      </c>
    </row>
    <row r="70" spans="1:2" x14ac:dyDescent="0.35">
      <c r="A70" s="16" t="s">
        <v>256</v>
      </c>
      <c r="B70" s="16">
        <v>37</v>
      </c>
    </row>
    <row r="71" spans="1:2" x14ac:dyDescent="0.35">
      <c r="A71" s="16" t="s">
        <v>262</v>
      </c>
      <c r="B71" s="16">
        <v>51</v>
      </c>
    </row>
    <row r="72" spans="1:2" x14ac:dyDescent="0.35">
      <c r="A72" s="16" t="s">
        <v>267</v>
      </c>
      <c r="B72" s="16">
        <v>24</v>
      </c>
    </row>
    <row r="73" spans="1:2" x14ac:dyDescent="0.35">
      <c r="A73" s="16" t="s">
        <v>272</v>
      </c>
      <c r="B73" s="16">
        <v>8</v>
      </c>
    </row>
    <row r="74" spans="1:2" x14ac:dyDescent="0.35">
      <c r="A74" s="16" t="s">
        <v>277</v>
      </c>
      <c r="B74" s="16">
        <v>60</v>
      </c>
    </row>
    <row r="75" spans="1:2" x14ac:dyDescent="0.35">
      <c r="A75" s="16" t="s">
        <v>282</v>
      </c>
      <c r="B75" s="16">
        <v>18</v>
      </c>
    </row>
    <row r="76" spans="1:2" x14ac:dyDescent="0.35">
      <c r="A76" s="16" t="s">
        <v>284</v>
      </c>
      <c r="B76" s="16">
        <v>8</v>
      </c>
    </row>
    <row r="77" spans="1:2" x14ac:dyDescent="0.35">
      <c r="A77" s="16" t="s">
        <v>288</v>
      </c>
      <c r="B77" s="16">
        <v>64</v>
      </c>
    </row>
    <row r="78" spans="1:2" x14ac:dyDescent="0.35">
      <c r="A78" s="16" t="s">
        <v>293</v>
      </c>
      <c r="B78" s="16">
        <v>5</v>
      </c>
    </row>
    <row r="79" spans="1:2" x14ac:dyDescent="0.35">
      <c r="A79" s="16" t="s">
        <v>301</v>
      </c>
      <c r="B79" s="16">
        <v>4</v>
      </c>
    </row>
    <row r="80" spans="1:2" x14ac:dyDescent="0.35">
      <c r="A80" s="16" t="s">
        <v>298</v>
      </c>
      <c r="B80" s="16">
        <v>7</v>
      </c>
    </row>
    <row r="81" spans="1:2" x14ac:dyDescent="0.35">
      <c r="A81" s="16" t="s">
        <v>302</v>
      </c>
      <c r="B81" s="16">
        <v>37</v>
      </c>
    </row>
    <row r="82" spans="1:2" x14ac:dyDescent="0.35">
      <c r="A82" s="16" t="s">
        <v>304</v>
      </c>
      <c r="B82" s="16">
        <v>27</v>
      </c>
    </row>
    <row r="83" spans="1:2" x14ac:dyDescent="0.35">
      <c r="A83" s="16" t="s">
        <v>306</v>
      </c>
      <c r="B83" s="16">
        <v>20</v>
      </c>
    </row>
    <row r="84" spans="1:2" x14ac:dyDescent="0.35">
      <c r="A84" s="16" t="s">
        <v>312</v>
      </c>
      <c r="B84" s="16">
        <v>78</v>
      </c>
    </row>
    <row r="85" spans="1:2" x14ac:dyDescent="0.35">
      <c r="A85" s="16" t="s">
        <v>317</v>
      </c>
      <c r="B85" s="16">
        <v>35</v>
      </c>
    </row>
    <row r="86" spans="1:2" x14ac:dyDescent="0.35">
      <c r="A86" s="16" t="s">
        <v>320</v>
      </c>
      <c r="B86" s="16">
        <v>13</v>
      </c>
    </row>
    <row r="87" spans="1:2" x14ac:dyDescent="0.35">
      <c r="A87" s="16" t="s">
        <v>329</v>
      </c>
      <c r="B87" s="16">
        <v>28</v>
      </c>
    </row>
    <row r="88" spans="1:2" x14ac:dyDescent="0.35">
      <c r="A88" s="16" t="s">
        <v>332</v>
      </c>
      <c r="B88" s="16">
        <v>25</v>
      </c>
    </row>
    <row r="89" spans="1:2" x14ac:dyDescent="0.35">
      <c r="A89" s="16" t="s">
        <v>335</v>
      </c>
      <c r="B89" s="16">
        <v>50</v>
      </c>
    </row>
    <row r="90" spans="1:2" x14ac:dyDescent="0.35">
      <c r="A90" s="16" t="s">
        <v>340</v>
      </c>
      <c r="B90" s="16">
        <v>31</v>
      </c>
    </row>
    <row r="91" spans="1:2" x14ac:dyDescent="0.35">
      <c r="A91" s="16" t="s">
        <v>343</v>
      </c>
      <c r="B91" s="16">
        <v>12</v>
      </c>
    </row>
    <row r="92" spans="1:2" x14ac:dyDescent="0.35">
      <c r="A92" s="16" t="s">
        <v>346</v>
      </c>
      <c r="B92" s="16">
        <v>38</v>
      </c>
    </row>
    <row r="93" spans="1:2" x14ac:dyDescent="0.35">
      <c r="A93" s="16" t="s">
        <v>348</v>
      </c>
      <c r="B93" s="16">
        <v>54</v>
      </c>
    </row>
    <row r="94" spans="1:2" x14ac:dyDescent="0.35">
      <c r="A94" s="16" t="s">
        <v>323</v>
      </c>
      <c r="B94" s="16">
        <v>31</v>
      </c>
    </row>
    <row r="95" spans="1:2" x14ac:dyDescent="0.35">
      <c r="A95" s="16" t="s">
        <v>352</v>
      </c>
      <c r="B95" s="16">
        <v>38</v>
      </c>
    </row>
    <row r="96" spans="1:2" x14ac:dyDescent="0.35">
      <c r="A96" s="16" t="s">
        <v>355</v>
      </c>
      <c r="B96" s="16">
        <v>8</v>
      </c>
    </row>
    <row r="97" spans="1:2" x14ac:dyDescent="0.35">
      <c r="A97" s="16" t="s">
        <v>358</v>
      </c>
      <c r="B97" s="16">
        <v>38</v>
      </c>
    </row>
    <row r="98" spans="1:2" x14ac:dyDescent="0.35">
      <c r="A98" s="16" t="s">
        <v>360</v>
      </c>
      <c r="B98" s="16">
        <v>21</v>
      </c>
    </row>
    <row r="99" spans="1:2" x14ac:dyDescent="0.35">
      <c r="A99" s="16" t="s">
        <v>366</v>
      </c>
      <c r="B99" s="16">
        <v>4</v>
      </c>
    </row>
    <row r="100" spans="1:2" x14ac:dyDescent="0.35">
      <c r="A100" s="16" t="s">
        <v>372</v>
      </c>
      <c r="B100" s="16">
        <v>31</v>
      </c>
    </row>
    <row r="101" spans="1:2" x14ac:dyDescent="0.35">
      <c r="A101" s="16" t="s">
        <v>376</v>
      </c>
      <c r="B101" s="16">
        <v>16</v>
      </c>
    </row>
    <row r="102" spans="1:2" x14ac:dyDescent="0.35">
      <c r="A102" s="16" t="s">
        <v>378</v>
      </c>
      <c r="B102" s="16">
        <v>10</v>
      </c>
    </row>
    <row r="103" spans="1:2" x14ac:dyDescent="0.35">
      <c r="A103" s="16" t="s">
        <v>381</v>
      </c>
      <c r="B103" s="16">
        <v>21</v>
      </c>
    </row>
    <row r="104" spans="1:2" x14ac:dyDescent="0.35">
      <c r="A104" s="16" t="s">
        <v>389</v>
      </c>
      <c r="B104" s="16">
        <v>10</v>
      </c>
    </row>
    <row r="105" spans="1:2" x14ac:dyDescent="0.35">
      <c r="A105" s="16" t="s">
        <v>391</v>
      </c>
      <c r="B105" s="16">
        <v>16</v>
      </c>
    </row>
    <row r="106" spans="1:2" x14ac:dyDescent="0.35">
      <c r="A106" s="16" t="s">
        <v>393</v>
      </c>
      <c r="B106" s="16">
        <v>14</v>
      </c>
    </row>
    <row r="107" spans="1:2" x14ac:dyDescent="0.35">
      <c r="A107" s="16" t="s">
        <v>398</v>
      </c>
      <c r="B107" s="16">
        <v>22</v>
      </c>
    </row>
    <row r="108" spans="1:2" x14ac:dyDescent="0.35">
      <c r="A108" s="16" t="s">
        <v>400</v>
      </c>
      <c r="B108" s="16">
        <v>25</v>
      </c>
    </row>
    <row r="109" spans="1:2" x14ac:dyDescent="0.35">
      <c r="A109" s="16" t="s">
        <v>409</v>
      </c>
      <c r="B109" s="16">
        <v>21</v>
      </c>
    </row>
    <row r="110" spans="1:2" x14ac:dyDescent="0.35">
      <c r="A110" s="16" t="s">
        <v>407</v>
      </c>
      <c r="B110" s="16">
        <v>20</v>
      </c>
    </row>
    <row r="111" spans="1:2" x14ac:dyDescent="0.35">
      <c r="A111" s="16" t="s">
        <v>408</v>
      </c>
      <c r="B111" s="16">
        <v>16</v>
      </c>
    </row>
    <row r="112" spans="1:2" x14ac:dyDescent="0.35">
      <c r="A112" s="16" t="s">
        <v>405</v>
      </c>
      <c r="B112" s="16">
        <v>13</v>
      </c>
    </row>
    <row r="113" spans="1:2" x14ac:dyDescent="0.35">
      <c r="A113" s="16" t="s">
        <v>412</v>
      </c>
      <c r="B113" s="16">
        <v>21</v>
      </c>
    </row>
    <row r="114" spans="1:2" x14ac:dyDescent="0.35">
      <c r="A114" s="16" t="s">
        <v>417</v>
      </c>
      <c r="B114" s="16">
        <v>18</v>
      </c>
    </row>
    <row r="115" spans="1:2" x14ac:dyDescent="0.35">
      <c r="A115" s="16" t="s">
        <v>420</v>
      </c>
      <c r="B115" s="16">
        <v>4</v>
      </c>
    </row>
    <row r="116" spans="1:2" x14ac:dyDescent="0.35">
      <c r="A116" s="16" t="s">
        <v>423</v>
      </c>
      <c r="B116" s="16">
        <v>30</v>
      </c>
    </row>
    <row r="117" spans="1:2" x14ac:dyDescent="0.35">
      <c r="A117" s="16" t="s">
        <v>429</v>
      </c>
      <c r="B117" s="16">
        <v>33</v>
      </c>
    </row>
    <row r="118" spans="1:2" x14ac:dyDescent="0.35">
      <c r="A118" s="16" t="s">
        <v>433</v>
      </c>
      <c r="B118" s="16">
        <v>68</v>
      </c>
    </row>
    <row r="119" spans="1:2" x14ac:dyDescent="0.35">
      <c r="A119" s="16" t="s">
        <v>440</v>
      </c>
      <c r="B119" s="16">
        <v>18</v>
      </c>
    </row>
    <row r="120" spans="1:2" x14ac:dyDescent="0.35">
      <c r="A120" s="16" t="s">
        <v>442</v>
      </c>
      <c r="B120" s="16">
        <v>39</v>
      </c>
    </row>
    <row r="121" spans="1:2" x14ac:dyDescent="0.35">
      <c r="A121" s="16" t="s">
        <v>447</v>
      </c>
      <c r="B121" s="16">
        <v>20</v>
      </c>
    </row>
    <row r="122" spans="1:2" x14ac:dyDescent="0.35">
      <c r="A122" s="16" t="s">
        <v>449</v>
      </c>
      <c r="B122" s="16">
        <v>66</v>
      </c>
    </row>
    <row r="123" spans="1:2" x14ac:dyDescent="0.35">
      <c r="A123" s="16" t="s">
        <v>454</v>
      </c>
      <c r="B123" s="16">
        <v>12</v>
      </c>
    </row>
    <row r="124" spans="1:2" x14ac:dyDescent="0.35">
      <c r="A124" s="16" t="s">
        <v>459</v>
      </c>
      <c r="B124" s="16">
        <v>18</v>
      </c>
    </row>
    <row r="125" spans="1:2" x14ac:dyDescent="0.35">
      <c r="A125" s="16" t="s">
        <v>463</v>
      </c>
      <c r="B125" s="16">
        <v>31</v>
      </c>
    </row>
    <row r="126" spans="1:2" x14ac:dyDescent="0.35">
      <c r="A126" s="16" t="s">
        <v>466</v>
      </c>
      <c r="B126" s="16">
        <v>26</v>
      </c>
    </row>
    <row r="127" spans="1:2" x14ac:dyDescent="0.35">
      <c r="A127" s="16" t="s">
        <v>468</v>
      </c>
      <c r="B127" s="16">
        <v>19</v>
      </c>
    </row>
    <row r="128" spans="1:2" x14ac:dyDescent="0.35">
      <c r="A128" s="16" t="s">
        <v>471</v>
      </c>
      <c r="B128" s="16">
        <v>18</v>
      </c>
    </row>
    <row r="129" spans="1:2" x14ac:dyDescent="0.35">
      <c r="A129" s="16" t="s">
        <v>473</v>
      </c>
      <c r="B129" s="16">
        <v>17</v>
      </c>
    </row>
    <row r="130" spans="1:2" x14ac:dyDescent="0.35">
      <c r="A130" s="16" t="s">
        <v>476</v>
      </c>
      <c r="B130" s="16">
        <v>25</v>
      </c>
    </row>
    <row r="131" spans="1:2" x14ac:dyDescent="0.35">
      <c r="A131" s="16" t="s">
        <v>479</v>
      </c>
      <c r="B131" s="16">
        <v>26</v>
      </c>
    </row>
    <row r="132" spans="1:2" x14ac:dyDescent="0.35">
      <c r="A132" s="16" t="s">
        <v>483</v>
      </c>
      <c r="B132" s="16">
        <v>20</v>
      </c>
    </row>
    <row r="133" spans="1:2" x14ac:dyDescent="0.35">
      <c r="A133" s="16" t="s">
        <v>485</v>
      </c>
      <c r="B133" s="16">
        <v>15</v>
      </c>
    </row>
    <row r="134" spans="1:2" x14ac:dyDescent="0.35">
      <c r="A134" s="16" t="s">
        <v>489</v>
      </c>
      <c r="B134" s="16">
        <v>16</v>
      </c>
    </row>
    <row r="135" spans="1:2" x14ac:dyDescent="0.35">
      <c r="A135" s="16" t="s">
        <v>491</v>
      </c>
      <c r="B135" s="16">
        <v>24</v>
      </c>
    </row>
    <row r="136" spans="1:2" x14ac:dyDescent="0.35">
      <c r="A136" s="16" t="s">
        <v>499</v>
      </c>
      <c r="B136" s="16">
        <v>43</v>
      </c>
    </row>
    <row r="137" spans="1:2" x14ac:dyDescent="0.35">
      <c r="A137" s="16" t="s">
        <v>494</v>
      </c>
      <c r="B137" s="16">
        <v>16</v>
      </c>
    </row>
    <row r="138" spans="1:2" x14ac:dyDescent="0.35">
      <c r="A138" s="16" t="s">
        <v>502</v>
      </c>
      <c r="B138" s="16">
        <v>27</v>
      </c>
    </row>
    <row r="139" spans="1:2" x14ac:dyDescent="0.35">
      <c r="A139" s="16" t="s">
        <v>508</v>
      </c>
      <c r="B139" s="16">
        <v>26</v>
      </c>
    </row>
    <row r="140" spans="1:2" x14ac:dyDescent="0.35">
      <c r="A140" s="16" t="s">
        <v>505</v>
      </c>
      <c r="B140" s="16">
        <v>39</v>
      </c>
    </row>
    <row r="141" spans="1:2" x14ac:dyDescent="0.35">
      <c r="A141" s="16" t="s">
        <v>514</v>
      </c>
      <c r="B141" s="16">
        <v>28</v>
      </c>
    </row>
    <row r="142" spans="1:2" x14ac:dyDescent="0.35">
      <c r="A142" s="16" t="s">
        <v>517</v>
      </c>
      <c r="B142" s="16">
        <v>15</v>
      </c>
    </row>
    <row r="143" spans="1:2" x14ac:dyDescent="0.35">
      <c r="A143" s="16" t="s">
        <v>519</v>
      </c>
      <c r="B143" s="16">
        <v>30</v>
      </c>
    </row>
    <row r="144" spans="1:2" x14ac:dyDescent="0.35">
      <c r="A144" s="16" t="s">
        <v>522</v>
      </c>
      <c r="B144" s="16">
        <v>16</v>
      </c>
    </row>
    <row r="145" spans="1:2" x14ac:dyDescent="0.35">
      <c r="A145" s="16" t="s">
        <v>530</v>
      </c>
      <c r="B145" s="16">
        <v>14</v>
      </c>
    </row>
    <row r="146" spans="1:2" x14ac:dyDescent="0.35">
      <c r="A146" s="16" t="s">
        <v>533</v>
      </c>
      <c r="B146" s="16">
        <v>26</v>
      </c>
    </row>
    <row r="147" spans="1:2" x14ac:dyDescent="0.35">
      <c r="A147" s="16" t="s">
        <v>538</v>
      </c>
      <c r="B147" s="16">
        <v>1</v>
      </c>
    </row>
    <row r="148" spans="1:2" x14ac:dyDescent="0.35">
      <c r="A148" s="16" t="s">
        <v>540</v>
      </c>
      <c r="B148" s="16">
        <v>6</v>
      </c>
    </row>
    <row r="149" spans="1:2" x14ac:dyDescent="0.35">
      <c r="A149" s="16" t="s">
        <v>544</v>
      </c>
      <c r="B149" s="16">
        <v>23</v>
      </c>
    </row>
    <row r="150" spans="1:2" x14ac:dyDescent="0.35">
      <c r="A150" s="16" t="s">
        <v>546</v>
      </c>
      <c r="B150" s="16">
        <v>5</v>
      </c>
    </row>
    <row r="151" spans="1:2" x14ac:dyDescent="0.35">
      <c r="A151" s="16" t="s">
        <v>548</v>
      </c>
      <c r="B151" s="16">
        <v>25</v>
      </c>
    </row>
    <row r="152" spans="1:2" x14ac:dyDescent="0.35">
      <c r="A152" s="16" t="s">
        <v>552</v>
      </c>
      <c r="B152" s="16">
        <v>42</v>
      </c>
    </row>
    <row r="153" spans="1:2" x14ac:dyDescent="0.35">
      <c r="A153" s="16" t="s">
        <v>554</v>
      </c>
      <c r="B153" s="16">
        <v>44</v>
      </c>
    </row>
    <row r="154" spans="1:2" x14ac:dyDescent="0.35">
      <c r="A154" s="16" t="s">
        <v>558</v>
      </c>
      <c r="B154" s="16">
        <v>56</v>
      </c>
    </row>
    <row r="155" spans="1:2" x14ac:dyDescent="0.35">
      <c r="A155" s="16" t="s">
        <v>556</v>
      </c>
      <c r="B155" s="16">
        <v>39</v>
      </c>
    </row>
    <row r="156" spans="1:2" x14ac:dyDescent="0.35">
      <c r="A156" s="16" t="s">
        <v>560</v>
      </c>
      <c r="B156" s="16">
        <v>13</v>
      </c>
    </row>
    <row r="157" spans="1:2" x14ac:dyDescent="0.35">
      <c r="A157" s="16" t="s">
        <v>562</v>
      </c>
      <c r="B157" s="16">
        <v>35</v>
      </c>
    </row>
    <row r="158" spans="1:2" x14ac:dyDescent="0.35">
      <c r="A158" s="16" t="s">
        <v>564</v>
      </c>
      <c r="B158" s="16">
        <v>19</v>
      </c>
    </row>
    <row r="159" spans="1:2" x14ac:dyDescent="0.35">
      <c r="A159" s="16" t="s">
        <v>566</v>
      </c>
      <c r="B159" s="16">
        <v>76</v>
      </c>
    </row>
    <row r="160" spans="1:2" x14ac:dyDescent="0.35">
      <c r="A160" s="16" t="s">
        <v>572</v>
      </c>
      <c r="B160" s="16">
        <v>47</v>
      </c>
    </row>
    <row r="161" spans="1:2" x14ac:dyDescent="0.35">
      <c r="A161" s="16" t="s">
        <v>574</v>
      </c>
      <c r="B161" s="16">
        <v>27</v>
      </c>
    </row>
    <row r="162" spans="1:2" x14ac:dyDescent="0.35">
      <c r="A162" s="16" t="s">
        <v>576</v>
      </c>
      <c r="B162" s="16">
        <v>24</v>
      </c>
    </row>
    <row r="163" spans="1:2" x14ac:dyDescent="0.35">
      <c r="A163" s="16" t="s">
        <v>578</v>
      </c>
      <c r="B163" s="16">
        <v>41</v>
      </c>
    </row>
    <row r="164" spans="1:2" x14ac:dyDescent="0.35">
      <c r="A164" s="16" t="s">
        <v>581</v>
      </c>
      <c r="B164" s="16">
        <v>15</v>
      </c>
    </row>
    <row r="165" spans="1:2" x14ac:dyDescent="0.35">
      <c r="A165" s="16" t="s">
        <v>585</v>
      </c>
      <c r="B165" s="16">
        <v>84</v>
      </c>
    </row>
    <row r="166" spans="1:2" x14ac:dyDescent="0.35">
      <c r="A166" s="16" t="s">
        <v>590</v>
      </c>
      <c r="B166" s="16">
        <v>25</v>
      </c>
    </row>
    <row r="167" spans="1:2" x14ac:dyDescent="0.35">
      <c r="A167" s="16" t="s">
        <v>593</v>
      </c>
      <c r="B167" s="16">
        <v>15</v>
      </c>
    </row>
    <row r="168" spans="1:2" x14ac:dyDescent="0.35">
      <c r="A168" s="16" t="s">
        <v>568</v>
      </c>
      <c r="B168" s="16">
        <v>8</v>
      </c>
    </row>
    <row r="169" spans="1:2" x14ac:dyDescent="0.35">
      <c r="A169" s="16" t="s">
        <v>596</v>
      </c>
      <c r="B169" s="16">
        <v>38</v>
      </c>
    </row>
    <row r="170" spans="1:2" x14ac:dyDescent="0.35">
      <c r="A170" s="16" t="s">
        <v>598</v>
      </c>
      <c r="B170" s="16">
        <v>5</v>
      </c>
    </row>
    <row r="171" spans="1:2" x14ac:dyDescent="0.35">
      <c r="A171" s="16" t="s">
        <v>600</v>
      </c>
      <c r="B171" s="16">
        <v>12</v>
      </c>
    </row>
    <row r="172" spans="1:2" x14ac:dyDescent="0.35">
      <c r="A172" s="16" t="s">
        <v>602</v>
      </c>
      <c r="B172" s="16">
        <v>25</v>
      </c>
    </row>
    <row r="173" spans="1:2" x14ac:dyDescent="0.35">
      <c r="A173" s="16" t="s">
        <v>604</v>
      </c>
      <c r="B173" s="16">
        <v>23</v>
      </c>
    </row>
    <row r="174" spans="1:2" x14ac:dyDescent="0.35">
      <c r="A174" s="16" t="s">
        <v>608</v>
      </c>
      <c r="B174" s="16">
        <v>33</v>
      </c>
    </row>
    <row r="175" spans="1:2" x14ac:dyDescent="0.35">
      <c r="A175" s="16" t="s">
        <v>614</v>
      </c>
      <c r="B175" s="16">
        <v>45</v>
      </c>
    </row>
    <row r="176" spans="1:2" x14ac:dyDescent="0.35">
      <c r="A176" s="16" t="s">
        <v>618</v>
      </c>
      <c r="B176" s="16">
        <v>156</v>
      </c>
    </row>
    <row r="177" spans="1:2" x14ac:dyDescent="0.35">
      <c r="A177" s="16" t="s">
        <v>621</v>
      </c>
      <c r="B177" s="16">
        <v>19</v>
      </c>
    </row>
    <row r="178" spans="1:2" x14ac:dyDescent="0.35">
      <c r="A178" s="16" t="s">
        <v>624</v>
      </c>
      <c r="B178" s="16">
        <v>17</v>
      </c>
    </row>
    <row r="179" spans="1:2" x14ac:dyDescent="0.35">
      <c r="A179" s="16" t="s">
        <v>630</v>
      </c>
      <c r="B179" s="16">
        <v>9</v>
      </c>
    </row>
    <row r="180" spans="1:2" x14ac:dyDescent="0.35">
      <c r="A180" s="16" t="s">
        <v>632</v>
      </c>
      <c r="B180" s="16">
        <v>56</v>
      </c>
    </row>
    <row r="181" spans="1:2" x14ac:dyDescent="0.35">
      <c r="A181" s="16" t="s">
        <v>634</v>
      </c>
      <c r="B181" s="16">
        <v>27</v>
      </c>
    </row>
    <row r="182" spans="1:2" x14ac:dyDescent="0.35">
      <c r="A182" s="16" t="s">
        <v>637</v>
      </c>
      <c r="B182" s="16">
        <v>33</v>
      </c>
    </row>
    <row r="183" spans="1:2" x14ac:dyDescent="0.35">
      <c r="A183" s="16" t="s">
        <v>641</v>
      </c>
      <c r="B183" s="16">
        <v>15</v>
      </c>
    </row>
    <row r="184" spans="1:2" x14ac:dyDescent="0.35">
      <c r="A184" s="16" t="s">
        <v>644</v>
      </c>
      <c r="B184" s="16">
        <v>19</v>
      </c>
    </row>
    <row r="185" spans="1:2" x14ac:dyDescent="0.35">
      <c r="A185" s="16" t="s">
        <v>649</v>
      </c>
      <c r="B185" s="16">
        <v>43</v>
      </c>
    </row>
    <row r="186" spans="1:2" x14ac:dyDescent="0.35">
      <c r="A186" s="16" t="s">
        <v>659</v>
      </c>
      <c r="B186" s="16">
        <v>23</v>
      </c>
    </row>
    <row r="187" spans="1:2" x14ac:dyDescent="0.35">
      <c r="A187" s="16" t="s">
        <v>657</v>
      </c>
      <c r="B187" s="16">
        <v>29</v>
      </c>
    </row>
    <row r="188" spans="1:2" x14ac:dyDescent="0.35">
      <c r="A188" s="16" t="s">
        <v>661</v>
      </c>
      <c r="B188" s="16">
        <v>50</v>
      </c>
    </row>
    <row r="189" spans="1:2" x14ac:dyDescent="0.35">
      <c r="A189" s="16" t="s">
        <v>626</v>
      </c>
      <c r="B189" s="16">
        <v>20</v>
      </c>
    </row>
    <row r="190" spans="1:2" x14ac:dyDescent="0.35">
      <c r="A190" s="16" t="s">
        <v>664</v>
      </c>
      <c r="B190" s="16">
        <v>55</v>
      </c>
    </row>
    <row r="191" spans="1:2" x14ac:dyDescent="0.35">
      <c r="A191" s="16" t="s">
        <v>668</v>
      </c>
      <c r="B191" s="16">
        <v>25</v>
      </c>
    </row>
    <row r="192" spans="1:2" x14ac:dyDescent="0.35">
      <c r="A192" s="16" t="s">
        <v>686</v>
      </c>
      <c r="B192" s="16">
        <v>20</v>
      </c>
    </row>
    <row r="193" spans="1:2" x14ac:dyDescent="0.35">
      <c r="A193" s="16" t="s">
        <v>688</v>
      </c>
      <c r="B193" s="16">
        <v>10</v>
      </c>
    </row>
    <row r="194" spans="1:2" x14ac:dyDescent="0.35">
      <c r="A194" s="16" t="s">
        <v>691</v>
      </c>
      <c r="B194" s="16">
        <v>1</v>
      </c>
    </row>
  </sheetData>
  <sortState xmlns:xlrd2="http://schemas.microsoft.com/office/spreadsheetml/2017/richdata2" ref="A2:B145">
    <sortCondition ref="A5:A145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D821A-D469-415B-B216-053A8972E273}">
  <dimension ref="A1:E184"/>
  <sheetViews>
    <sheetView topLeftCell="A82" workbookViewId="0">
      <selection activeCell="B113" sqref="B113"/>
    </sheetView>
  </sheetViews>
  <sheetFormatPr defaultRowHeight="14.5" x14ac:dyDescent="0.35"/>
  <cols>
    <col min="1" max="1" width="61.1796875" bestFit="1" customWidth="1"/>
    <col min="3" max="3" width="32.7265625" bestFit="1" customWidth="1"/>
    <col min="5" max="5" width="13.1796875" customWidth="1"/>
  </cols>
  <sheetData>
    <row r="1" spans="1:5" x14ac:dyDescent="0.35">
      <c r="A1" s="16" t="s">
        <v>801</v>
      </c>
      <c r="B1" s="16" t="s">
        <v>802</v>
      </c>
    </row>
    <row r="2" spans="1:5" x14ac:dyDescent="0.35">
      <c r="A2" s="16" t="s">
        <v>17</v>
      </c>
      <c r="B2" s="16">
        <v>3</v>
      </c>
      <c r="E2" t="s">
        <v>803</v>
      </c>
    </row>
    <row r="3" spans="1:5" x14ac:dyDescent="0.35">
      <c r="A3" s="16" t="s">
        <v>26</v>
      </c>
      <c r="B3" s="16">
        <v>1</v>
      </c>
    </row>
    <row r="4" spans="1:5" x14ac:dyDescent="0.35">
      <c r="A4" s="16" t="s">
        <v>30</v>
      </c>
      <c r="B4" s="16">
        <v>1</v>
      </c>
    </row>
    <row r="5" spans="1:5" x14ac:dyDescent="0.35">
      <c r="A5" s="16" t="s">
        <v>39</v>
      </c>
      <c r="B5" s="16">
        <v>2</v>
      </c>
    </row>
    <row r="6" spans="1:5" x14ac:dyDescent="0.35">
      <c r="A6" s="16" t="s">
        <v>45</v>
      </c>
      <c r="B6" s="16">
        <v>1</v>
      </c>
      <c r="E6">
        <f>SUM(B2:B200)</f>
        <v>249</v>
      </c>
    </row>
    <row r="7" spans="1:5" x14ac:dyDescent="0.35">
      <c r="A7" s="16" t="s">
        <v>49</v>
      </c>
      <c r="B7" s="16">
        <v>1</v>
      </c>
    </row>
    <row r="8" spans="1:5" x14ac:dyDescent="0.35">
      <c r="A8" s="16" t="s">
        <v>52</v>
      </c>
      <c r="B8" s="16">
        <v>2</v>
      </c>
    </row>
    <row r="9" spans="1:5" x14ac:dyDescent="0.35">
      <c r="A9" s="16" t="s">
        <v>57</v>
      </c>
      <c r="B9" s="16">
        <v>3</v>
      </c>
    </row>
    <row r="10" spans="1:5" x14ac:dyDescent="0.35">
      <c r="A10" s="16" t="s">
        <v>64</v>
      </c>
      <c r="B10" s="16">
        <v>1</v>
      </c>
    </row>
    <row r="11" spans="1:5" x14ac:dyDescent="0.35">
      <c r="A11" s="16" t="s">
        <v>67</v>
      </c>
      <c r="B11" s="16">
        <v>1</v>
      </c>
    </row>
    <row r="12" spans="1:5" x14ac:dyDescent="0.35">
      <c r="A12" s="16" t="s">
        <v>70</v>
      </c>
      <c r="B12" s="16">
        <v>1</v>
      </c>
    </row>
    <row r="13" spans="1:5" x14ac:dyDescent="0.35">
      <c r="A13" s="16" t="s">
        <v>74</v>
      </c>
      <c r="B13" s="16">
        <v>1</v>
      </c>
    </row>
    <row r="14" spans="1:5" x14ac:dyDescent="0.35">
      <c r="A14" s="16" t="s">
        <v>80</v>
      </c>
      <c r="B14" s="16">
        <v>1</v>
      </c>
    </row>
    <row r="15" spans="1:5" x14ac:dyDescent="0.35">
      <c r="A15" s="16" t="s">
        <v>82</v>
      </c>
      <c r="B15" s="16">
        <v>2</v>
      </c>
    </row>
    <row r="16" spans="1:5" x14ac:dyDescent="0.35">
      <c r="A16" s="16" t="s">
        <v>804</v>
      </c>
      <c r="B16" s="16">
        <v>1</v>
      </c>
    </row>
    <row r="17" spans="1:2" x14ac:dyDescent="0.35">
      <c r="A17" s="16" t="s">
        <v>88</v>
      </c>
      <c r="B17" s="16">
        <v>1</v>
      </c>
    </row>
    <row r="18" spans="1:2" x14ac:dyDescent="0.35">
      <c r="A18" s="16" t="s">
        <v>91</v>
      </c>
      <c r="B18" s="16">
        <v>1</v>
      </c>
    </row>
    <row r="19" spans="1:2" x14ac:dyDescent="0.35">
      <c r="A19" s="16" t="s">
        <v>93</v>
      </c>
      <c r="B19" s="16">
        <v>1</v>
      </c>
    </row>
    <row r="20" spans="1:2" x14ac:dyDescent="0.35">
      <c r="A20" s="16" t="s">
        <v>96</v>
      </c>
      <c r="B20" s="16">
        <v>1</v>
      </c>
    </row>
    <row r="21" spans="1:2" x14ac:dyDescent="0.35">
      <c r="A21" s="16" t="s">
        <v>99</v>
      </c>
      <c r="B21" s="16">
        <v>2</v>
      </c>
    </row>
    <row r="22" spans="1:2" x14ac:dyDescent="0.35">
      <c r="A22" s="16" t="s">
        <v>102</v>
      </c>
      <c r="B22" s="16">
        <v>2</v>
      </c>
    </row>
    <row r="23" spans="1:2" x14ac:dyDescent="0.35">
      <c r="A23" s="16" t="s">
        <v>107</v>
      </c>
      <c r="B23" s="16">
        <v>1</v>
      </c>
    </row>
    <row r="24" spans="1:2" x14ac:dyDescent="0.35">
      <c r="A24" s="16" t="s">
        <v>110</v>
      </c>
      <c r="B24" s="16">
        <v>1</v>
      </c>
    </row>
    <row r="25" spans="1:2" x14ac:dyDescent="0.35">
      <c r="A25" s="16" t="s">
        <v>114</v>
      </c>
      <c r="B25" s="16">
        <v>1</v>
      </c>
    </row>
    <row r="26" spans="1:2" x14ac:dyDescent="0.35">
      <c r="A26" s="16" t="s">
        <v>117</v>
      </c>
      <c r="B26" s="16">
        <v>3</v>
      </c>
    </row>
    <row r="27" spans="1:2" x14ac:dyDescent="0.35">
      <c r="A27" s="16" t="s">
        <v>121</v>
      </c>
      <c r="B27" s="16">
        <v>1</v>
      </c>
    </row>
    <row r="28" spans="1:2" x14ac:dyDescent="0.35">
      <c r="A28" s="16" t="s">
        <v>124</v>
      </c>
      <c r="B28" s="16">
        <v>1</v>
      </c>
    </row>
    <row r="29" spans="1:2" x14ac:dyDescent="0.35">
      <c r="A29" s="16" t="s">
        <v>127</v>
      </c>
      <c r="B29" s="16">
        <v>1</v>
      </c>
    </row>
    <row r="30" spans="1:2" x14ac:dyDescent="0.35">
      <c r="A30" s="16" t="s">
        <v>131</v>
      </c>
      <c r="B30" s="16">
        <v>2</v>
      </c>
    </row>
    <row r="31" spans="1:2" x14ac:dyDescent="0.35">
      <c r="A31" s="16" t="s">
        <v>134</v>
      </c>
      <c r="B31" s="16">
        <v>1</v>
      </c>
    </row>
    <row r="32" spans="1:2" x14ac:dyDescent="0.35">
      <c r="A32" s="16" t="s">
        <v>136</v>
      </c>
      <c r="B32" s="16">
        <v>3</v>
      </c>
    </row>
    <row r="33" spans="1:2" x14ac:dyDescent="0.35">
      <c r="A33" s="16" t="s">
        <v>141</v>
      </c>
      <c r="B33" s="16">
        <v>1</v>
      </c>
    </row>
    <row r="34" spans="1:2" x14ac:dyDescent="0.35">
      <c r="A34" s="16" t="s">
        <v>146</v>
      </c>
      <c r="B34" s="16">
        <v>3</v>
      </c>
    </row>
    <row r="35" spans="1:2" x14ac:dyDescent="0.35">
      <c r="A35" s="16" t="s">
        <v>150</v>
      </c>
      <c r="B35" s="16">
        <v>1</v>
      </c>
    </row>
    <row r="36" spans="1:2" x14ac:dyDescent="0.35">
      <c r="A36" s="16" t="s">
        <v>153</v>
      </c>
      <c r="B36" s="16">
        <v>2</v>
      </c>
    </row>
    <row r="37" spans="1:2" x14ac:dyDescent="0.35">
      <c r="A37" s="16" t="s">
        <v>161</v>
      </c>
      <c r="B37" s="16">
        <v>1</v>
      </c>
    </row>
    <row r="38" spans="1:2" x14ac:dyDescent="0.35">
      <c r="A38" s="16" t="s">
        <v>165</v>
      </c>
      <c r="B38" s="16">
        <v>1</v>
      </c>
    </row>
    <row r="39" spans="1:2" x14ac:dyDescent="0.35">
      <c r="A39" s="16" t="s">
        <v>167</v>
      </c>
      <c r="B39" s="16">
        <v>1</v>
      </c>
    </row>
    <row r="40" spans="1:2" x14ac:dyDescent="0.35">
      <c r="A40" s="16" t="s">
        <v>173</v>
      </c>
      <c r="B40" s="16">
        <v>1</v>
      </c>
    </row>
    <row r="41" spans="1:2" x14ac:dyDescent="0.35">
      <c r="A41" s="16" t="s">
        <v>170</v>
      </c>
      <c r="B41" s="16">
        <v>1</v>
      </c>
    </row>
    <row r="42" spans="1:2" x14ac:dyDescent="0.35">
      <c r="A42" s="16" t="s">
        <v>175</v>
      </c>
      <c r="B42" s="16">
        <v>1</v>
      </c>
    </row>
    <row r="43" spans="1:2" x14ac:dyDescent="0.35">
      <c r="A43" s="16" t="s">
        <v>178</v>
      </c>
      <c r="B43" s="16">
        <v>1</v>
      </c>
    </row>
    <row r="44" spans="1:2" x14ac:dyDescent="0.35">
      <c r="A44" s="16" t="s">
        <v>181</v>
      </c>
      <c r="B44" s="16">
        <v>1</v>
      </c>
    </row>
    <row r="45" spans="1:2" x14ac:dyDescent="0.35">
      <c r="A45" s="16" t="s">
        <v>187</v>
      </c>
      <c r="B45" s="16">
        <v>7</v>
      </c>
    </row>
    <row r="46" spans="1:2" x14ac:dyDescent="0.35">
      <c r="A46" s="16" t="s">
        <v>190</v>
      </c>
      <c r="B46" s="16">
        <v>1</v>
      </c>
    </row>
    <row r="47" spans="1:2" x14ac:dyDescent="0.35">
      <c r="A47" s="16" t="s">
        <v>192</v>
      </c>
      <c r="B47" s="16">
        <v>1</v>
      </c>
    </row>
    <row r="48" spans="1:2" x14ac:dyDescent="0.35">
      <c r="A48" s="16" t="s">
        <v>195</v>
      </c>
      <c r="B48" s="16">
        <v>1</v>
      </c>
    </row>
    <row r="49" spans="1:2" x14ac:dyDescent="0.35">
      <c r="A49" s="16" t="s">
        <v>198</v>
      </c>
      <c r="B49" s="16">
        <v>1</v>
      </c>
    </row>
    <row r="50" spans="1:2" x14ac:dyDescent="0.35">
      <c r="A50" s="16" t="s">
        <v>201</v>
      </c>
      <c r="B50" s="16">
        <v>2</v>
      </c>
    </row>
    <row r="51" spans="1:2" x14ac:dyDescent="0.35">
      <c r="A51" s="16" t="s">
        <v>206</v>
      </c>
      <c r="B51" s="16">
        <v>1</v>
      </c>
    </row>
    <row r="52" spans="1:2" x14ac:dyDescent="0.35">
      <c r="A52" s="16" t="s">
        <v>209</v>
      </c>
      <c r="B52" s="16">
        <v>3</v>
      </c>
    </row>
    <row r="53" spans="1:2" x14ac:dyDescent="0.35">
      <c r="A53" s="16" t="s">
        <v>212</v>
      </c>
      <c r="B53" s="16">
        <v>1</v>
      </c>
    </row>
    <row r="54" spans="1:2" x14ac:dyDescent="0.35">
      <c r="A54" s="16" t="s">
        <v>218</v>
      </c>
      <c r="B54" s="16">
        <v>1</v>
      </c>
    </row>
    <row r="55" spans="1:2" x14ac:dyDescent="0.35">
      <c r="A55" s="16" t="s">
        <v>223</v>
      </c>
      <c r="B55" s="16">
        <v>1</v>
      </c>
    </row>
    <row r="56" spans="1:2" x14ac:dyDescent="0.35">
      <c r="A56" s="16" t="s">
        <v>237</v>
      </c>
      <c r="B56" s="16">
        <v>2</v>
      </c>
    </row>
    <row r="57" spans="1:2" x14ac:dyDescent="0.35">
      <c r="A57" s="16" t="s">
        <v>239</v>
      </c>
      <c r="B57" s="16">
        <v>2</v>
      </c>
    </row>
    <row r="58" spans="1:2" x14ac:dyDescent="0.35">
      <c r="A58" s="16" t="s">
        <v>241</v>
      </c>
      <c r="B58" s="16">
        <v>2</v>
      </c>
    </row>
    <row r="59" spans="1:2" x14ac:dyDescent="0.35">
      <c r="A59" s="16" t="s">
        <v>243</v>
      </c>
      <c r="B59" s="16">
        <v>1</v>
      </c>
    </row>
    <row r="60" spans="1:2" x14ac:dyDescent="0.35">
      <c r="A60" s="16" t="s">
        <v>245</v>
      </c>
      <c r="B60" s="16">
        <v>2</v>
      </c>
    </row>
    <row r="61" spans="1:2" x14ac:dyDescent="0.35">
      <c r="A61" s="16" t="s">
        <v>247</v>
      </c>
      <c r="B61" s="16">
        <v>6</v>
      </c>
    </row>
    <row r="62" spans="1:2" x14ac:dyDescent="0.35">
      <c r="A62" s="16" t="s">
        <v>250</v>
      </c>
      <c r="B62" s="16">
        <v>1</v>
      </c>
    </row>
    <row r="63" spans="1:2" x14ac:dyDescent="0.35">
      <c r="A63" s="16" t="s">
        <v>253</v>
      </c>
      <c r="B63" s="16">
        <v>1</v>
      </c>
    </row>
    <row r="64" spans="1:2" x14ac:dyDescent="0.35">
      <c r="A64" s="16" t="s">
        <v>256</v>
      </c>
      <c r="B64" s="16">
        <v>2</v>
      </c>
    </row>
    <row r="65" spans="1:2" x14ac:dyDescent="0.35">
      <c r="A65" s="16" t="s">
        <v>262</v>
      </c>
      <c r="B65" s="16">
        <v>3</v>
      </c>
    </row>
    <row r="66" spans="1:2" x14ac:dyDescent="0.35">
      <c r="A66" s="16" t="s">
        <v>267</v>
      </c>
      <c r="B66" s="16">
        <v>2</v>
      </c>
    </row>
    <row r="67" spans="1:2" x14ac:dyDescent="0.35">
      <c r="A67" s="16" t="s">
        <v>272</v>
      </c>
      <c r="B67" s="16">
        <v>1</v>
      </c>
    </row>
    <row r="68" spans="1:2" x14ac:dyDescent="0.35">
      <c r="A68" s="16" t="s">
        <v>282</v>
      </c>
      <c r="B68" s="16">
        <v>1</v>
      </c>
    </row>
    <row r="69" spans="1:2" x14ac:dyDescent="0.35">
      <c r="A69" s="16" t="s">
        <v>284</v>
      </c>
      <c r="B69" s="16">
        <v>2</v>
      </c>
    </row>
    <row r="70" spans="1:2" x14ac:dyDescent="0.35">
      <c r="A70" s="16" t="s">
        <v>288</v>
      </c>
      <c r="B70" s="16">
        <v>1</v>
      </c>
    </row>
    <row r="71" spans="1:2" x14ac:dyDescent="0.35">
      <c r="A71" s="16" t="s">
        <v>293</v>
      </c>
      <c r="B71" s="16">
        <v>1</v>
      </c>
    </row>
    <row r="72" spans="1:2" x14ac:dyDescent="0.35">
      <c r="A72" s="16" t="s">
        <v>298</v>
      </c>
      <c r="B72" s="16">
        <v>2</v>
      </c>
    </row>
    <row r="73" spans="1:2" x14ac:dyDescent="0.35">
      <c r="A73" s="16" t="s">
        <v>302</v>
      </c>
      <c r="B73" s="16">
        <v>1</v>
      </c>
    </row>
    <row r="74" spans="1:2" x14ac:dyDescent="0.35">
      <c r="A74" s="16" t="s">
        <v>304</v>
      </c>
      <c r="B74" s="16">
        <v>1</v>
      </c>
    </row>
    <row r="75" spans="1:2" x14ac:dyDescent="0.35">
      <c r="A75" s="16" t="s">
        <v>306</v>
      </c>
      <c r="B75" s="16">
        <v>1</v>
      </c>
    </row>
    <row r="76" spans="1:2" x14ac:dyDescent="0.35">
      <c r="A76" s="16" t="s">
        <v>312</v>
      </c>
      <c r="B76" s="16">
        <v>1</v>
      </c>
    </row>
    <row r="77" spans="1:2" x14ac:dyDescent="0.35">
      <c r="A77" s="16" t="s">
        <v>317</v>
      </c>
      <c r="B77" s="16">
        <v>1</v>
      </c>
    </row>
    <row r="78" spans="1:2" x14ac:dyDescent="0.35">
      <c r="A78" s="16" t="s">
        <v>320</v>
      </c>
      <c r="B78" s="16">
        <v>1</v>
      </c>
    </row>
    <row r="79" spans="1:2" x14ac:dyDescent="0.35">
      <c r="A79" s="16" t="s">
        <v>329</v>
      </c>
      <c r="B79" s="16">
        <v>1</v>
      </c>
    </row>
    <row r="80" spans="1:2" x14ac:dyDescent="0.35">
      <c r="A80" s="16" t="s">
        <v>332</v>
      </c>
      <c r="B80" s="16">
        <v>2</v>
      </c>
    </row>
    <row r="81" spans="1:2" x14ac:dyDescent="0.35">
      <c r="A81" s="16" t="s">
        <v>335</v>
      </c>
      <c r="B81" s="16">
        <v>1</v>
      </c>
    </row>
    <row r="82" spans="1:2" x14ac:dyDescent="0.35">
      <c r="A82" s="16" t="s">
        <v>340</v>
      </c>
      <c r="B82" s="16">
        <v>1</v>
      </c>
    </row>
    <row r="83" spans="1:2" x14ac:dyDescent="0.35">
      <c r="A83" s="16" t="s">
        <v>343</v>
      </c>
      <c r="B83" s="16">
        <v>1</v>
      </c>
    </row>
    <row r="84" spans="1:2" x14ac:dyDescent="0.35">
      <c r="A84" s="16" t="s">
        <v>346</v>
      </c>
      <c r="B84" s="16">
        <v>1</v>
      </c>
    </row>
    <row r="85" spans="1:2" x14ac:dyDescent="0.35">
      <c r="A85" s="16" t="s">
        <v>348</v>
      </c>
      <c r="B85" s="16">
        <v>1</v>
      </c>
    </row>
    <row r="86" spans="1:2" x14ac:dyDescent="0.35">
      <c r="A86" s="16" t="s">
        <v>351</v>
      </c>
      <c r="B86" s="16">
        <v>1</v>
      </c>
    </row>
    <row r="87" spans="1:2" x14ac:dyDescent="0.35">
      <c r="A87" s="16" t="s">
        <v>323</v>
      </c>
      <c r="B87" s="16">
        <v>1</v>
      </c>
    </row>
    <row r="88" spans="1:2" x14ac:dyDescent="0.35">
      <c r="A88" s="16" t="s">
        <v>352</v>
      </c>
      <c r="B88" s="16">
        <v>1</v>
      </c>
    </row>
    <row r="89" spans="1:2" x14ac:dyDescent="0.35">
      <c r="A89" s="16" t="s">
        <v>355</v>
      </c>
      <c r="B89" s="16">
        <v>1</v>
      </c>
    </row>
    <row r="90" spans="1:2" x14ac:dyDescent="0.35">
      <c r="A90" s="16" t="s">
        <v>358</v>
      </c>
      <c r="B90" s="16">
        <v>3</v>
      </c>
    </row>
    <row r="91" spans="1:2" x14ac:dyDescent="0.35">
      <c r="A91" s="16" t="s">
        <v>360</v>
      </c>
      <c r="B91" s="16">
        <v>1</v>
      </c>
    </row>
    <row r="92" spans="1:2" x14ac:dyDescent="0.35">
      <c r="A92" s="16" t="s">
        <v>372</v>
      </c>
      <c r="B92" s="16">
        <v>1</v>
      </c>
    </row>
    <row r="93" spans="1:2" x14ac:dyDescent="0.35">
      <c r="A93" s="16" t="s">
        <v>376</v>
      </c>
      <c r="B93" s="16">
        <v>1</v>
      </c>
    </row>
    <row r="94" spans="1:2" x14ac:dyDescent="0.35">
      <c r="A94" s="16" t="s">
        <v>378</v>
      </c>
      <c r="B94" s="16">
        <v>1</v>
      </c>
    </row>
    <row r="95" spans="1:2" x14ac:dyDescent="0.35">
      <c r="A95" s="16" t="s">
        <v>381</v>
      </c>
      <c r="B95" s="16">
        <v>1</v>
      </c>
    </row>
    <row r="96" spans="1:2" x14ac:dyDescent="0.35">
      <c r="A96" s="16" t="s">
        <v>389</v>
      </c>
      <c r="B96" s="16">
        <v>2</v>
      </c>
    </row>
    <row r="97" spans="1:2" x14ac:dyDescent="0.35">
      <c r="A97" s="16" t="s">
        <v>393</v>
      </c>
      <c r="B97" s="16">
        <v>1</v>
      </c>
    </row>
    <row r="98" spans="1:2" x14ac:dyDescent="0.35">
      <c r="A98" s="16" t="s">
        <v>398</v>
      </c>
      <c r="B98" s="16">
        <v>2</v>
      </c>
    </row>
    <row r="99" spans="1:2" x14ac:dyDescent="0.35">
      <c r="A99" s="16" t="s">
        <v>400</v>
      </c>
      <c r="B99" s="16">
        <v>1</v>
      </c>
    </row>
    <row r="100" spans="1:2" x14ac:dyDescent="0.35">
      <c r="A100" s="16" t="s">
        <v>409</v>
      </c>
      <c r="B100" s="16">
        <v>1</v>
      </c>
    </row>
    <row r="101" spans="1:2" x14ac:dyDescent="0.35">
      <c r="A101" s="16" t="s">
        <v>407</v>
      </c>
      <c r="B101" s="16">
        <v>1</v>
      </c>
    </row>
    <row r="102" spans="1:2" x14ac:dyDescent="0.35">
      <c r="A102" s="16" t="s">
        <v>408</v>
      </c>
      <c r="B102" s="16">
        <v>1</v>
      </c>
    </row>
    <row r="103" spans="1:2" x14ac:dyDescent="0.35">
      <c r="A103" s="16" t="s">
        <v>405</v>
      </c>
      <c r="B103" s="16">
        <v>2</v>
      </c>
    </row>
    <row r="104" spans="1:2" x14ac:dyDescent="0.35">
      <c r="A104" s="16" t="s">
        <v>412</v>
      </c>
      <c r="B104" s="16">
        <v>1</v>
      </c>
    </row>
    <row r="105" spans="1:2" x14ac:dyDescent="0.35">
      <c r="A105" s="16" t="s">
        <v>414</v>
      </c>
      <c r="B105" s="16">
        <v>1</v>
      </c>
    </row>
    <row r="106" spans="1:2" x14ac:dyDescent="0.35">
      <c r="A106" s="16" t="s">
        <v>417</v>
      </c>
      <c r="B106" s="16">
        <v>1</v>
      </c>
    </row>
    <row r="107" spans="1:2" x14ac:dyDescent="0.35">
      <c r="A107" s="16" t="s">
        <v>420</v>
      </c>
      <c r="B107" s="16">
        <v>1</v>
      </c>
    </row>
    <row r="108" spans="1:2" x14ac:dyDescent="0.35">
      <c r="A108" s="16" t="s">
        <v>423</v>
      </c>
      <c r="B108" s="16">
        <v>2</v>
      </c>
    </row>
    <row r="109" spans="1:2" x14ac:dyDescent="0.35">
      <c r="A109" s="16" t="s">
        <v>429</v>
      </c>
      <c r="B109" s="16">
        <v>1</v>
      </c>
    </row>
    <row r="110" spans="1:2" x14ac:dyDescent="0.35">
      <c r="A110" s="16" t="s">
        <v>433</v>
      </c>
      <c r="B110" s="16">
        <v>1</v>
      </c>
    </row>
    <row r="111" spans="1:2" x14ac:dyDescent="0.35">
      <c r="A111" s="16" t="s">
        <v>438</v>
      </c>
      <c r="B111" s="16">
        <v>1</v>
      </c>
    </row>
    <row r="112" spans="1:2" x14ac:dyDescent="0.35">
      <c r="A112" s="16" t="s">
        <v>440</v>
      </c>
      <c r="B112" s="16">
        <v>1</v>
      </c>
    </row>
    <row r="113" spans="1:2" x14ac:dyDescent="0.35">
      <c r="A113" s="16" t="s">
        <v>442</v>
      </c>
      <c r="B113" s="16">
        <v>1</v>
      </c>
    </row>
    <row r="114" spans="1:2" x14ac:dyDescent="0.35">
      <c r="A114" s="16" t="s">
        <v>447</v>
      </c>
      <c r="B114" s="16">
        <v>1</v>
      </c>
    </row>
    <row r="115" spans="1:2" x14ac:dyDescent="0.35">
      <c r="A115" s="16" t="s">
        <v>449</v>
      </c>
      <c r="B115" s="16">
        <v>1</v>
      </c>
    </row>
    <row r="116" spans="1:2" x14ac:dyDescent="0.35">
      <c r="A116" s="16" t="s">
        <v>454</v>
      </c>
      <c r="B116" s="16">
        <v>1</v>
      </c>
    </row>
    <row r="117" spans="1:2" x14ac:dyDescent="0.35">
      <c r="A117" s="16" t="s">
        <v>459</v>
      </c>
      <c r="B117" s="16">
        <v>3</v>
      </c>
    </row>
    <row r="118" spans="1:2" x14ac:dyDescent="0.35">
      <c r="A118" s="16" t="s">
        <v>463</v>
      </c>
      <c r="B118" s="16">
        <v>1</v>
      </c>
    </row>
    <row r="119" spans="1:2" x14ac:dyDescent="0.35">
      <c r="A119" s="16" t="s">
        <v>466</v>
      </c>
      <c r="B119" s="16">
        <v>1</v>
      </c>
    </row>
    <row r="120" spans="1:2" x14ac:dyDescent="0.35">
      <c r="A120" s="16" t="s">
        <v>468</v>
      </c>
      <c r="B120" s="16">
        <v>2</v>
      </c>
    </row>
    <row r="121" spans="1:2" x14ac:dyDescent="0.35">
      <c r="A121" s="16" t="s">
        <v>471</v>
      </c>
      <c r="B121" s="16">
        <v>1</v>
      </c>
    </row>
    <row r="122" spans="1:2" x14ac:dyDescent="0.35">
      <c r="A122" s="16" t="s">
        <v>473</v>
      </c>
      <c r="B122" s="16">
        <v>1</v>
      </c>
    </row>
    <row r="123" spans="1:2" x14ac:dyDescent="0.35">
      <c r="A123" s="16" t="s">
        <v>476</v>
      </c>
      <c r="B123" s="16">
        <v>1</v>
      </c>
    </row>
    <row r="124" spans="1:2" x14ac:dyDescent="0.35">
      <c r="A124" s="16" t="s">
        <v>479</v>
      </c>
      <c r="B124" s="16">
        <v>1</v>
      </c>
    </row>
    <row r="125" spans="1:2" x14ac:dyDescent="0.35">
      <c r="A125" s="16" t="s">
        <v>483</v>
      </c>
      <c r="B125" s="16">
        <v>1</v>
      </c>
    </row>
    <row r="126" spans="1:2" x14ac:dyDescent="0.35">
      <c r="A126" s="16" t="s">
        <v>489</v>
      </c>
      <c r="B126" s="16">
        <v>1</v>
      </c>
    </row>
    <row r="127" spans="1:2" x14ac:dyDescent="0.35">
      <c r="A127" s="16" t="s">
        <v>805</v>
      </c>
      <c r="B127" s="16">
        <v>3</v>
      </c>
    </row>
    <row r="128" spans="1:2" x14ac:dyDescent="0.35">
      <c r="A128" s="16" t="s">
        <v>491</v>
      </c>
      <c r="B128" s="16">
        <v>2</v>
      </c>
    </row>
    <row r="129" spans="1:2" x14ac:dyDescent="0.35">
      <c r="A129" s="16" t="s">
        <v>499</v>
      </c>
      <c r="B129" s="16">
        <v>2</v>
      </c>
    </row>
    <row r="130" spans="1:2" x14ac:dyDescent="0.35">
      <c r="A130" s="16" t="s">
        <v>494</v>
      </c>
      <c r="B130" s="16">
        <v>1</v>
      </c>
    </row>
    <row r="131" spans="1:2" x14ac:dyDescent="0.35">
      <c r="A131" s="16" t="s">
        <v>502</v>
      </c>
      <c r="B131" s="16">
        <v>1</v>
      </c>
    </row>
    <row r="132" spans="1:2" x14ac:dyDescent="0.35">
      <c r="A132" s="16" t="s">
        <v>508</v>
      </c>
      <c r="B132" s="16">
        <v>1</v>
      </c>
    </row>
    <row r="133" spans="1:2" x14ac:dyDescent="0.35">
      <c r="A133" s="16" t="s">
        <v>514</v>
      </c>
      <c r="B133" s="16">
        <v>1</v>
      </c>
    </row>
    <row r="134" spans="1:2" x14ac:dyDescent="0.35">
      <c r="A134" s="16" t="s">
        <v>517</v>
      </c>
      <c r="B134" s="16">
        <v>2</v>
      </c>
    </row>
    <row r="135" spans="1:2" x14ac:dyDescent="0.35">
      <c r="A135" s="16" t="s">
        <v>519</v>
      </c>
      <c r="B135" s="16">
        <v>2</v>
      </c>
    </row>
    <row r="136" spans="1:2" x14ac:dyDescent="0.35">
      <c r="A136" s="16" t="s">
        <v>522</v>
      </c>
      <c r="B136" s="16">
        <v>1</v>
      </c>
    </row>
    <row r="137" spans="1:2" x14ac:dyDescent="0.35">
      <c r="A137" s="16" t="s">
        <v>530</v>
      </c>
      <c r="B137" s="16">
        <v>1</v>
      </c>
    </row>
    <row r="138" spans="1:2" x14ac:dyDescent="0.35">
      <c r="A138" s="16" t="s">
        <v>533</v>
      </c>
      <c r="B138" s="16">
        <v>1</v>
      </c>
    </row>
    <row r="139" spans="1:2" x14ac:dyDescent="0.35">
      <c r="A139" s="16" t="s">
        <v>540</v>
      </c>
      <c r="B139" s="16">
        <v>1</v>
      </c>
    </row>
    <row r="140" spans="1:2" x14ac:dyDescent="0.35">
      <c r="A140" s="16" t="s">
        <v>544</v>
      </c>
      <c r="B140" s="16">
        <v>1</v>
      </c>
    </row>
    <row r="141" spans="1:2" x14ac:dyDescent="0.35">
      <c r="A141" s="16" t="s">
        <v>546</v>
      </c>
      <c r="B141" s="16">
        <v>1</v>
      </c>
    </row>
    <row r="142" spans="1:2" x14ac:dyDescent="0.35">
      <c r="A142" s="16" t="s">
        <v>548</v>
      </c>
      <c r="B142" s="16">
        <v>1</v>
      </c>
    </row>
    <row r="143" spans="1:2" x14ac:dyDescent="0.35">
      <c r="A143" s="16" t="s">
        <v>552</v>
      </c>
      <c r="B143" s="16">
        <v>2</v>
      </c>
    </row>
    <row r="144" spans="1:2" x14ac:dyDescent="0.35">
      <c r="A144" s="16" t="s">
        <v>554</v>
      </c>
      <c r="B144" s="16">
        <v>1</v>
      </c>
    </row>
    <row r="145" spans="1:2" x14ac:dyDescent="0.35">
      <c r="A145" s="16" t="s">
        <v>558</v>
      </c>
      <c r="B145" s="16">
        <v>1</v>
      </c>
    </row>
    <row r="146" spans="1:2" x14ac:dyDescent="0.35">
      <c r="A146" s="16" t="s">
        <v>556</v>
      </c>
      <c r="B146" s="16">
        <v>2</v>
      </c>
    </row>
    <row r="147" spans="1:2" x14ac:dyDescent="0.35">
      <c r="A147" s="16" t="s">
        <v>560</v>
      </c>
      <c r="B147" s="16">
        <v>1</v>
      </c>
    </row>
    <row r="148" spans="1:2" x14ac:dyDescent="0.35">
      <c r="A148" s="16" t="s">
        <v>562</v>
      </c>
      <c r="B148" s="16">
        <v>1</v>
      </c>
    </row>
    <row r="149" spans="1:2" x14ac:dyDescent="0.35">
      <c r="A149" s="16" t="s">
        <v>564</v>
      </c>
      <c r="B149" s="16">
        <v>1</v>
      </c>
    </row>
    <row r="150" spans="1:2" x14ac:dyDescent="0.35">
      <c r="A150" s="16" t="s">
        <v>566</v>
      </c>
      <c r="B150" s="16">
        <v>3</v>
      </c>
    </row>
    <row r="151" spans="1:2" x14ac:dyDescent="0.35">
      <c r="A151" s="16" t="s">
        <v>572</v>
      </c>
      <c r="B151" s="16">
        <v>1</v>
      </c>
    </row>
    <row r="152" spans="1:2" x14ac:dyDescent="0.35">
      <c r="A152" s="16" t="s">
        <v>574</v>
      </c>
      <c r="B152" s="16">
        <v>1</v>
      </c>
    </row>
    <row r="153" spans="1:2" x14ac:dyDescent="0.35">
      <c r="A153" s="16" t="s">
        <v>576</v>
      </c>
      <c r="B153" s="16">
        <v>1</v>
      </c>
    </row>
    <row r="154" spans="1:2" x14ac:dyDescent="0.35">
      <c r="A154" s="16" t="s">
        <v>578</v>
      </c>
      <c r="B154" s="16">
        <v>1</v>
      </c>
    </row>
    <row r="155" spans="1:2" x14ac:dyDescent="0.35">
      <c r="A155" s="16" t="s">
        <v>581</v>
      </c>
      <c r="B155" s="16">
        <v>1</v>
      </c>
    </row>
    <row r="156" spans="1:2" x14ac:dyDescent="0.35">
      <c r="A156" s="16" t="s">
        <v>585</v>
      </c>
      <c r="B156" s="16">
        <v>1</v>
      </c>
    </row>
    <row r="157" spans="1:2" x14ac:dyDescent="0.35">
      <c r="A157" s="16" t="s">
        <v>590</v>
      </c>
      <c r="B157" s="16">
        <v>1</v>
      </c>
    </row>
    <row r="158" spans="1:2" x14ac:dyDescent="0.35">
      <c r="A158" s="16" t="s">
        <v>593</v>
      </c>
      <c r="B158" s="16">
        <v>2</v>
      </c>
    </row>
    <row r="159" spans="1:2" x14ac:dyDescent="0.35">
      <c r="A159" s="16" t="s">
        <v>568</v>
      </c>
      <c r="B159" s="16">
        <v>1</v>
      </c>
    </row>
    <row r="160" spans="1:2" x14ac:dyDescent="0.35">
      <c r="A160" s="16" t="s">
        <v>596</v>
      </c>
      <c r="B160" s="16">
        <v>1</v>
      </c>
    </row>
    <row r="161" spans="1:2" x14ac:dyDescent="0.35">
      <c r="A161" s="16" t="s">
        <v>598</v>
      </c>
      <c r="B161" s="16">
        <v>1</v>
      </c>
    </row>
    <row r="162" spans="1:2" x14ac:dyDescent="0.35">
      <c r="A162" s="16" t="s">
        <v>600</v>
      </c>
      <c r="B162" s="16">
        <v>1</v>
      </c>
    </row>
    <row r="163" spans="1:2" x14ac:dyDescent="0.35">
      <c r="A163" s="16" t="s">
        <v>602</v>
      </c>
      <c r="B163" s="16">
        <v>1</v>
      </c>
    </row>
    <row r="164" spans="1:2" x14ac:dyDescent="0.35">
      <c r="A164" s="16" t="s">
        <v>604</v>
      </c>
      <c r="B164" s="16">
        <v>1</v>
      </c>
    </row>
    <row r="165" spans="1:2" x14ac:dyDescent="0.35">
      <c r="A165" s="16" t="s">
        <v>608</v>
      </c>
      <c r="B165" s="16">
        <v>1</v>
      </c>
    </row>
    <row r="166" spans="1:2" x14ac:dyDescent="0.35">
      <c r="A166" s="16" t="s">
        <v>614</v>
      </c>
      <c r="B166" s="16">
        <v>1</v>
      </c>
    </row>
    <row r="167" spans="1:2" x14ac:dyDescent="0.35">
      <c r="A167" s="16" t="s">
        <v>618</v>
      </c>
      <c r="B167" s="16">
        <v>1</v>
      </c>
    </row>
    <row r="168" spans="1:2" x14ac:dyDescent="0.35">
      <c r="A168" s="16" t="s">
        <v>616</v>
      </c>
      <c r="B168" s="16">
        <v>1</v>
      </c>
    </row>
    <row r="169" spans="1:2" x14ac:dyDescent="0.35">
      <c r="A169" s="16" t="s">
        <v>621</v>
      </c>
      <c r="B169" s="16">
        <v>1</v>
      </c>
    </row>
    <row r="170" spans="1:2" x14ac:dyDescent="0.35">
      <c r="A170" s="16" t="s">
        <v>624</v>
      </c>
      <c r="B170" s="16">
        <v>2</v>
      </c>
    </row>
    <row r="171" spans="1:2" x14ac:dyDescent="0.35">
      <c r="A171" s="16" t="s">
        <v>632</v>
      </c>
      <c r="B171" s="16">
        <v>2</v>
      </c>
    </row>
    <row r="172" spans="1:2" x14ac:dyDescent="0.35">
      <c r="A172" s="16" t="s">
        <v>634</v>
      </c>
      <c r="B172" s="16">
        <v>1</v>
      </c>
    </row>
    <row r="173" spans="1:2" x14ac:dyDescent="0.35">
      <c r="A173" s="16" t="s">
        <v>637</v>
      </c>
      <c r="B173" s="16">
        <v>1</v>
      </c>
    </row>
    <row r="174" spans="1:2" x14ac:dyDescent="0.35">
      <c r="A174" s="16" t="s">
        <v>641</v>
      </c>
      <c r="B174" s="16">
        <v>1</v>
      </c>
    </row>
    <row r="175" spans="1:2" x14ac:dyDescent="0.35">
      <c r="A175" s="16" t="s">
        <v>644</v>
      </c>
      <c r="B175" s="16">
        <v>1</v>
      </c>
    </row>
    <row r="176" spans="1:2" x14ac:dyDescent="0.35">
      <c r="A176" s="16" t="s">
        <v>649</v>
      </c>
      <c r="B176" s="16">
        <v>1</v>
      </c>
    </row>
    <row r="177" spans="1:2" x14ac:dyDescent="0.35">
      <c r="A177" s="16" t="s">
        <v>653</v>
      </c>
      <c r="B177" s="16">
        <v>1</v>
      </c>
    </row>
    <row r="178" spans="1:2" x14ac:dyDescent="0.35">
      <c r="A178" s="16" t="s">
        <v>659</v>
      </c>
      <c r="B178" s="16">
        <v>1</v>
      </c>
    </row>
    <row r="179" spans="1:2" x14ac:dyDescent="0.35">
      <c r="A179" s="16" t="s">
        <v>657</v>
      </c>
      <c r="B179" s="16">
        <v>1</v>
      </c>
    </row>
    <row r="180" spans="1:2" x14ac:dyDescent="0.35">
      <c r="A180" s="16" t="s">
        <v>661</v>
      </c>
      <c r="B180" s="16">
        <v>1</v>
      </c>
    </row>
    <row r="181" spans="1:2" x14ac:dyDescent="0.35">
      <c r="A181" s="16" t="s">
        <v>626</v>
      </c>
      <c r="B181" s="16">
        <v>1</v>
      </c>
    </row>
    <row r="182" spans="1:2" x14ac:dyDescent="0.35">
      <c r="A182" s="16" t="s">
        <v>664</v>
      </c>
      <c r="B182" s="16">
        <v>1</v>
      </c>
    </row>
    <row r="183" spans="1:2" x14ac:dyDescent="0.35">
      <c r="A183" s="16" t="s">
        <v>668</v>
      </c>
      <c r="B183" s="16">
        <v>2</v>
      </c>
    </row>
    <row r="184" spans="1:2" x14ac:dyDescent="0.35">
      <c r="A184" s="16" t="s">
        <v>691</v>
      </c>
      <c r="B184" s="16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D0E89-5E49-4EE3-ABB0-D9C0F7D88E69}">
  <dimension ref="A1:V32"/>
  <sheetViews>
    <sheetView workbookViewId="0">
      <selection activeCell="H30" sqref="H30"/>
    </sheetView>
  </sheetViews>
  <sheetFormatPr defaultRowHeight="14.5" x14ac:dyDescent="0.35"/>
  <cols>
    <col min="1" max="1" width="22.81640625" bestFit="1" customWidth="1"/>
    <col min="2" max="2" width="11" bestFit="1" customWidth="1"/>
    <col min="13" max="13" width="18.7265625" bestFit="1" customWidth="1"/>
  </cols>
  <sheetData>
    <row r="1" spans="1:13" x14ac:dyDescent="0.35">
      <c r="A1" s="5" t="s">
        <v>89</v>
      </c>
      <c r="B1" s="6" t="s">
        <v>90</v>
      </c>
      <c r="C1" t="s">
        <v>693</v>
      </c>
      <c r="D1" t="s">
        <v>693</v>
      </c>
      <c r="E1" t="s">
        <v>693</v>
      </c>
      <c r="F1" t="s">
        <v>694</v>
      </c>
      <c r="G1" t="s">
        <v>694</v>
      </c>
      <c r="H1" t="s">
        <v>694</v>
      </c>
      <c r="I1" t="s">
        <v>694</v>
      </c>
      <c r="M1" s="1"/>
    </row>
    <row r="2" spans="1:13" x14ac:dyDescent="0.35">
      <c r="C2">
        <v>1033</v>
      </c>
      <c r="D2">
        <v>1043</v>
      </c>
      <c r="E2">
        <v>1039</v>
      </c>
      <c r="F2">
        <v>1078</v>
      </c>
      <c r="G2">
        <v>1077</v>
      </c>
      <c r="H2">
        <v>1079</v>
      </c>
      <c r="I2">
        <v>1080</v>
      </c>
    </row>
    <row r="3" spans="1:13" x14ac:dyDescent="0.35">
      <c r="A3" t="s">
        <v>695</v>
      </c>
      <c r="C3">
        <v>6</v>
      </c>
      <c r="D3">
        <v>7</v>
      </c>
      <c r="E3">
        <v>2</v>
      </c>
      <c r="F3">
        <v>5</v>
      </c>
      <c r="G3">
        <v>5</v>
      </c>
      <c r="H3">
        <v>4</v>
      </c>
      <c r="I3">
        <v>5</v>
      </c>
    </row>
    <row r="4" spans="1:13" x14ac:dyDescent="0.35">
      <c r="A4" t="s">
        <v>696</v>
      </c>
      <c r="C4">
        <v>1</v>
      </c>
      <c r="D4">
        <v>1</v>
      </c>
      <c r="E4">
        <v>2</v>
      </c>
      <c r="F4">
        <v>1</v>
      </c>
      <c r="G4">
        <v>1</v>
      </c>
      <c r="H4">
        <v>1</v>
      </c>
      <c r="I4">
        <v>1</v>
      </c>
    </row>
    <row r="5" spans="1:13" x14ac:dyDescent="0.35">
      <c r="A5" t="s">
        <v>697</v>
      </c>
      <c r="C5">
        <v>7</v>
      </c>
      <c r="D5">
        <v>7</v>
      </c>
      <c r="E5">
        <v>2</v>
      </c>
      <c r="F5">
        <v>6</v>
      </c>
      <c r="G5">
        <v>4</v>
      </c>
      <c r="H5">
        <v>3</v>
      </c>
      <c r="I5">
        <v>3</v>
      </c>
    </row>
    <row r="6" spans="1:13" x14ac:dyDescent="0.35">
      <c r="A6" t="s">
        <v>698</v>
      </c>
      <c r="C6">
        <v>5</v>
      </c>
      <c r="D6">
        <v>7</v>
      </c>
      <c r="E6">
        <v>2</v>
      </c>
      <c r="F6">
        <v>5</v>
      </c>
      <c r="G6">
        <v>4</v>
      </c>
      <c r="H6">
        <v>5</v>
      </c>
      <c r="I6">
        <v>3</v>
      </c>
    </row>
    <row r="7" spans="1:13" x14ac:dyDescent="0.35">
      <c r="A7" t="s">
        <v>699</v>
      </c>
      <c r="C7">
        <v>7</v>
      </c>
      <c r="D7">
        <v>7</v>
      </c>
      <c r="E7">
        <v>2</v>
      </c>
      <c r="F7">
        <v>6</v>
      </c>
      <c r="G7">
        <v>5</v>
      </c>
      <c r="H7">
        <v>5</v>
      </c>
      <c r="I7">
        <v>5</v>
      </c>
    </row>
    <row r="8" spans="1:13" x14ac:dyDescent="0.35">
      <c r="A8" t="s">
        <v>700</v>
      </c>
      <c r="C8">
        <v>7</v>
      </c>
      <c r="D8">
        <v>7</v>
      </c>
      <c r="E8">
        <v>3</v>
      </c>
      <c r="F8">
        <v>4</v>
      </c>
      <c r="G8">
        <v>3</v>
      </c>
      <c r="H8">
        <v>5</v>
      </c>
      <c r="I8">
        <v>4</v>
      </c>
    </row>
    <row r="9" spans="1:13" x14ac:dyDescent="0.35">
      <c r="A9" t="s">
        <v>701</v>
      </c>
      <c r="C9">
        <v>4</v>
      </c>
      <c r="D9" t="s">
        <v>702</v>
      </c>
      <c r="E9" t="s">
        <v>702</v>
      </c>
      <c r="F9">
        <v>4</v>
      </c>
      <c r="G9">
        <v>4</v>
      </c>
      <c r="H9">
        <v>4</v>
      </c>
      <c r="I9">
        <v>3</v>
      </c>
    </row>
    <row r="10" spans="1:13" x14ac:dyDescent="0.35">
      <c r="A10" t="s">
        <v>703</v>
      </c>
      <c r="C10">
        <v>4</v>
      </c>
      <c r="D10">
        <v>7</v>
      </c>
      <c r="E10">
        <v>1</v>
      </c>
    </row>
    <row r="11" spans="1:13" x14ac:dyDescent="0.35">
      <c r="A11" t="s">
        <v>704</v>
      </c>
      <c r="C11">
        <v>7</v>
      </c>
      <c r="D11">
        <v>7</v>
      </c>
      <c r="E11">
        <v>3</v>
      </c>
      <c r="F11">
        <v>5</v>
      </c>
      <c r="G11">
        <v>4</v>
      </c>
      <c r="H11">
        <v>4</v>
      </c>
      <c r="I11">
        <v>4</v>
      </c>
    </row>
    <row r="12" spans="1:13" x14ac:dyDescent="0.35">
      <c r="A12" t="s">
        <v>705</v>
      </c>
      <c r="C12">
        <v>3</v>
      </c>
      <c r="D12">
        <v>7</v>
      </c>
      <c r="E12">
        <v>2</v>
      </c>
    </row>
    <row r="13" spans="1:13" x14ac:dyDescent="0.35">
      <c r="A13" t="s">
        <v>706</v>
      </c>
      <c r="F13">
        <v>1</v>
      </c>
      <c r="G13">
        <v>2</v>
      </c>
      <c r="H13">
        <v>3</v>
      </c>
      <c r="I13">
        <v>1</v>
      </c>
    </row>
    <row r="14" spans="1:13" x14ac:dyDescent="0.35">
      <c r="A14" t="s">
        <v>707</v>
      </c>
      <c r="F14">
        <v>1</v>
      </c>
      <c r="G14">
        <v>1</v>
      </c>
      <c r="H14">
        <v>1</v>
      </c>
      <c r="I14">
        <v>1</v>
      </c>
    </row>
    <row r="15" spans="1:13" x14ac:dyDescent="0.35">
      <c r="A15" t="s">
        <v>708</v>
      </c>
      <c r="F15">
        <v>5</v>
      </c>
      <c r="G15">
        <v>3</v>
      </c>
      <c r="H15">
        <v>4</v>
      </c>
      <c r="I15">
        <v>1</v>
      </c>
    </row>
    <row r="16" spans="1:13" x14ac:dyDescent="0.35">
      <c r="A16" t="s">
        <v>709</v>
      </c>
      <c r="F16">
        <v>5</v>
      </c>
      <c r="G16">
        <v>5</v>
      </c>
      <c r="H16">
        <v>4</v>
      </c>
      <c r="I16">
        <v>5</v>
      </c>
    </row>
    <row r="18" spans="1:22" x14ac:dyDescent="0.35">
      <c r="C18" s="1">
        <v>1</v>
      </c>
      <c r="D18" s="1">
        <v>2</v>
      </c>
      <c r="E18" s="1">
        <v>3</v>
      </c>
      <c r="F18" s="1">
        <v>4</v>
      </c>
      <c r="G18" s="1">
        <v>5</v>
      </c>
      <c r="H18" s="1">
        <v>6</v>
      </c>
      <c r="I18" s="1">
        <v>7</v>
      </c>
      <c r="J18" s="11" t="s">
        <v>710</v>
      </c>
      <c r="K18" s="11" t="s">
        <v>711</v>
      </c>
      <c r="N18" s="1">
        <v>1</v>
      </c>
      <c r="O18" s="1">
        <v>2</v>
      </c>
      <c r="P18" s="1">
        <v>3</v>
      </c>
      <c r="Q18" s="1">
        <v>4</v>
      </c>
      <c r="R18" s="1">
        <v>5</v>
      </c>
      <c r="S18" s="1">
        <v>6</v>
      </c>
      <c r="T18" s="1">
        <v>7</v>
      </c>
      <c r="U18" s="11" t="s">
        <v>710</v>
      </c>
      <c r="V18" s="11" t="s">
        <v>711</v>
      </c>
    </row>
    <row r="19" spans="1:22" x14ac:dyDescent="0.35">
      <c r="A19" s="1" t="s">
        <v>695</v>
      </c>
      <c r="B19" t="s">
        <v>712</v>
      </c>
      <c r="C19">
        <f t="shared" ref="C19:C28" si="0">COUNTIF($C3:$E3,$C$18)</f>
        <v>0</v>
      </c>
      <c r="D19">
        <f>COUNTIF($C3:$E3,$D$18)</f>
        <v>1</v>
      </c>
      <c r="E19">
        <f>COUNTIF($C3:$E3,$E$18)</f>
        <v>0</v>
      </c>
      <c r="F19">
        <f>COUNTIF($C3:$E3,$F$18)</f>
        <v>0</v>
      </c>
      <c r="G19">
        <f>COUNTIF($C3:$E3,$G$18)</f>
        <v>0</v>
      </c>
      <c r="H19">
        <f>COUNTIF($C3:$E3,$H$18)</f>
        <v>1</v>
      </c>
      <c r="I19">
        <f>COUNTIF($C3:$E3,$I$18)</f>
        <v>1</v>
      </c>
      <c r="J19">
        <f>SUM(C19:I19)</f>
        <v>3</v>
      </c>
      <c r="K19">
        <f>(C19*$C$18+D19*$D$18+E19*$E$18+F19*$F$18+G19*$G$18+H19*$H$18+I19*$I$18)/J19</f>
        <v>5</v>
      </c>
      <c r="M19" t="s">
        <v>713</v>
      </c>
      <c r="N19">
        <f>COUNTIF($F3:$I3,$C$18)</f>
        <v>0</v>
      </c>
      <c r="O19">
        <f>COUNTIF($F3:$I3,$D$18)</f>
        <v>0</v>
      </c>
      <c r="P19">
        <f>COUNTIF($F3:$I3,$E$18)</f>
        <v>0</v>
      </c>
      <c r="Q19">
        <f>COUNTIF($F3:$I3,$F$18)</f>
        <v>1</v>
      </c>
      <c r="R19">
        <f>COUNTIF($F3:$I3,$G$18)</f>
        <v>3</v>
      </c>
      <c r="S19">
        <f>COUNTIF($F3:$I3,$H$18)</f>
        <v>0</v>
      </c>
      <c r="T19">
        <f>COUNTIF($F3:$I3,$I$18)</f>
        <v>0</v>
      </c>
      <c r="U19">
        <f>SUM(N19:T19)</f>
        <v>4</v>
      </c>
      <c r="V19">
        <f>(N19*$C$18+O19*$D$18+P19*$E$18+Q19*$F$18+R19*$G$18+S19*$H$18+T19*$I$18)/U19</f>
        <v>4.75</v>
      </c>
    </row>
    <row r="20" spans="1:22" x14ac:dyDescent="0.35">
      <c r="A20" s="1" t="s">
        <v>696</v>
      </c>
      <c r="B20" t="s">
        <v>712</v>
      </c>
      <c r="C20">
        <f t="shared" si="0"/>
        <v>2</v>
      </c>
      <c r="D20">
        <f>COUNTIF($C4:$E4,$D$18)</f>
        <v>1</v>
      </c>
      <c r="E20">
        <f>COUNTIF($C4:$E4,$E$18)</f>
        <v>0</v>
      </c>
      <c r="F20">
        <f>COUNTIF($C4:$E4,$F$18)</f>
        <v>0</v>
      </c>
      <c r="G20">
        <f>COUNTIF($C4:$E4,$G$18)</f>
        <v>0</v>
      </c>
      <c r="H20">
        <f>COUNTIF($C4:$E4,$H$18)</f>
        <v>0</v>
      </c>
      <c r="I20">
        <f>COUNTIF($C4:$E4,$I$18)</f>
        <v>0</v>
      </c>
      <c r="J20">
        <f>SUM(C20:I20)</f>
        <v>3</v>
      </c>
      <c r="K20">
        <f>(C20*$C$18+D20*$D$18+E20*$E$18+F20*$F$18+G20*$G$18+H20*$H$18+I20*$I$18)/J20</f>
        <v>1.3333333333333333</v>
      </c>
      <c r="M20" t="s">
        <v>713</v>
      </c>
      <c r="N20">
        <f>COUNTIF($F4:$I4,$C$18)</f>
        <v>4</v>
      </c>
      <c r="O20">
        <f>COUNTIF($F4:$I4,$D$18)</f>
        <v>0</v>
      </c>
      <c r="P20">
        <f>COUNTIF($F4:$I4,$E$18)</f>
        <v>0</v>
      </c>
      <c r="Q20">
        <f>COUNTIF($F4:$I4,$F$18)</f>
        <v>0</v>
      </c>
      <c r="R20">
        <f>COUNTIF($F4:$I4,$G$18)</f>
        <v>0</v>
      </c>
      <c r="S20">
        <f>COUNTIF($F4:$I4,$H$18)</f>
        <v>0</v>
      </c>
      <c r="T20">
        <f>COUNTIF($F4:$I4,$I$18)</f>
        <v>0</v>
      </c>
      <c r="U20">
        <f>SUM(N20:T20)</f>
        <v>4</v>
      </c>
      <c r="V20">
        <f>(N20*$C$18+O20*$D$18+P20*$E$18+Q20*$F$18+R20*$G$18+S20*$H$18+T20*$I$18)/U20</f>
        <v>1</v>
      </c>
    </row>
    <row r="21" spans="1:22" x14ac:dyDescent="0.35">
      <c r="A21" s="1" t="s">
        <v>697</v>
      </c>
      <c r="B21" t="s">
        <v>712</v>
      </c>
      <c r="C21">
        <f t="shared" si="0"/>
        <v>0</v>
      </c>
      <c r="D21">
        <f>COUNTIF($C5:$E5,$D$18)</f>
        <v>1</v>
      </c>
      <c r="E21">
        <f>COUNTIF($C5:$E5,$E$18)</f>
        <v>0</v>
      </c>
      <c r="F21">
        <f>COUNTIF($C5:$E5,$F$18)</f>
        <v>0</v>
      </c>
      <c r="G21">
        <f>COUNTIF($C5:$E5,$G$18)</f>
        <v>0</v>
      </c>
      <c r="H21">
        <f>COUNTIF($C5:$E5,$H$18)</f>
        <v>0</v>
      </c>
      <c r="I21">
        <f>COUNTIF($C5:$E5,$I$18)</f>
        <v>2</v>
      </c>
      <c r="J21">
        <f>SUM(C21:I21)</f>
        <v>3</v>
      </c>
      <c r="K21">
        <f>(C21*$C$18+D21*$D$18+E21*$E$18+F21*$F$18+G21*$G$18+H21*$H$18+I21*$I$18)/J21</f>
        <v>5.333333333333333</v>
      </c>
      <c r="M21" t="s">
        <v>713</v>
      </c>
      <c r="N21">
        <f>COUNTIF($F5:$I5,$C$18)</f>
        <v>0</v>
      </c>
      <c r="O21">
        <f>COUNTIF($F5:$I5,$D$18)</f>
        <v>0</v>
      </c>
      <c r="P21">
        <f>COUNTIF($F5:$I5,$E$18)</f>
        <v>2</v>
      </c>
      <c r="Q21">
        <f>COUNTIF($F5:$I5,$F$18)</f>
        <v>1</v>
      </c>
      <c r="R21">
        <f>COUNTIF($F5:$I5,$G$18)</f>
        <v>0</v>
      </c>
      <c r="S21">
        <f>COUNTIF($F5:$I5,$H$18)</f>
        <v>1</v>
      </c>
      <c r="T21">
        <f>COUNTIF($F5:$I5,$I$18)</f>
        <v>0</v>
      </c>
      <c r="U21">
        <f>SUM(N21:T21)</f>
        <v>4</v>
      </c>
      <c r="V21">
        <f>(N21*$C$18+O21*$D$18+P21*$E$18+Q21*$F$18+R21*$G$18+S21*$H$18+T21*$I$18)/U21</f>
        <v>4</v>
      </c>
    </row>
    <row r="22" spans="1:22" x14ac:dyDescent="0.35">
      <c r="A22" s="1" t="s">
        <v>698</v>
      </c>
      <c r="B22" t="s">
        <v>712</v>
      </c>
      <c r="C22">
        <f t="shared" si="0"/>
        <v>0</v>
      </c>
      <c r="D22">
        <f>COUNTIF($C6:$E6,$D$18)</f>
        <v>1</v>
      </c>
      <c r="E22">
        <f>COUNTIF($C6:$E6,$E$18)</f>
        <v>0</v>
      </c>
      <c r="F22">
        <f>COUNTIF($C6:$E6,$F$18)</f>
        <v>0</v>
      </c>
      <c r="G22">
        <f>COUNTIF($C6:$E6,$G$18)</f>
        <v>1</v>
      </c>
      <c r="H22">
        <f>COUNTIF($C6:$E6,$H$18)</f>
        <v>0</v>
      </c>
      <c r="I22">
        <f>COUNTIF($C6:$E6,$I$18)</f>
        <v>1</v>
      </c>
      <c r="J22">
        <f>SUM(C22:I22)</f>
        <v>3</v>
      </c>
      <c r="K22">
        <f>(C22*$C$18+D22*$D$18+E22*$E$18+F22*$F$18+G22*$G$18+H22*$H$18+I22*$I$18)/J22</f>
        <v>4.666666666666667</v>
      </c>
      <c r="M22" t="s">
        <v>713</v>
      </c>
      <c r="N22">
        <f>COUNTIF($F6:$I6,$C$18)</f>
        <v>0</v>
      </c>
      <c r="O22">
        <f>COUNTIF($F6:$I6,$D$18)</f>
        <v>0</v>
      </c>
      <c r="P22">
        <f>COUNTIF($F6:$I6,$E$18)</f>
        <v>1</v>
      </c>
      <c r="Q22">
        <f>COUNTIF($F6:$I6,$F$18)</f>
        <v>1</v>
      </c>
      <c r="R22">
        <f>COUNTIF($F6:$I6,$G$18)</f>
        <v>2</v>
      </c>
      <c r="S22">
        <f>COUNTIF($F6:$I6,$H$18)</f>
        <v>0</v>
      </c>
      <c r="T22">
        <f>COUNTIF($F6:$I6,$I$18)</f>
        <v>0</v>
      </c>
      <c r="U22">
        <f>SUM(N22:T22)</f>
        <v>4</v>
      </c>
      <c r="V22">
        <f>(N22*$C$18+O22*$D$18+P22*$E$18+Q22*$F$18+R22*$G$18+S22*$H$18+T22*$I$18)/U22</f>
        <v>4.25</v>
      </c>
    </row>
    <row r="23" spans="1:22" x14ac:dyDescent="0.35">
      <c r="A23" s="1" t="s">
        <v>699</v>
      </c>
      <c r="B23" t="s">
        <v>712</v>
      </c>
      <c r="C23">
        <f t="shared" si="0"/>
        <v>0</v>
      </c>
      <c r="D23">
        <f t="shared" ref="D23:D28" si="1">COUNTIF($C7:$E7,$D$18)</f>
        <v>1</v>
      </c>
      <c r="E23">
        <f t="shared" ref="E23:E28" si="2">COUNTIF($C7:$E7,$E$18)</f>
        <v>0</v>
      </c>
      <c r="F23">
        <f t="shared" ref="F23:F28" si="3">COUNTIF($C7:$E7,$F$18)</f>
        <v>0</v>
      </c>
      <c r="G23">
        <f t="shared" ref="G23:G28" si="4">COUNTIF($C7:$E7,$G$18)</f>
        <v>0</v>
      </c>
      <c r="H23">
        <f t="shared" ref="H23:H28" si="5">COUNTIF($C7:$E7,$H$18)</f>
        <v>0</v>
      </c>
      <c r="I23">
        <f t="shared" ref="I23:I27" si="6">COUNTIF($C7:$E7,$I$18)</f>
        <v>2</v>
      </c>
      <c r="J23">
        <f t="shared" ref="J23:J28" si="7">SUM(C23:I23)</f>
        <v>3</v>
      </c>
      <c r="K23">
        <f t="shared" ref="K23:K28" si="8">(C23*$C$18+D23*$D$18+E23*$E$18+F23*$F$18+G23*$G$18+H23*$H$18+I23*$I$18)/J23</f>
        <v>5.333333333333333</v>
      </c>
      <c r="M23" t="s">
        <v>713</v>
      </c>
      <c r="N23">
        <f>COUNTIF($F7:$I7,$C$18)</f>
        <v>0</v>
      </c>
      <c r="O23">
        <f t="shared" ref="O23:O32" si="9">COUNTIF($F7:$I7,$D$18)</f>
        <v>0</v>
      </c>
      <c r="P23">
        <f t="shared" ref="P23:P32" si="10">COUNTIF($F7:$I7,$E$18)</f>
        <v>0</v>
      </c>
      <c r="Q23">
        <f t="shared" ref="Q23:Q32" si="11">COUNTIF($F7:$I7,$F$18)</f>
        <v>0</v>
      </c>
      <c r="R23">
        <f t="shared" ref="R23:R32" si="12">COUNTIF($F7:$I7,$G$18)</f>
        <v>3</v>
      </c>
      <c r="S23">
        <f t="shared" ref="S23:S32" si="13">COUNTIF($F7:$I7,$H$18)</f>
        <v>1</v>
      </c>
      <c r="T23">
        <f>COUNTIF($F7:$I7,$I$18)</f>
        <v>0</v>
      </c>
      <c r="U23">
        <f t="shared" ref="U23:U32" si="14">SUM(N23:T23)</f>
        <v>4</v>
      </c>
      <c r="V23">
        <f t="shared" ref="V23:V32" si="15">(N23*$C$18+O23*$D$18+P23*$E$18+Q23*$F$18+R23*$G$18+S23*$H$18+T23*$I$18)/U23</f>
        <v>5.25</v>
      </c>
    </row>
    <row r="24" spans="1:22" x14ac:dyDescent="0.35">
      <c r="A24" s="1" t="s">
        <v>700</v>
      </c>
      <c r="B24" t="s">
        <v>712</v>
      </c>
      <c r="C24">
        <f t="shared" si="0"/>
        <v>0</v>
      </c>
      <c r="D24">
        <f t="shared" si="1"/>
        <v>0</v>
      </c>
      <c r="E24">
        <f t="shared" si="2"/>
        <v>1</v>
      </c>
      <c r="F24">
        <f t="shared" si="3"/>
        <v>0</v>
      </c>
      <c r="G24">
        <f t="shared" si="4"/>
        <v>0</v>
      </c>
      <c r="H24">
        <f t="shared" si="5"/>
        <v>0</v>
      </c>
      <c r="I24">
        <f t="shared" si="6"/>
        <v>2</v>
      </c>
      <c r="J24">
        <f t="shared" si="7"/>
        <v>3</v>
      </c>
      <c r="K24">
        <f t="shared" si="8"/>
        <v>5.666666666666667</v>
      </c>
      <c r="M24" t="s">
        <v>713</v>
      </c>
      <c r="N24">
        <f t="shared" ref="N24:N31" si="16">COUNTIF($F8:$I8,$C$18)</f>
        <v>0</v>
      </c>
      <c r="O24">
        <f t="shared" si="9"/>
        <v>0</v>
      </c>
      <c r="P24">
        <f t="shared" si="10"/>
        <v>1</v>
      </c>
      <c r="Q24">
        <f t="shared" si="11"/>
        <v>2</v>
      </c>
      <c r="R24">
        <f t="shared" si="12"/>
        <v>1</v>
      </c>
      <c r="S24">
        <f t="shared" si="13"/>
        <v>0</v>
      </c>
      <c r="T24">
        <f t="shared" ref="T24:T32" si="17">COUNTIF($F8:$I8,$I$18)</f>
        <v>0</v>
      </c>
      <c r="U24">
        <f t="shared" si="14"/>
        <v>4</v>
      </c>
      <c r="V24">
        <f t="shared" si="15"/>
        <v>4</v>
      </c>
    </row>
    <row r="25" spans="1:22" x14ac:dyDescent="0.35">
      <c r="A25" s="1" t="s">
        <v>701</v>
      </c>
      <c r="B25" t="s">
        <v>712</v>
      </c>
      <c r="C25">
        <f t="shared" si="0"/>
        <v>0</v>
      </c>
      <c r="D25">
        <f t="shared" si="1"/>
        <v>0</v>
      </c>
      <c r="E25">
        <f t="shared" si="2"/>
        <v>0</v>
      </c>
      <c r="F25">
        <f t="shared" si="3"/>
        <v>1</v>
      </c>
      <c r="G25">
        <f t="shared" si="4"/>
        <v>0</v>
      </c>
      <c r="H25">
        <f t="shared" si="5"/>
        <v>0</v>
      </c>
      <c r="I25">
        <f t="shared" si="6"/>
        <v>0</v>
      </c>
      <c r="J25">
        <f t="shared" si="7"/>
        <v>1</v>
      </c>
      <c r="K25">
        <f t="shared" si="8"/>
        <v>4</v>
      </c>
      <c r="M25" t="s">
        <v>713</v>
      </c>
      <c r="N25">
        <f t="shared" si="16"/>
        <v>0</v>
      </c>
      <c r="O25">
        <f t="shared" si="9"/>
        <v>0</v>
      </c>
      <c r="P25">
        <f t="shared" si="10"/>
        <v>1</v>
      </c>
      <c r="Q25">
        <f t="shared" si="11"/>
        <v>3</v>
      </c>
      <c r="R25">
        <f t="shared" si="12"/>
        <v>0</v>
      </c>
      <c r="S25">
        <f t="shared" si="13"/>
        <v>0</v>
      </c>
      <c r="T25">
        <f t="shared" si="17"/>
        <v>0</v>
      </c>
      <c r="U25">
        <f t="shared" si="14"/>
        <v>4</v>
      </c>
      <c r="V25">
        <f t="shared" si="15"/>
        <v>3.75</v>
      </c>
    </row>
    <row r="26" spans="1:22" x14ac:dyDescent="0.35">
      <c r="A26" s="1" t="s">
        <v>703</v>
      </c>
      <c r="B26" t="s">
        <v>712</v>
      </c>
      <c r="C26">
        <f t="shared" si="0"/>
        <v>1</v>
      </c>
      <c r="D26">
        <f t="shared" si="1"/>
        <v>0</v>
      </c>
      <c r="E26">
        <f t="shared" si="2"/>
        <v>0</v>
      </c>
      <c r="F26">
        <f t="shared" si="3"/>
        <v>1</v>
      </c>
      <c r="G26">
        <f t="shared" si="4"/>
        <v>0</v>
      </c>
      <c r="H26">
        <f t="shared" si="5"/>
        <v>0</v>
      </c>
      <c r="I26">
        <f>COUNTIF($C10:$E10,$I$18)</f>
        <v>1</v>
      </c>
      <c r="J26">
        <f t="shared" si="7"/>
        <v>3</v>
      </c>
      <c r="K26">
        <f t="shared" si="8"/>
        <v>4</v>
      </c>
      <c r="M26" t="s">
        <v>713</v>
      </c>
    </row>
    <row r="27" spans="1:22" x14ac:dyDescent="0.35">
      <c r="A27" s="1" t="s">
        <v>704</v>
      </c>
      <c r="B27" t="s">
        <v>714</v>
      </c>
      <c r="C27">
        <f t="shared" si="0"/>
        <v>0</v>
      </c>
      <c r="D27">
        <f t="shared" si="1"/>
        <v>0</v>
      </c>
      <c r="E27">
        <f t="shared" si="2"/>
        <v>1</v>
      </c>
      <c r="F27">
        <f t="shared" si="3"/>
        <v>0</v>
      </c>
      <c r="G27">
        <f t="shared" si="4"/>
        <v>0</v>
      </c>
      <c r="H27">
        <f t="shared" si="5"/>
        <v>0</v>
      </c>
      <c r="I27">
        <f t="shared" si="6"/>
        <v>2</v>
      </c>
      <c r="J27">
        <f t="shared" si="7"/>
        <v>3</v>
      </c>
      <c r="K27">
        <f t="shared" si="8"/>
        <v>5.666666666666667</v>
      </c>
      <c r="M27" t="s">
        <v>713</v>
      </c>
      <c r="N27">
        <f t="shared" si="16"/>
        <v>0</v>
      </c>
      <c r="O27">
        <f t="shared" si="9"/>
        <v>0</v>
      </c>
      <c r="P27">
        <f t="shared" si="10"/>
        <v>0</v>
      </c>
      <c r="Q27">
        <f t="shared" si="11"/>
        <v>3</v>
      </c>
      <c r="R27">
        <f t="shared" si="12"/>
        <v>1</v>
      </c>
      <c r="S27">
        <f t="shared" si="13"/>
        <v>0</v>
      </c>
      <c r="T27">
        <f t="shared" si="17"/>
        <v>0</v>
      </c>
      <c r="U27">
        <f t="shared" si="14"/>
        <v>4</v>
      </c>
      <c r="V27">
        <f t="shared" si="15"/>
        <v>4.25</v>
      </c>
    </row>
    <row r="28" spans="1:22" x14ac:dyDescent="0.35">
      <c r="A28" s="1" t="s">
        <v>705</v>
      </c>
      <c r="B28" t="s">
        <v>715</v>
      </c>
      <c r="C28">
        <f t="shared" si="0"/>
        <v>0</v>
      </c>
      <c r="D28">
        <f t="shared" si="1"/>
        <v>1</v>
      </c>
      <c r="E28">
        <f t="shared" si="2"/>
        <v>1</v>
      </c>
      <c r="F28">
        <f t="shared" si="3"/>
        <v>0</v>
      </c>
      <c r="G28">
        <f t="shared" si="4"/>
        <v>0</v>
      </c>
      <c r="H28">
        <f t="shared" si="5"/>
        <v>0</v>
      </c>
      <c r="I28">
        <f>COUNTIF($C12:$E12,$I$18)</f>
        <v>1</v>
      </c>
      <c r="J28">
        <f t="shared" si="7"/>
        <v>3</v>
      </c>
      <c r="K28">
        <f t="shared" si="8"/>
        <v>4</v>
      </c>
      <c r="M28" t="s">
        <v>713</v>
      </c>
    </row>
    <row r="29" spans="1:22" x14ac:dyDescent="0.35">
      <c r="A29" s="1" t="s">
        <v>706</v>
      </c>
      <c r="B29" t="s">
        <v>716</v>
      </c>
      <c r="M29" t="s">
        <v>713</v>
      </c>
      <c r="N29">
        <f t="shared" si="16"/>
        <v>2</v>
      </c>
      <c r="O29">
        <f t="shared" si="9"/>
        <v>1</v>
      </c>
      <c r="P29">
        <f t="shared" si="10"/>
        <v>1</v>
      </c>
      <c r="Q29">
        <f t="shared" si="11"/>
        <v>0</v>
      </c>
      <c r="R29">
        <f t="shared" si="12"/>
        <v>0</v>
      </c>
      <c r="S29">
        <f t="shared" si="13"/>
        <v>0</v>
      </c>
      <c r="T29">
        <f>COUNTIF($F13:$I13,$I$18)</f>
        <v>0</v>
      </c>
      <c r="U29">
        <f t="shared" si="14"/>
        <v>4</v>
      </c>
      <c r="V29">
        <f t="shared" si="15"/>
        <v>1.75</v>
      </c>
    </row>
    <row r="30" spans="1:22" x14ac:dyDescent="0.35">
      <c r="A30" s="1" t="s">
        <v>707</v>
      </c>
      <c r="B30" t="s">
        <v>717</v>
      </c>
      <c r="M30" t="s">
        <v>713</v>
      </c>
      <c r="N30">
        <f t="shared" si="16"/>
        <v>4</v>
      </c>
      <c r="O30">
        <f t="shared" si="9"/>
        <v>0</v>
      </c>
      <c r="P30">
        <f t="shared" si="10"/>
        <v>0</v>
      </c>
      <c r="Q30">
        <f t="shared" si="11"/>
        <v>0</v>
      </c>
      <c r="R30">
        <f t="shared" si="12"/>
        <v>0</v>
      </c>
      <c r="S30">
        <f t="shared" si="13"/>
        <v>0</v>
      </c>
      <c r="T30">
        <f t="shared" si="17"/>
        <v>0</v>
      </c>
      <c r="U30">
        <f t="shared" si="14"/>
        <v>4</v>
      </c>
      <c r="V30">
        <f t="shared" si="15"/>
        <v>1</v>
      </c>
    </row>
    <row r="31" spans="1:22" x14ac:dyDescent="0.35">
      <c r="A31" s="1" t="s">
        <v>708</v>
      </c>
      <c r="B31" t="s">
        <v>718</v>
      </c>
      <c r="M31" t="s">
        <v>713</v>
      </c>
      <c r="N31">
        <f t="shared" si="16"/>
        <v>1</v>
      </c>
      <c r="O31">
        <f t="shared" si="9"/>
        <v>0</v>
      </c>
      <c r="P31">
        <f t="shared" si="10"/>
        <v>1</v>
      </c>
      <c r="Q31">
        <f t="shared" si="11"/>
        <v>1</v>
      </c>
      <c r="R31">
        <f t="shared" si="12"/>
        <v>1</v>
      </c>
      <c r="S31">
        <f t="shared" si="13"/>
        <v>0</v>
      </c>
      <c r="T31">
        <f t="shared" si="17"/>
        <v>0</v>
      </c>
      <c r="U31">
        <f t="shared" si="14"/>
        <v>4</v>
      </c>
      <c r="V31">
        <f t="shared" si="15"/>
        <v>3.25</v>
      </c>
    </row>
    <row r="32" spans="1:22" x14ac:dyDescent="0.35">
      <c r="A32" s="1" t="s">
        <v>709</v>
      </c>
      <c r="B32" t="s">
        <v>719</v>
      </c>
      <c r="M32" t="s">
        <v>713</v>
      </c>
      <c r="N32">
        <f>COUNTIF($F16:$I16,$C$18)</f>
        <v>0</v>
      </c>
      <c r="O32">
        <f t="shared" si="9"/>
        <v>0</v>
      </c>
      <c r="P32">
        <f t="shared" si="10"/>
        <v>0</v>
      </c>
      <c r="Q32">
        <f t="shared" si="11"/>
        <v>1</v>
      </c>
      <c r="R32">
        <f t="shared" si="12"/>
        <v>3</v>
      </c>
      <c r="S32">
        <f t="shared" si="13"/>
        <v>0</v>
      </c>
      <c r="T32">
        <f t="shared" si="17"/>
        <v>0</v>
      </c>
      <c r="U32">
        <f t="shared" si="14"/>
        <v>4</v>
      </c>
      <c r="V32">
        <f t="shared" si="15"/>
        <v>4.75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A123E-C9D3-45C4-9950-8B1816535654}">
  <dimension ref="A1:V32"/>
  <sheetViews>
    <sheetView workbookViewId="0">
      <selection activeCell="L19" sqref="L19"/>
    </sheetView>
  </sheetViews>
  <sheetFormatPr defaultRowHeight="14.5" x14ac:dyDescent="0.35"/>
  <cols>
    <col min="1" max="1" width="27.7265625" customWidth="1"/>
    <col min="2" max="2" width="17.81640625" bestFit="1" customWidth="1"/>
    <col min="13" max="13" width="18.7265625" bestFit="1" customWidth="1"/>
  </cols>
  <sheetData>
    <row r="1" spans="1:13" x14ac:dyDescent="0.35">
      <c r="A1" s="7" t="s">
        <v>464</v>
      </c>
      <c r="B1" s="8" t="s">
        <v>465</v>
      </c>
      <c r="C1" t="s">
        <v>693</v>
      </c>
      <c r="D1" t="s">
        <v>693</v>
      </c>
      <c r="E1" t="s">
        <v>693</v>
      </c>
      <c r="F1" t="s">
        <v>693</v>
      </c>
      <c r="G1" t="s">
        <v>694</v>
      </c>
      <c r="H1" t="s">
        <v>694</v>
      </c>
      <c r="M1" s="1"/>
    </row>
    <row r="2" spans="1:13" x14ac:dyDescent="0.35">
      <c r="C2">
        <v>1062</v>
      </c>
      <c r="D2">
        <v>1096</v>
      </c>
      <c r="E2">
        <v>1067</v>
      </c>
      <c r="F2">
        <v>1082</v>
      </c>
      <c r="G2">
        <v>782</v>
      </c>
      <c r="H2">
        <v>783</v>
      </c>
    </row>
    <row r="3" spans="1:13" x14ac:dyDescent="0.35">
      <c r="A3" t="s">
        <v>695</v>
      </c>
      <c r="C3">
        <v>4</v>
      </c>
      <c r="D3">
        <v>7</v>
      </c>
      <c r="E3">
        <v>7</v>
      </c>
      <c r="F3">
        <v>7</v>
      </c>
      <c r="G3">
        <v>6</v>
      </c>
      <c r="H3">
        <v>5</v>
      </c>
    </row>
    <row r="4" spans="1:13" x14ac:dyDescent="0.35">
      <c r="A4" t="s">
        <v>696</v>
      </c>
      <c r="C4">
        <v>2</v>
      </c>
      <c r="D4">
        <v>1</v>
      </c>
      <c r="E4">
        <v>1</v>
      </c>
      <c r="F4">
        <v>1</v>
      </c>
      <c r="G4">
        <v>1</v>
      </c>
      <c r="H4">
        <v>2</v>
      </c>
    </row>
    <row r="5" spans="1:13" x14ac:dyDescent="0.35">
      <c r="A5" t="s">
        <v>697</v>
      </c>
      <c r="C5">
        <v>3</v>
      </c>
      <c r="D5">
        <v>7</v>
      </c>
      <c r="E5">
        <v>7</v>
      </c>
      <c r="F5">
        <v>6</v>
      </c>
      <c r="G5">
        <v>5</v>
      </c>
      <c r="H5">
        <v>4</v>
      </c>
    </row>
    <row r="6" spans="1:13" x14ac:dyDescent="0.35">
      <c r="A6" t="s">
        <v>698</v>
      </c>
      <c r="C6">
        <v>2</v>
      </c>
      <c r="D6">
        <v>4</v>
      </c>
      <c r="E6">
        <v>5</v>
      </c>
      <c r="F6">
        <v>6</v>
      </c>
      <c r="G6">
        <v>6</v>
      </c>
      <c r="H6">
        <v>6</v>
      </c>
    </row>
    <row r="7" spans="1:13" x14ac:dyDescent="0.35">
      <c r="A7" t="s">
        <v>699</v>
      </c>
      <c r="C7">
        <v>3</v>
      </c>
      <c r="D7">
        <v>7</v>
      </c>
      <c r="E7">
        <v>7</v>
      </c>
      <c r="F7">
        <v>7</v>
      </c>
      <c r="G7">
        <v>6</v>
      </c>
      <c r="H7">
        <v>5</v>
      </c>
    </row>
    <row r="8" spans="1:13" x14ac:dyDescent="0.35">
      <c r="A8" t="s">
        <v>700</v>
      </c>
      <c r="C8">
        <v>4</v>
      </c>
      <c r="D8">
        <v>6</v>
      </c>
      <c r="E8">
        <v>7</v>
      </c>
      <c r="F8">
        <v>7</v>
      </c>
      <c r="G8">
        <v>5</v>
      </c>
      <c r="H8">
        <v>5</v>
      </c>
    </row>
    <row r="9" spans="1:13" x14ac:dyDescent="0.35">
      <c r="A9" t="s">
        <v>701</v>
      </c>
      <c r="C9">
        <v>3</v>
      </c>
      <c r="D9">
        <v>5</v>
      </c>
      <c r="E9">
        <v>6</v>
      </c>
      <c r="F9">
        <v>7</v>
      </c>
      <c r="G9">
        <v>6</v>
      </c>
      <c r="H9">
        <v>5</v>
      </c>
    </row>
    <row r="10" spans="1:13" x14ac:dyDescent="0.35">
      <c r="A10" t="s">
        <v>703</v>
      </c>
      <c r="C10">
        <v>4</v>
      </c>
      <c r="D10">
        <v>3</v>
      </c>
      <c r="E10">
        <v>4</v>
      </c>
      <c r="F10">
        <v>6</v>
      </c>
    </row>
    <row r="11" spans="1:13" x14ac:dyDescent="0.35">
      <c r="A11" t="s">
        <v>704</v>
      </c>
      <c r="C11">
        <v>5</v>
      </c>
      <c r="D11">
        <v>4</v>
      </c>
      <c r="E11">
        <v>4</v>
      </c>
      <c r="F11">
        <v>7</v>
      </c>
      <c r="G11">
        <v>5</v>
      </c>
      <c r="H11">
        <v>6</v>
      </c>
    </row>
    <row r="12" spans="1:13" x14ac:dyDescent="0.35">
      <c r="A12" t="s">
        <v>705</v>
      </c>
      <c r="C12">
        <v>6</v>
      </c>
      <c r="D12">
        <v>2</v>
      </c>
      <c r="E12">
        <v>3</v>
      </c>
      <c r="F12">
        <v>7</v>
      </c>
    </row>
    <row r="13" spans="1:13" x14ac:dyDescent="0.35">
      <c r="A13" t="s">
        <v>706</v>
      </c>
      <c r="G13">
        <v>4</v>
      </c>
      <c r="H13">
        <v>5</v>
      </c>
    </row>
    <row r="14" spans="1:13" x14ac:dyDescent="0.35">
      <c r="A14" t="s">
        <v>707</v>
      </c>
      <c r="G14">
        <v>4</v>
      </c>
      <c r="H14">
        <v>2</v>
      </c>
    </row>
    <row r="15" spans="1:13" x14ac:dyDescent="0.35">
      <c r="A15" t="s">
        <v>708</v>
      </c>
      <c r="G15">
        <v>7</v>
      </c>
      <c r="H15">
        <v>6</v>
      </c>
    </row>
    <row r="16" spans="1:13" x14ac:dyDescent="0.35">
      <c r="A16" t="s">
        <v>709</v>
      </c>
      <c r="G16">
        <v>7</v>
      </c>
      <c r="H16">
        <v>7</v>
      </c>
    </row>
    <row r="18" spans="1:22" x14ac:dyDescent="0.35">
      <c r="C18" s="1">
        <v>1</v>
      </c>
      <c r="D18" s="1">
        <v>2</v>
      </c>
      <c r="E18" s="1">
        <v>3</v>
      </c>
      <c r="F18" s="1">
        <v>4</v>
      </c>
      <c r="G18" s="1">
        <v>5</v>
      </c>
      <c r="H18" s="1">
        <v>6</v>
      </c>
      <c r="I18" s="1">
        <v>7</v>
      </c>
      <c r="J18" s="11" t="s">
        <v>710</v>
      </c>
      <c r="K18" s="11" t="s">
        <v>711</v>
      </c>
      <c r="N18" s="1">
        <v>1</v>
      </c>
      <c r="O18" s="1">
        <v>2</v>
      </c>
      <c r="P18" s="1">
        <v>3</v>
      </c>
      <c r="Q18" s="1">
        <v>4</v>
      </c>
      <c r="R18" s="1">
        <v>5</v>
      </c>
      <c r="S18" s="1">
        <v>6</v>
      </c>
      <c r="T18" s="1">
        <v>7</v>
      </c>
      <c r="U18" s="11" t="s">
        <v>710</v>
      </c>
      <c r="V18" s="11" t="s">
        <v>711</v>
      </c>
    </row>
    <row r="19" spans="1:22" x14ac:dyDescent="0.35">
      <c r="A19" s="1" t="s">
        <v>695</v>
      </c>
      <c r="B19" t="s">
        <v>712</v>
      </c>
      <c r="C19">
        <f t="shared" ref="C19:C28" si="0">COUNTIF($C3:$F3,$C$18)</f>
        <v>0</v>
      </c>
      <c r="D19">
        <f t="shared" ref="D19:D28" si="1">COUNTIF($C3:$F3,$D$18)</f>
        <v>0</v>
      </c>
      <c r="E19">
        <f t="shared" ref="E19:E28" si="2">COUNTIF($C3:$F3,$E$18)</f>
        <v>0</v>
      </c>
      <c r="F19">
        <f t="shared" ref="F19:F28" si="3">COUNTIF($C3:$F3,$F$18)</f>
        <v>1</v>
      </c>
      <c r="G19">
        <f t="shared" ref="G19:G28" si="4">COUNTIF($C3:$F3,$G$18)</f>
        <v>0</v>
      </c>
      <c r="H19">
        <f t="shared" ref="H19:H28" si="5">COUNTIF($C3:$F3,$H$18)</f>
        <v>0</v>
      </c>
      <c r="I19">
        <f t="shared" ref="I19:I28" si="6">COUNTIF($C3:$F3,$I$18)</f>
        <v>3</v>
      </c>
      <c r="J19">
        <f>SUM(C19:I19)</f>
        <v>4</v>
      </c>
      <c r="K19">
        <f>(C19*$C$18+D19*$D$18+E19*$E$18+F19*$F$18+G19*$G$18+H19*$H$18+I19*$I$18)/J19</f>
        <v>6.25</v>
      </c>
      <c r="M19" t="s">
        <v>713</v>
      </c>
      <c r="N19">
        <f t="shared" ref="N19:N25" si="7">COUNTIF($G3:$J3,$C$18)</f>
        <v>0</v>
      </c>
      <c r="O19">
        <f t="shared" ref="O19:O25" si="8">COUNTIF($G3:$J3,$D$18)</f>
        <v>0</v>
      </c>
      <c r="P19">
        <f t="shared" ref="P19:P25" si="9">COUNTIF($G3:$J3,$E$18)</f>
        <v>0</v>
      </c>
      <c r="Q19">
        <f t="shared" ref="Q19:Q25" si="10">COUNTIF($G3:$J3,$F$18)</f>
        <v>0</v>
      </c>
      <c r="R19">
        <f t="shared" ref="R19:R25" si="11">COUNTIF($G3:$J3,$G$18)</f>
        <v>1</v>
      </c>
      <c r="S19">
        <f t="shared" ref="S19:S25" si="12">COUNTIF($G3:$J3,$H$18)</f>
        <v>1</v>
      </c>
      <c r="T19">
        <f t="shared" ref="T19:T25" si="13">COUNTIF($G3:$J3,$I$18)</f>
        <v>0</v>
      </c>
      <c r="U19">
        <f>SUM(N19:T19)</f>
        <v>2</v>
      </c>
      <c r="V19">
        <f>(N19*$C$18+O19*$D$18+P19*$E$18+Q19*$F$18+R19*$G$18+S19*$H$18+T19*$I$18)/U19</f>
        <v>5.5</v>
      </c>
    </row>
    <row r="20" spans="1:22" x14ac:dyDescent="0.35">
      <c r="A20" s="1" t="s">
        <v>696</v>
      </c>
      <c r="B20" t="s">
        <v>712</v>
      </c>
      <c r="C20">
        <f t="shared" si="0"/>
        <v>3</v>
      </c>
      <c r="D20">
        <f t="shared" si="1"/>
        <v>1</v>
      </c>
      <c r="E20">
        <f t="shared" si="2"/>
        <v>0</v>
      </c>
      <c r="F20">
        <f t="shared" si="3"/>
        <v>0</v>
      </c>
      <c r="G20">
        <f t="shared" si="4"/>
        <v>0</v>
      </c>
      <c r="H20">
        <f t="shared" si="5"/>
        <v>0</v>
      </c>
      <c r="I20">
        <f t="shared" si="6"/>
        <v>0</v>
      </c>
      <c r="J20">
        <f>SUM(C20:I20)</f>
        <v>4</v>
      </c>
      <c r="K20">
        <f>(C20*$C$18+D20*$D$18+E20*$E$18+F20*$F$18+G20*$G$18+H20*$H$18+I20*$I$18)/J20</f>
        <v>1.25</v>
      </c>
      <c r="M20" t="s">
        <v>713</v>
      </c>
      <c r="N20">
        <f t="shared" si="7"/>
        <v>1</v>
      </c>
      <c r="O20">
        <f t="shared" si="8"/>
        <v>1</v>
      </c>
      <c r="P20">
        <f t="shared" si="9"/>
        <v>0</v>
      </c>
      <c r="Q20">
        <f t="shared" si="10"/>
        <v>0</v>
      </c>
      <c r="R20">
        <f t="shared" si="11"/>
        <v>0</v>
      </c>
      <c r="S20">
        <f t="shared" si="12"/>
        <v>0</v>
      </c>
      <c r="T20">
        <f t="shared" si="13"/>
        <v>0</v>
      </c>
      <c r="U20">
        <f>SUM(N20:T20)</f>
        <v>2</v>
      </c>
      <c r="V20">
        <f>(N20*$C$18+O20*$D$18+P20*$E$18+Q20*$F$18+R20*$G$18+S20*$H$18+T20*$I$18)/U20</f>
        <v>1.5</v>
      </c>
    </row>
    <row r="21" spans="1:22" x14ac:dyDescent="0.35">
      <c r="A21" s="1" t="s">
        <v>697</v>
      </c>
      <c r="B21" t="s">
        <v>712</v>
      </c>
      <c r="C21">
        <f t="shared" si="0"/>
        <v>0</v>
      </c>
      <c r="D21">
        <f t="shared" si="1"/>
        <v>0</v>
      </c>
      <c r="E21">
        <f t="shared" si="2"/>
        <v>1</v>
      </c>
      <c r="F21">
        <f t="shared" si="3"/>
        <v>0</v>
      </c>
      <c r="G21">
        <f t="shared" si="4"/>
        <v>0</v>
      </c>
      <c r="H21">
        <f t="shared" si="5"/>
        <v>1</v>
      </c>
      <c r="I21">
        <f t="shared" si="6"/>
        <v>2</v>
      </c>
      <c r="J21">
        <f>SUM(C21:I21)</f>
        <v>4</v>
      </c>
      <c r="K21">
        <f>(C21*$C$18+D21*$D$18+E21*$E$18+F21*$F$18+G21*$G$18+H21*$H$18+I21*$I$18)/J21</f>
        <v>5.75</v>
      </c>
      <c r="M21" t="s">
        <v>713</v>
      </c>
      <c r="N21">
        <f t="shared" si="7"/>
        <v>0</v>
      </c>
      <c r="O21">
        <f t="shared" si="8"/>
        <v>0</v>
      </c>
      <c r="P21">
        <f t="shared" si="9"/>
        <v>0</v>
      </c>
      <c r="Q21">
        <f t="shared" si="10"/>
        <v>1</v>
      </c>
      <c r="R21">
        <f t="shared" si="11"/>
        <v>1</v>
      </c>
      <c r="S21">
        <f t="shared" si="12"/>
        <v>0</v>
      </c>
      <c r="T21">
        <f t="shared" si="13"/>
        <v>0</v>
      </c>
      <c r="U21">
        <f>SUM(N21:T21)</f>
        <v>2</v>
      </c>
      <c r="V21">
        <f>(N21*$C$18+O21*$D$18+P21*$E$18+Q21*$F$18+R21*$G$18+S21*$H$18+T21*$I$18)/U21</f>
        <v>4.5</v>
      </c>
    </row>
    <row r="22" spans="1:22" x14ac:dyDescent="0.35">
      <c r="A22" s="1" t="s">
        <v>698</v>
      </c>
      <c r="B22" t="s">
        <v>712</v>
      </c>
      <c r="C22">
        <f t="shared" si="0"/>
        <v>0</v>
      </c>
      <c r="D22">
        <f t="shared" si="1"/>
        <v>1</v>
      </c>
      <c r="E22">
        <f t="shared" si="2"/>
        <v>0</v>
      </c>
      <c r="F22">
        <f t="shared" si="3"/>
        <v>1</v>
      </c>
      <c r="G22">
        <f t="shared" si="4"/>
        <v>1</v>
      </c>
      <c r="H22">
        <f t="shared" si="5"/>
        <v>1</v>
      </c>
      <c r="I22">
        <f t="shared" si="6"/>
        <v>0</v>
      </c>
      <c r="J22">
        <f>SUM(C22:I22)</f>
        <v>4</v>
      </c>
      <c r="K22">
        <f>(C22*$C$18+D22*$D$18+E22*$E$18+F22*$F$18+G22*$G$18+H22*$H$18+I22*$I$18)/J22</f>
        <v>4.25</v>
      </c>
      <c r="M22" t="s">
        <v>713</v>
      </c>
      <c r="N22">
        <f t="shared" si="7"/>
        <v>0</v>
      </c>
      <c r="O22">
        <f t="shared" si="8"/>
        <v>0</v>
      </c>
      <c r="P22">
        <f t="shared" si="9"/>
        <v>0</v>
      </c>
      <c r="Q22">
        <f t="shared" si="10"/>
        <v>0</v>
      </c>
      <c r="R22">
        <f t="shared" si="11"/>
        <v>0</v>
      </c>
      <c r="S22">
        <f t="shared" si="12"/>
        <v>2</v>
      </c>
      <c r="T22">
        <f t="shared" si="13"/>
        <v>0</v>
      </c>
      <c r="U22">
        <f>SUM(N22:T22)</f>
        <v>2</v>
      </c>
      <c r="V22">
        <f>(N22*$C$18+O22*$D$18+P22*$E$18+Q22*$F$18+R22*$G$18+S22*$H$18+T22*$I$18)/U22</f>
        <v>6</v>
      </c>
    </row>
    <row r="23" spans="1:22" x14ac:dyDescent="0.35">
      <c r="A23" s="1" t="s">
        <v>699</v>
      </c>
      <c r="B23" t="s">
        <v>712</v>
      </c>
      <c r="C23">
        <f t="shared" si="0"/>
        <v>0</v>
      </c>
      <c r="D23">
        <f t="shared" si="1"/>
        <v>0</v>
      </c>
      <c r="E23">
        <f t="shared" si="2"/>
        <v>1</v>
      </c>
      <c r="F23">
        <f t="shared" si="3"/>
        <v>0</v>
      </c>
      <c r="G23">
        <f t="shared" si="4"/>
        <v>0</v>
      </c>
      <c r="H23">
        <f t="shared" si="5"/>
        <v>0</v>
      </c>
      <c r="I23">
        <f t="shared" si="6"/>
        <v>3</v>
      </c>
      <c r="J23">
        <f t="shared" ref="J23:J28" si="14">SUM(C23:I23)</f>
        <v>4</v>
      </c>
      <c r="K23">
        <f t="shared" ref="K23:K28" si="15">(C23*$C$18+D23*$D$18+E23*$E$18+F23*$F$18+G23*$G$18+H23*$H$18+I23*$I$18)/J23</f>
        <v>6</v>
      </c>
      <c r="M23" t="s">
        <v>713</v>
      </c>
      <c r="N23">
        <f t="shared" si="7"/>
        <v>0</v>
      </c>
      <c r="O23">
        <f t="shared" si="8"/>
        <v>0</v>
      </c>
      <c r="P23">
        <f t="shared" si="9"/>
        <v>0</v>
      </c>
      <c r="Q23">
        <f t="shared" si="10"/>
        <v>0</v>
      </c>
      <c r="R23">
        <f t="shared" si="11"/>
        <v>1</v>
      </c>
      <c r="S23">
        <f t="shared" si="12"/>
        <v>1</v>
      </c>
      <c r="T23">
        <f t="shared" si="13"/>
        <v>0</v>
      </c>
      <c r="U23">
        <f t="shared" ref="U23:U32" si="16">SUM(N23:T23)</f>
        <v>2</v>
      </c>
      <c r="V23">
        <f t="shared" ref="V23:V31" si="17">(N23*$C$18+O23*$D$18+P23*$E$18+Q23*$F$18+R23*$G$18+S23*$H$18+T23*$I$18)/U23</f>
        <v>5.5</v>
      </c>
    </row>
    <row r="24" spans="1:22" x14ac:dyDescent="0.35">
      <c r="A24" s="1" t="s">
        <v>700</v>
      </c>
      <c r="B24" t="s">
        <v>712</v>
      </c>
      <c r="C24">
        <f t="shared" si="0"/>
        <v>0</v>
      </c>
      <c r="D24">
        <f t="shared" si="1"/>
        <v>0</v>
      </c>
      <c r="E24">
        <f t="shared" si="2"/>
        <v>0</v>
      </c>
      <c r="F24">
        <f t="shared" si="3"/>
        <v>1</v>
      </c>
      <c r="G24">
        <f t="shared" si="4"/>
        <v>0</v>
      </c>
      <c r="H24">
        <f t="shared" si="5"/>
        <v>1</v>
      </c>
      <c r="I24">
        <f t="shared" si="6"/>
        <v>2</v>
      </c>
      <c r="J24">
        <f t="shared" si="14"/>
        <v>4</v>
      </c>
      <c r="K24">
        <f t="shared" si="15"/>
        <v>6</v>
      </c>
      <c r="M24" t="s">
        <v>713</v>
      </c>
      <c r="N24">
        <f t="shared" si="7"/>
        <v>0</v>
      </c>
      <c r="O24">
        <f t="shared" si="8"/>
        <v>0</v>
      </c>
      <c r="P24">
        <f t="shared" si="9"/>
        <v>0</v>
      </c>
      <c r="Q24">
        <f t="shared" si="10"/>
        <v>0</v>
      </c>
      <c r="R24">
        <f t="shared" si="11"/>
        <v>2</v>
      </c>
      <c r="S24">
        <f t="shared" si="12"/>
        <v>0</v>
      </c>
      <c r="T24">
        <f t="shared" si="13"/>
        <v>0</v>
      </c>
      <c r="U24">
        <f t="shared" si="16"/>
        <v>2</v>
      </c>
      <c r="V24">
        <f t="shared" si="17"/>
        <v>5</v>
      </c>
    </row>
    <row r="25" spans="1:22" x14ac:dyDescent="0.35">
      <c r="A25" s="1" t="s">
        <v>701</v>
      </c>
      <c r="B25" t="s">
        <v>712</v>
      </c>
      <c r="C25">
        <f t="shared" si="0"/>
        <v>0</v>
      </c>
      <c r="D25">
        <f t="shared" si="1"/>
        <v>0</v>
      </c>
      <c r="E25">
        <f t="shared" si="2"/>
        <v>1</v>
      </c>
      <c r="F25">
        <f t="shared" si="3"/>
        <v>0</v>
      </c>
      <c r="G25">
        <f t="shared" si="4"/>
        <v>1</v>
      </c>
      <c r="H25">
        <f t="shared" si="5"/>
        <v>1</v>
      </c>
      <c r="I25">
        <f t="shared" si="6"/>
        <v>1</v>
      </c>
      <c r="J25">
        <f t="shared" si="14"/>
        <v>4</v>
      </c>
      <c r="K25">
        <f t="shared" si="15"/>
        <v>5.25</v>
      </c>
      <c r="M25" t="s">
        <v>713</v>
      </c>
      <c r="N25">
        <f t="shared" si="7"/>
        <v>0</v>
      </c>
      <c r="O25">
        <f t="shared" si="8"/>
        <v>0</v>
      </c>
      <c r="P25">
        <f t="shared" si="9"/>
        <v>0</v>
      </c>
      <c r="Q25">
        <f t="shared" si="10"/>
        <v>0</v>
      </c>
      <c r="R25">
        <f t="shared" si="11"/>
        <v>1</v>
      </c>
      <c r="S25">
        <f t="shared" si="12"/>
        <v>1</v>
      </c>
      <c r="T25">
        <f t="shared" si="13"/>
        <v>0</v>
      </c>
      <c r="U25">
        <f t="shared" si="16"/>
        <v>2</v>
      </c>
      <c r="V25">
        <f t="shared" si="17"/>
        <v>5.5</v>
      </c>
    </row>
    <row r="26" spans="1:22" x14ac:dyDescent="0.35">
      <c r="A26" s="1" t="s">
        <v>703</v>
      </c>
      <c r="B26" t="s">
        <v>712</v>
      </c>
      <c r="C26">
        <f t="shared" si="0"/>
        <v>0</v>
      </c>
      <c r="D26">
        <f t="shared" si="1"/>
        <v>0</v>
      </c>
      <c r="E26">
        <f t="shared" si="2"/>
        <v>1</v>
      </c>
      <c r="F26">
        <f t="shared" si="3"/>
        <v>2</v>
      </c>
      <c r="G26">
        <f t="shared" si="4"/>
        <v>0</v>
      </c>
      <c r="H26">
        <f t="shared" si="5"/>
        <v>1</v>
      </c>
      <c r="I26">
        <f t="shared" si="6"/>
        <v>0</v>
      </c>
      <c r="J26">
        <f t="shared" si="14"/>
        <v>4</v>
      </c>
      <c r="K26">
        <f t="shared" si="15"/>
        <v>4.25</v>
      </c>
      <c r="M26" t="s">
        <v>713</v>
      </c>
    </row>
    <row r="27" spans="1:22" x14ac:dyDescent="0.35">
      <c r="A27" s="1" t="s">
        <v>704</v>
      </c>
      <c r="B27" t="s">
        <v>714</v>
      </c>
      <c r="C27">
        <f t="shared" si="0"/>
        <v>0</v>
      </c>
      <c r="D27">
        <f t="shared" si="1"/>
        <v>0</v>
      </c>
      <c r="E27">
        <f t="shared" si="2"/>
        <v>0</v>
      </c>
      <c r="F27">
        <f t="shared" si="3"/>
        <v>2</v>
      </c>
      <c r="G27">
        <f t="shared" si="4"/>
        <v>1</v>
      </c>
      <c r="H27">
        <f t="shared" si="5"/>
        <v>0</v>
      </c>
      <c r="I27">
        <f t="shared" si="6"/>
        <v>1</v>
      </c>
      <c r="J27">
        <f t="shared" si="14"/>
        <v>4</v>
      </c>
      <c r="K27">
        <f t="shared" si="15"/>
        <v>5</v>
      </c>
      <c r="M27" t="s">
        <v>713</v>
      </c>
      <c r="N27">
        <f>COUNTIF($G11:$J11,$C$18)</f>
        <v>0</v>
      </c>
      <c r="O27">
        <f>COUNTIF($G11:$J11,$D$18)</f>
        <v>0</v>
      </c>
      <c r="P27">
        <f>COUNTIF($G11:$J11,$E$18)</f>
        <v>0</v>
      </c>
      <c r="Q27">
        <f>COUNTIF($G11:$J11,$F$18)</f>
        <v>0</v>
      </c>
      <c r="R27">
        <f>COUNTIF($G11:$J11,$G$18)</f>
        <v>1</v>
      </c>
      <c r="S27">
        <f>COUNTIF($G11:$J11,$H$18)</f>
        <v>1</v>
      </c>
      <c r="T27">
        <f>COUNTIF($G11:$J11,$I$18)</f>
        <v>0</v>
      </c>
      <c r="U27">
        <f t="shared" si="16"/>
        <v>2</v>
      </c>
      <c r="V27">
        <f t="shared" si="17"/>
        <v>5.5</v>
      </c>
    </row>
    <row r="28" spans="1:22" x14ac:dyDescent="0.35">
      <c r="A28" s="1" t="s">
        <v>705</v>
      </c>
      <c r="B28" t="s">
        <v>715</v>
      </c>
      <c r="C28">
        <f t="shared" si="0"/>
        <v>0</v>
      </c>
      <c r="D28">
        <f t="shared" si="1"/>
        <v>1</v>
      </c>
      <c r="E28">
        <f t="shared" si="2"/>
        <v>1</v>
      </c>
      <c r="F28">
        <f t="shared" si="3"/>
        <v>0</v>
      </c>
      <c r="G28">
        <f t="shared" si="4"/>
        <v>0</v>
      </c>
      <c r="H28">
        <f t="shared" si="5"/>
        <v>1</v>
      </c>
      <c r="I28">
        <f t="shared" si="6"/>
        <v>1</v>
      </c>
      <c r="J28">
        <f t="shared" si="14"/>
        <v>4</v>
      </c>
      <c r="K28">
        <f t="shared" si="15"/>
        <v>4.5</v>
      </c>
      <c r="M28" t="s">
        <v>713</v>
      </c>
    </row>
    <row r="29" spans="1:22" x14ac:dyDescent="0.35">
      <c r="A29" s="1" t="s">
        <v>706</v>
      </c>
      <c r="B29" t="s">
        <v>716</v>
      </c>
      <c r="M29" t="s">
        <v>713</v>
      </c>
      <c r="N29">
        <f>COUNTIF($G13:$J13,$C$18)</f>
        <v>0</v>
      </c>
      <c r="O29">
        <f>COUNTIF($G13:$J13,$D$18)</f>
        <v>0</v>
      </c>
      <c r="P29">
        <f>COUNTIF($G13:$J13,$E$18)</f>
        <v>0</v>
      </c>
      <c r="Q29">
        <f>COUNTIF($G13:$J13,$F$18)</f>
        <v>1</v>
      </c>
      <c r="R29">
        <f>COUNTIF($G13:$J13,$G$18)</f>
        <v>1</v>
      </c>
      <c r="S29">
        <f>COUNTIF($G13:$J13,$H$18)</f>
        <v>0</v>
      </c>
      <c r="T29">
        <f>COUNTIF($G13:$J13,$I$18)</f>
        <v>0</v>
      </c>
      <c r="U29">
        <f t="shared" si="16"/>
        <v>2</v>
      </c>
      <c r="V29">
        <f t="shared" si="17"/>
        <v>4.5</v>
      </c>
    </row>
    <row r="30" spans="1:22" x14ac:dyDescent="0.35">
      <c r="A30" s="1" t="s">
        <v>707</v>
      </c>
      <c r="B30" t="s">
        <v>717</v>
      </c>
      <c r="M30" t="s">
        <v>713</v>
      </c>
      <c r="N30">
        <f>COUNTIF($G14:$J14,$C$18)</f>
        <v>0</v>
      </c>
      <c r="O30">
        <f>COUNTIF($G14:$J14,$D$18)</f>
        <v>1</v>
      </c>
      <c r="P30">
        <f>COUNTIF($G14:$J14,$E$18)</f>
        <v>0</v>
      </c>
      <c r="Q30">
        <f>COUNTIF($G14:$J14,$F$18)</f>
        <v>1</v>
      </c>
      <c r="R30">
        <f>COUNTIF($G14:$J14,$G$18)</f>
        <v>0</v>
      </c>
      <c r="S30">
        <f>COUNTIF($G14:$J14,$H$18)</f>
        <v>0</v>
      </c>
      <c r="T30">
        <f>COUNTIF($G14:$J14,$I$18)</f>
        <v>0</v>
      </c>
      <c r="U30">
        <f t="shared" si="16"/>
        <v>2</v>
      </c>
      <c r="V30">
        <f t="shared" si="17"/>
        <v>3</v>
      </c>
    </row>
    <row r="31" spans="1:22" x14ac:dyDescent="0.35">
      <c r="A31" s="1" t="s">
        <v>708</v>
      </c>
      <c r="B31" t="s">
        <v>718</v>
      </c>
      <c r="M31" t="s">
        <v>713</v>
      </c>
      <c r="N31">
        <f>COUNTIF($G15:$J15,$C$18)</f>
        <v>0</v>
      </c>
      <c r="O31">
        <f>COUNTIF($G15:$J15,$D$18)</f>
        <v>0</v>
      </c>
      <c r="P31">
        <f>COUNTIF($G15:$J15,$E$18)</f>
        <v>0</v>
      </c>
      <c r="Q31">
        <f>COUNTIF($G15:$J15,$F$18)</f>
        <v>0</v>
      </c>
      <c r="R31">
        <f>COUNTIF($G15:$J15,$G$18)</f>
        <v>0</v>
      </c>
      <c r="S31">
        <f>COUNTIF($G15:$J15,$H$18)</f>
        <v>1</v>
      </c>
      <c r="T31">
        <f>COUNTIF($G15:$J15,$I$18)</f>
        <v>1</v>
      </c>
      <c r="U31">
        <f t="shared" si="16"/>
        <v>2</v>
      </c>
      <c r="V31">
        <f t="shared" si="17"/>
        <v>6.5</v>
      </c>
    </row>
    <row r="32" spans="1:22" x14ac:dyDescent="0.35">
      <c r="A32" s="1" t="s">
        <v>709</v>
      </c>
      <c r="B32" t="s">
        <v>719</v>
      </c>
      <c r="M32" t="s">
        <v>713</v>
      </c>
      <c r="N32">
        <f>COUNTIF($G16:$J16,$C$18)</f>
        <v>0</v>
      </c>
      <c r="O32">
        <f>COUNTIF($G16:$J16,$D$18)</f>
        <v>0</v>
      </c>
      <c r="P32">
        <f>COUNTIF($G16:$J16,$E$18)</f>
        <v>0</v>
      </c>
      <c r="Q32">
        <f>COUNTIF($G16:$J16,$F$18)</f>
        <v>0</v>
      </c>
      <c r="R32">
        <f>COUNTIF($G16:$J16,$G$18)</f>
        <v>0</v>
      </c>
      <c r="S32">
        <f>COUNTIF($G16:$J16,$H$18)</f>
        <v>0</v>
      </c>
      <c r="T32">
        <f>COUNTIF($G16:$J16,$I$18)</f>
        <v>2</v>
      </c>
      <c r="U32">
        <f t="shared" si="16"/>
        <v>2</v>
      </c>
      <c r="V32">
        <f>(N32*$C$18+O32*$D$18+P32*$E$18+Q32*$F$18+R32*$G$18+S32*$H$18+T32*$I$18)/U32</f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843A6-3351-4BAB-9F45-4E209489C46E}">
  <dimension ref="A1:E25"/>
  <sheetViews>
    <sheetView workbookViewId="0">
      <selection activeCell="A11" sqref="A11"/>
    </sheetView>
  </sheetViews>
  <sheetFormatPr defaultRowHeight="14.5" x14ac:dyDescent="0.35"/>
  <cols>
    <col min="1" max="1" width="29" customWidth="1"/>
    <col min="2" max="2" width="28" customWidth="1"/>
    <col min="3" max="3" width="32.81640625" customWidth="1"/>
    <col min="4" max="4" width="42" customWidth="1"/>
    <col min="5" max="5" width="57.26953125" bestFit="1" customWidth="1"/>
  </cols>
  <sheetData>
    <row r="1" spans="1:5" x14ac:dyDescent="0.35">
      <c r="A1" s="18" t="s">
        <v>1</v>
      </c>
      <c r="B1" s="18" t="s">
        <v>2</v>
      </c>
      <c r="C1" s="19" t="s">
        <v>720</v>
      </c>
      <c r="D1" s="19" t="s">
        <v>721</v>
      </c>
      <c r="E1" t="s">
        <v>722</v>
      </c>
    </row>
    <row r="2" spans="1:5" x14ac:dyDescent="0.35">
      <c r="A2" s="20" t="s">
        <v>430</v>
      </c>
      <c r="B2" s="20" t="s">
        <v>347</v>
      </c>
      <c r="C2" s="17" t="s">
        <v>723</v>
      </c>
      <c r="D2" s="17"/>
      <c r="E2" t="s">
        <v>724</v>
      </c>
    </row>
    <row r="3" spans="1:5" x14ac:dyDescent="0.35">
      <c r="A3" s="20" t="s">
        <v>341</v>
      </c>
      <c r="B3" s="20" t="s">
        <v>347</v>
      </c>
      <c r="C3" s="22" t="s">
        <v>725</v>
      </c>
      <c r="D3" s="21" t="s">
        <v>726</v>
      </c>
      <c r="E3" t="s">
        <v>727</v>
      </c>
    </row>
    <row r="4" spans="1:5" x14ac:dyDescent="0.35">
      <c r="A4" s="20" t="s">
        <v>100</v>
      </c>
      <c r="B4" s="20" t="s">
        <v>101</v>
      </c>
      <c r="C4" s="17" t="s">
        <v>728</v>
      </c>
      <c r="D4" s="21"/>
      <c r="E4" t="s">
        <v>729</v>
      </c>
    </row>
    <row r="5" spans="1:5" x14ac:dyDescent="0.35">
      <c r="A5" s="20" t="s">
        <v>215</v>
      </c>
      <c r="B5" s="20" t="s">
        <v>101</v>
      </c>
      <c r="C5" s="17" t="s">
        <v>723</v>
      </c>
      <c r="D5" s="21"/>
    </row>
    <row r="6" spans="1:5" ht="43.5" x14ac:dyDescent="0.35">
      <c r="A6" s="20" t="s">
        <v>89</v>
      </c>
      <c r="B6" s="20" t="s">
        <v>90</v>
      </c>
      <c r="C6" s="17" t="s">
        <v>723</v>
      </c>
      <c r="D6" s="17" t="s">
        <v>730</v>
      </c>
      <c r="E6" t="s">
        <v>731</v>
      </c>
    </row>
    <row r="7" spans="1:5" ht="72.5" x14ac:dyDescent="0.35">
      <c r="A7" s="20" t="s">
        <v>92</v>
      </c>
      <c r="B7" s="20" t="s">
        <v>90</v>
      </c>
      <c r="C7" s="17" t="s">
        <v>732</v>
      </c>
      <c r="D7" s="17" t="s">
        <v>733</v>
      </c>
    </row>
    <row r="8" spans="1:5" x14ac:dyDescent="0.35">
      <c r="A8" s="20" t="s">
        <v>377</v>
      </c>
      <c r="B8" s="20" t="s">
        <v>69</v>
      </c>
      <c r="C8" s="17" t="s">
        <v>723</v>
      </c>
      <c r="D8" s="17"/>
    </row>
    <row r="9" spans="1:5" ht="43.5" x14ac:dyDescent="0.35">
      <c r="A9" s="20" t="s">
        <v>464</v>
      </c>
      <c r="B9" s="20" t="s">
        <v>465</v>
      </c>
      <c r="C9" s="22" t="s">
        <v>725</v>
      </c>
      <c r="D9" s="17" t="s">
        <v>734</v>
      </c>
      <c r="E9" t="s">
        <v>727</v>
      </c>
    </row>
    <row r="10" spans="1:5" ht="43.5" x14ac:dyDescent="0.35">
      <c r="A10" s="20" t="s">
        <v>467</v>
      </c>
      <c r="B10" s="20" t="s">
        <v>465</v>
      </c>
      <c r="C10" s="22" t="s">
        <v>725</v>
      </c>
      <c r="D10" s="17" t="s">
        <v>734</v>
      </c>
      <c r="E10" t="s">
        <v>727</v>
      </c>
    </row>
    <row r="11" spans="1:5" x14ac:dyDescent="0.35">
      <c r="A11" s="20" t="s">
        <v>68</v>
      </c>
      <c r="B11" s="20" t="s">
        <v>69</v>
      </c>
      <c r="C11" s="17" t="s">
        <v>723</v>
      </c>
      <c r="D11" s="17"/>
    </row>
    <row r="12" spans="1:5" x14ac:dyDescent="0.35">
      <c r="A12" s="20" t="s">
        <v>31</v>
      </c>
      <c r="B12" s="20" t="s">
        <v>32</v>
      </c>
      <c r="C12" s="17" t="s">
        <v>723</v>
      </c>
      <c r="D12" s="17"/>
    </row>
    <row r="13" spans="1:5" ht="29" x14ac:dyDescent="0.35">
      <c r="A13" s="20" t="s">
        <v>83</v>
      </c>
      <c r="B13" s="20" t="s">
        <v>84</v>
      </c>
      <c r="C13" s="22" t="s">
        <v>725</v>
      </c>
      <c r="D13" s="17" t="s">
        <v>735</v>
      </c>
      <c r="E13" t="s">
        <v>727</v>
      </c>
    </row>
    <row r="14" spans="1:5" x14ac:dyDescent="0.35">
      <c r="A14" s="20" t="s">
        <v>108</v>
      </c>
      <c r="B14" s="20" t="s">
        <v>109</v>
      </c>
      <c r="C14" s="17" t="s">
        <v>723</v>
      </c>
      <c r="D14" s="17"/>
    </row>
    <row r="15" spans="1:5" x14ac:dyDescent="0.35">
      <c r="A15" s="20" t="s">
        <v>207</v>
      </c>
      <c r="B15" s="20" t="s">
        <v>208</v>
      </c>
      <c r="C15" s="22" t="s">
        <v>725</v>
      </c>
      <c r="D15" s="17" t="s">
        <v>736</v>
      </c>
    </row>
    <row r="16" spans="1:5" x14ac:dyDescent="0.35">
      <c r="A16" s="20" t="s">
        <v>238</v>
      </c>
      <c r="B16" s="20" t="s">
        <v>28</v>
      </c>
      <c r="C16" s="17" t="s">
        <v>728</v>
      </c>
      <c r="D16" s="17" t="s">
        <v>737</v>
      </c>
    </row>
    <row r="17" spans="1:5" x14ac:dyDescent="0.35">
      <c r="A17" s="20" t="s">
        <v>341</v>
      </c>
      <c r="B17" s="20" t="s">
        <v>344</v>
      </c>
      <c r="C17" s="22" t="s">
        <v>725</v>
      </c>
      <c r="D17" s="17" t="s">
        <v>738</v>
      </c>
      <c r="E17" t="s">
        <v>727</v>
      </c>
    </row>
    <row r="18" spans="1:5" ht="43.5" x14ac:dyDescent="0.35">
      <c r="A18" s="20" t="s">
        <v>353</v>
      </c>
      <c r="B18" s="20" t="s">
        <v>354</v>
      </c>
      <c r="C18" s="22" t="s">
        <v>725</v>
      </c>
      <c r="D18" s="17" t="s">
        <v>739</v>
      </c>
      <c r="E18" t="s">
        <v>727</v>
      </c>
    </row>
    <row r="19" spans="1:5" x14ac:dyDescent="0.35">
      <c r="A19" s="20" t="s">
        <v>401</v>
      </c>
      <c r="B19" s="20" t="s">
        <v>402</v>
      </c>
      <c r="C19" s="17" t="s">
        <v>723</v>
      </c>
      <c r="D19" s="17"/>
    </row>
    <row r="20" spans="1:5" x14ac:dyDescent="0.35">
      <c r="A20" s="20" t="s">
        <v>406</v>
      </c>
      <c r="B20" s="20" t="s">
        <v>344</v>
      </c>
      <c r="C20" s="17" t="s">
        <v>723</v>
      </c>
      <c r="D20" s="17" t="s">
        <v>740</v>
      </c>
    </row>
    <row r="21" spans="1:5" x14ac:dyDescent="0.35">
      <c r="A21" s="20" t="s">
        <v>434</v>
      </c>
      <c r="B21" s="20" t="s">
        <v>435</v>
      </c>
      <c r="C21" s="17" t="s">
        <v>723</v>
      </c>
      <c r="D21" s="17" t="s">
        <v>741</v>
      </c>
    </row>
    <row r="22" spans="1:5" x14ac:dyDescent="0.35">
      <c r="A22" s="20" t="s">
        <v>484</v>
      </c>
      <c r="B22" s="20" t="s">
        <v>109</v>
      </c>
      <c r="C22" s="17" t="s">
        <v>728</v>
      </c>
      <c r="D22" s="17" t="s">
        <v>737</v>
      </c>
      <c r="E22" t="s">
        <v>742</v>
      </c>
    </row>
    <row r="23" spans="1:5" x14ac:dyDescent="0.35">
      <c r="A23" s="20" t="s">
        <v>557</v>
      </c>
      <c r="B23" s="20" t="s">
        <v>419</v>
      </c>
      <c r="C23" s="17" t="s">
        <v>723</v>
      </c>
      <c r="D23" s="17" t="s">
        <v>743</v>
      </c>
    </row>
    <row r="24" spans="1:5" x14ac:dyDescent="0.35">
      <c r="A24" s="20" t="s">
        <v>567</v>
      </c>
      <c r="B24" s="20" t="s">
        <v>435</v>
      </c>
      <c r="C24" s="17" t="s">
        <v>723</v>
      </c>
      <c r="D24" s="17" t="s">
        <v>741</v>
      </c>
    </row>
    <row r="25" spans="1:5" ht="29" x14ac:dyDescent="0.35">
      <c r="A25" s="20" t="s">
        <v>615</v>
      </c>
      <c r="B25" s="20" t="s">
        <v>32</v>
      </c>
      <c r="C25" s="17" t="s">
        <v>728</v>
      </c>
      <c r="D25" s="21" t="s">
        <v>744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09E37-131D-4E16-9D81-7DB26FAB443B}">
  <dimension ref="A1:M24"/>
  <sheetViews>
    <sheetView zoomScale="80" zoomScaleNormal="80" workbookViewId="0">
      <pane xSplit="2" topLeftCell="C1" activePane="topRight" state="frozen"/>
      <selection pane="topRight" activeCell="H3" sqref="H3"/>
    </sheetView>
  </sheetViews>
  <sheetFormatPr defaultRowHeight="14.5" x14ac:dyDescent="0.35"/>
  <cols>
    <col min="1" max="1" width="5.26953125" customWidth="1"/>
    <col min="2" max="2" width="39.453125" bestFit="1" customWidth="1"/>
    <col min="3" max="3" width="31.54296875" bestFit="1" customWidth="1"/>
    <col min="4" max="4" width="27.7265625" bestFit="1" customWidth="1"/>
    <col min="5" max="5" width="24.26953125" customWidth="1"/>
    <col min="6" max="6" width="18.81640625" bestFit="1" customWidth="1"/>
    <col min="7" max="7" width="18.1796875" bestFit="1" customWidth="1"/>
    <col min="8" max="8" width="15.26953125" bestFit="1" customWidth="1"/>
    <col min="9" max="9" width="21" bestFit="1" customWidth="1"/>
    <col min="11" max="11" width="20.54296875" bestFit="1" customWidth="1"/>
    <col min="12" max="12" width="48.7265625" style="29" customWidth="1"/>
    <col min="13" max="13" width="40.453125" style="29" customWidth="1"/>
  </cols>
  <sheetData>
    <row r="1" spans="1:13" s="1" customFormat="1" ht="15" thickBot="1" x14ac:dyDescent="0.4">
      <c r="A1" s="25" t="s">
        <v>0</v>
      </c>
      <c r="B1" s="26" t="s">
        <v>1</v>
      </c>
      <c r="C1" s="27" t="s">
        <v>2</v>
      </c>
      <c r="D1" s="1" t="s">
        <v>745</v>
      </c>
      <c r="E1" s="1" t="s">
        <v>746</v>
      </c>
      <c r="F1" s="1" t="s">
        <v>747</v>
      </c>
      <c r="G1" s="1" t="s">
        <v>748</v>
      </c>
      <c r="H1" s="1" t="s">
        <v>749</v>
      </c>
      <c r="I1" s="1" t="s">
        <v>750</v>
      </c>
      <c r="J1" s="1" t="s">
        <v>751</v>
      </c>
      <c r="K1" s="30" t="s">
        <v>752</v>
      </c>
      <c r="L1" s="31" t="s">
        <v>753</v>
      </c>
      <c r="M1" s="31"/>
    </row>
    <row r="2" spans="1:13" x14ac:dyDescent="0.35">
      <c r="A2" s="7" t="s">
        <v>26</v>
      </c>
      <c r="B2" s="8" t="s">
        <v>27</v>
      </c>
      <c r="C2" s="17" t="s">
        <v>28</v>
      </c>
      <c r="D2" t="s">
        <v>754</v>
      </c>
      <c r="E2" t="s">
        <v>754</v>
      </c>
      <c r="F2" t="s">
        <v>755</v>
      </c>
      <c r="G2" t="s">
        <v>754</v>
      </c>
      <c r="H2" t="s">
        <v>754</v>
      </c>
      <c r="I2" t="s">
        <v>754</v>
      </c>
      <c r="J2" t="s">
        <v>754</v>
      </c>
      <c r="K2" s="28" t="s">
        <v>756</v>
      </c>
      <c r="L2" s="29" t="s">
        <v>757</v>
      </c>
    </row>
    <row r="3" spans="1:13" x14ac:dyDescent="0.35">
      <c r="A3" t="s">
        <v>114</v>
      </c>
      <c r="B3" t="s">
        <v>115</v>
      </c>
      <c r="C3" t="s">
        <v>116</v>
      </c>
      <c r="D3" t="s">
        <v>754</v>
      </c>
      <c r="E3" t="s">
        <v>754</v>
      </c>
      <c r="F3" t="s">
        <v>754</v>
      </c>
      <c r="G3" t="s">
        <v>754</v>
      </c>
      <c r="H3" t="s">
        <v>754</v>
      </c>
      <c r="I3" t="s">
        <v>754</v>
      </c>
      <c r="J3" t="s">
        <v>754</v>
      </c>
      <c r="K3" s="28" t="s">
        <v>756</v>
      </c>
    </row>
    <row r="4" spans="1:13" ht="43.5" x14ac:dyDescent="0.35">
      <c r="A4" t="s">
        <v>161</v>
      </c>
      <c r="B4" t="s">
        <v>162</v>
      </c>
      <c r="C4" t="s">
        <v>28</v>
      </c>
      <c r="D4" t="s">
        <v>754</v>
      </c>
      <c r="E4" t="s">
        <v>754</v>
      </c>
      <c r="F4" t="s">
        <v>758</v>
      </c>
      <c r="G4" t="s">
        <v>754</v>
      </c>
      <c r="H4" t="s">
        <v>754</v>
      </c>
      <c r="I4" t="s">
        <v>754</v>
      </c>
      <c r="J4" t="s">
        <v>754</v>
      </c>
      <c r="K4" s="28" t="s">
        <v>756</v>
      </c>
      <c r="L4" s="29" t="s">
        <v>759</v>
      </c>
      <c r="M4" s="29" t="s">
        <v>760</v>
      </c>
    </row>
    <row r="5" spans="1:13" x14ac:dyDescent="0.35">
      <c r="A5" t="s">
        <v>170</v>
      </c>
      <c r="B5" t="s">
        <v>171</v>
      </c>
      <c r="C5" t="s">
        <v>172</v>
      </c>
      <c r="D5" t="s">
        <v>754</v>
      </c>
      <c r="E5" t="s">
        <v>754</v>
      </c>
      <c r="F5" t="s">
        <v>754</v>
      </c>
      <c r="G5" t="s">
        <v>754</v>
      </c>
      <c r="H5" t="s">
        <v>754</v>
      </c>
      <c r="I5" t="s">
        <v>754</v>
      </c>
      <c r="J5" t="s">
        <v>754</v>
      </c>
      <c r="K5" s="28" t="s">
        <v>756</v>
      </c>
    </row>
    <row r="6" spans="1:13" x14ac:dyDescent="0.35">
      <c r="A6" t="s">
        <v>173</v>
      </c>
      <c r="B6" t="s">
        <v>174</v>
      </c>
      <c r="C6" t="s">
        <v>32</v>
      </c>
      <c r="D6" t="s">
        <v>754</v>
      </c>
      <c r="E6" t="s">
        <v>754</v>
      </c>
      <c r="F6" t="s">
        <v>754</v>
      </c>
      <c r="G6" t="s">
        <v>754</v>
      </c>
      <c r="H6" t="s">
        <v>754</v>
      </c>
      <c r="I6" t="s">
        <v>754</v>
      </c>
      <c r="J6" t="s">
        <v>754</v>
      </c>
      <c r="K6" s="28" t="s">
        <v>756</v>
      </c>
    </row>
    <row r="7" spans="1:13" x14ac:dyDescent="0.35">
      <c r="A7" t="s">
        <v>195</v>
      </c>
      <c r="B7" t="s">
        <v>196</v>
      </c>
      <c r="C7" t="s">
        <v>197</v>
      </c>
      <c r="D7" t="s">
        <v>754</v>
      </c>
      <c r="E7" t="s">
        <v>754</v>
      </c>
      <c r="F7" t="s">
        <v>754</v>
      </c>
      <c r="G7" t="s">
        <v>754</v>
      </c>
      <c r="H7" t="s">
        <v>754</v>
      </c>
      <c r="I7" t="s">
        <v>754</v>
      </c>
      <c r="J7" t="s">
        <v>754</v>
      </c>
      <c r="K7" s="28" t="s">
        <v>756</v>
      </c>
    </row>
    <row r="8" spans="1:13" x14ac:dyDescent="0.35">
      <c r="A8" t="s">
        <v>241</v>
      </c>
      <c r="B8" t="s">
        <v>242</v>
      </c>
      <c r="C8" t="s">
        <v>32</v>
      </c>
      <c r="D8" t="s">
        <v>754</v>
      </c>
      <c r="E8" t="s">
        <v>754</v>
      </c>
      <c r="F8" t="s">
        <v>754</v>
      </c>
      <c r="G8" t="s">
        <v>754</v>
      </c>
      <c r="H8" t="s">
        <v>754</v>
      </c>
      <c r="I8" t="s">
        <v>754</v>
      </c>
      <c r="J8" t="s">
        <v>754</v>
      </c>
      <c r="K8" s="28" t="s">
        <v>756</v>
      </c>
      <c r="L8" s="29" t="s">
        <v>761</v>
      </c>
    </row>
    <row r="9" spans="1:13" x14ac:dyDescent="0.35">
      <c r="A9" t="s">
        <v>262</v>
      </c>
      <c r="B9" t="s">
        <v>263</v>
      </c>
      <c r="C9" t="s">
        <v>32</v>
      </c>
      <c r="D9" t="s">
        <v>754</v>
      </c>
      <c r="E9" t="s">
        <v>754</v>
      </c>
      <c r="F9" t="s">
        <v>754</v>
      </c>
      <c r="G9" t="s">
        <v>754</v>
      </c>
      <c r="H9" t="s">
        <v>754</v>
      </c>
      <c r="I9" t="s">
        <v>754</v>
      </c>
      <c r="J9" t="s">
        <v>754</v>
      </c>
      <c r="K9" s="28" t="s">
        <v>756</v>
      </c>
    </row>
    <row r="10" spans="1:13" x14ac:dyDescent="0.35">
      <c r="A10" t="s">
        <v>272</v>
      </c>
      <c r="B10" t="s">
        <v>273</v>
      </c>
      <c r="C10" t="s">
        <v>274</v>
      </c>
      <c r="D10" t="s">
        <v>754</v>
      </c>
      <c r="E10" t="s">
        <v>754</v>
      </c>
      <c r="F10" t="s">
        <v>754</v>
      </c>
      <c r="G10" t="s">
        <v>754</v>
      </c>
      <c r="H10" t="s">
        <v>754</v>
      </c>
      <c r="I10" t="s">
        <v>754</v>
      </c>
      <c r="J10" t="s">
        <v>754</v>
      </c>
      <c r="K10" s="28" t="s">
        <v>756</v>
      </c>
    </row>
    <row r="11" spans="1:13" x14ac:dyDescent="0.35">
      <c r="A11" t="s">
        <v>312</v>
      </c>
      <c r="B11" t="s">
        <v>313</v>
      </c>
      <c r="C11" t="s">
        <v>314</v>
      </c>
      <c r="D11" t="s">
        <v>754</v>
      </c>
      <c r="E11" t="s">
        <v>754</v>
      </c>
      <c r="F11" t="s">
        <v>754</v>
      </c>
      <c r="G11" t="s">
        <v>754</v>
      </c>
      <c r="H11" t="s">
        <v>754</v>
      </c>
      <c r="I11" t="s">
        <v>754</v>
      </c>
      <c r="J11" t="s">
        <v>754</v>
      </c>
      <c r="K11" s="28" t="s">
        <v>756</v>
      </c>
    </row>
    <row r="12" spans="1:13" x14ac:dyDescent="0.35">
      <c r="A12" t="s">
        <v>323</v>
      </c>
      <c r="B12" t="s">
        <v>324</v>
      </c>
      <c r="C12" t="s">
        <v>325</v>
      </c>
      <c r="D12" t="s">
        <v>754</v>
      </c>
      <c r="E12" t="s">
        <v>754</v>
      </c>
      <c r="F12" t="s">
        <v>754</v>
      </c>
      <c r="G12" t="s">
        <v>754</v>
      </c>
      <c r="H12" t="s">
        <v>754</v>
      </c>
      <c r="I12" t="s">
        <v>754</v>
      </c>
      <c r="J12" t="s">
        <v>754</v>
      </c>
      <c r="K12" s="28" t="s">
        <v>756</v>
      </c>
    </row>
    <row r="13" spans="1:13" ht="43.5" x14ac:dyDescent="0.35">
      <c r="A13" t="s">
        <v>355</v>
      </c>
      <c r="B13" t="s">
        <v>356</v>
      </c>
      <c r="C13" t="s">
        <v>357</v>
      </c>
      <c r="D13" t="s">
        <v>754</v>
      </c>
      <c r="E13" t="s">
        <v>754</v>
      </c>
      <c r="F13" t="s">
        <v>754</v>
      </c>
      <c r="G13" t="s">
        <v>754</v>
      </c>
      <c r="H13" t="s">
        <v>754</v>
      </c>
      <c r="I13" t="s">
        <v>754</v>
      </c>
      <c r="J13" t="s">
        <v>754</v>
      </c>
      <c r="K13" s="28" t="s">
        <v>756</v>
      </c>
      <c r="L13" s="29" t="s">
        <v>759</v>
      </c>
      <c r="M13" s="29" t="s">
        <v>762</v>
      </c>
    </row>
    <row r="14" spans="1:13" x14ac:dyDescent="0.35">
      <c r="A14" t="s">
        <v>417</v>
      </c>
      <c r="B14" t="s">
        <v>418</v>
      </c>
      <c r="C14" t="s">
        <v>419</v>
      </c>
      <c r="D14" t="s">
        <v>754</v>
      </c>
      <c r="E14" t="s">
        <v>754</v>
      </c>
      <c r="F14" t="s">
        <v>754</v>
      </c>
      <c r="G14" t="s">
        <v>763</v>
      </c>
      <c r="H14" t="s">
        <v>754</v>
      </c>
      <c r="I14" t="s">
        <v>754</v>
      </c>
      <c r="J14" t="s">
        <v>754</v>
      </c>
      <c r="K14" s="28" t="s">
        <v>756</v>
      </c>
    </row>
    <row r="15" spans="1:13" x14ac:dyDescent="0.35">
      <c r="A15" t="s">
        <v>447</v>
      </c>
      <c r="B15" t="s">
        <v>448</v>
      </c>
      <c r="C15" t="s">
        <v>32</v>
      </c>
      <c r="D15" t="s">
        <v>754</v>
      </c>
      <c r="E15" t="s">
        <v>754</v>
      </c>
      <c r="F15" t="s">
        <v>754</v>
      </c>
      <c r="G15" t="s">
        <v>754</v>
      </c>
      <c r="H15" t="s">
        <v>754</v>
      </c>
      <c r="I15" t="s">
        <v>754</v>
      </c>
      <c r="J15" t="s">
        <v>754</v>
      </c>
      <c r="K15" s="28" t="s">
        <v>756</v>
      </c>
    </row>
    <row r="16" spans="1:13" x14ac:dyDescent="0.35">
      <c r="A16" t="s">
        <v>476</v>
      </c>
      <c r="B16" t="s">
        <v>477</v>
      </c>
      <c r="C16" t="s">
        <v>478</v>
      </c>
      <c r="D16" t="s">
        <v>754</v>
      </c>
      <c r="E16" t="s">
        <v>754</v>
      </c>
      <c r="F16" t="s">
        <v>754</v>
      </c>
      <c r="G16" t="s">
        <v>754</v>
      </c>
      <c r="H16" t="s">
        <v>754</v>
      </c>
      <c r="I16" t="s">
        <v>754</v>
      </c>
      <c r="J16" t="s">
        <v>754</v>
      </c>
      <c r="K16" s="28" t="s">
        <v>756</v>
      </c>
    </row>
    <row r="17" spans="1:13" x14ac:dyDescent="0.35">
      <c r="A17" t="s">
        <v>491</v>
      </c>
      <c r="B17" t="s">
        <v>492</v>
      </c>
      <c r="C17" t="s">
        <v>493</v>
      </c>
      <c r="D17" t="s">
        <v>754</v>
      </c>
      <c r="E17" t="s">
        <v>754</v>
      </c>
      <c r="F17" t="s">
        <v>754</v>
      </c>
      <c r="G17" t="s">
        <v>754</v>
      </c>
      <c r="H17" t="s">
        <v>754</v>
      </c>
      <c r="I17" t="s">
        <v>754</v>
      </c>
      <c r="J17" t="s">
        <v>754</v>
      </c>
      <c r="K17" s="28" t="s">
        <v>756</v>
      </c>
    </row>
    <row r="18" spans="1:13" x14ac:dyDescent="0.35">
      <c r="A18" t="s">
        <v>502</v>
      </c>
      <c r="B18" t="s">
        <v>503</v>
      </c>
      <c r="C18" t="s">
        <v>504</v>
      </c>
      <c r="D18" t="s">
        <v>754</v>
      </c>
      <c r="E18" t="s">
        <v>754</v>
      </c>
      <c r="F18" t="s">
        <v>754</v>
      </c>
      <c r="G18" t="s">
        <v>754</v>
      </c>
      <c r="H18" t="s">
        <v>754</v>
      </c>
      <c r="I18" t="s">
        <v>754</v>
      </c>
      <c r="J18" t="s">
        <v>754</v>
      </c>
      <c r="K18" s="28" t="s">
        <v>756</v>
      </c>
    </row>
    <row r="19" spans="1:13" ht="43.5" x14ac:dyDescent="0.35">
      <c r="A19" t="s">
        <v>581</v>
      </c>
      <c r="B19" t="s">
        <v>582</v>
      </c>
      <c r="C19" t="s">
        <v>28</v>
      </c>
      <c r="D19" t="s">
        <v>754</v>
      </c>
      <c r="E19" t="s">
        <v>754</v>
      </c>
      <c r="F19" t="s">
        <v>754</v>
      </c>
      <c r="G19" t="s">
        <v>754</v>
      </c>
      <c r="H19" t="s">
        <v>754</v>
      </c>
      <c r="I19" t="s">
        <v>754</v>
      </c>
      <c r="J19" t="s">
        <v>754</v>
      </c>
      <c r="K19" s="28" t="s">
        <v>756</v>
      </c>
      <c r="L19" s="29" t="s">
        <v>759</v>
      </c>
      <c r="M19" s="29" t="s">
        <v>764</v>
      </c>
    </row>
    <row r="20" spans="1:13" x14ac:dyDescent="0.35">
      <c r="A20" t="s">
        <v>590</v>
      </c>
      <c r="B20" t="s">
        <v>591</v>
      </c>
      <c r="C20" t="s">
        <v>592</v>
      </c>
      <c r="D20" t="s">
        <v>754</v>
      </c>
      <c r="E20" t="s">
        <v>754</v>
      </c>
      <c r="F20" t="s">
        <v>754</v>
      </c>
      <c r="G20" t="s">
        <v>754</v>
      </c>
      <c r="H20" t="s">
        <v>754</v>
      </c>
      <c r="I20" t="s">
        <v>754</v>
      </c>
      <c r="J20" t="s">
        <v>754</v>
      </c>
      <c r="K20" s="28" t="s">
        <v>756</v>
      </c>
      <c r="L20" s="29" t="s">
        <v>765</v>
      </c>
    </row>
    <row r="21" spans="1:13" x14ac:dyDescent="0.35">
      <c r="A21" t="s">
        <v>600</v>
      </c>
      <c r="B21" t="s">
        <v>601</v>
      </c>
      <c r="C21" t="s">
        <v>357</v>
      </c>
      <c r="D21" t="s">
        <v>754</v>
      </c>
      <c r="E21" t="s">
        <v>754</v>
      </c>
      <c r="F21" t="s">
        <v>754</v>
      </c>
      <c r="G21" t="s">
        <v>754</v>
      </c>
      <c r="H21" t="s">
        <v>754</v>
      </c>
      <c r="I21" t="s">
        <v>754</v>
      </c>
      <c r="J21" t="s">
        <v>754</v>
      </c>
      <c r="K21" s="28" t="s">
        <v>756</v>
      </c>
    </row>
    <row r="22" spans="1:13" x14ac:dyDescent="0.35">
      <c r="A22" t="s">
        <v>621</v>
      </c>
      <c r="B22" t="s">
        <v>622</v>
      </c>
      <c r="C22" t="s">
        <v>623</v>
      </c>
      <c r="D22" t="s">
        <v>754</v>
      </c>
      <c r="E22" t="s">
        <v>754</v>
      </c>
      <c r="F22" t="s">
        <v>754</v>
      </c>
      <c r="G22" t="s">
        <v>754</v>
      </c>
      <c r="H22" t="s">
        <v>754</v>
      </c>
      <c r="I22" t="s">
        <v>754</v>
      </c>
      <c r="J22" t="s">
        <v>754</v>
      </c>
      <c r="K22" s="28" t="s">
        <v>756</v>
      </c>
    </row>
    <row r="23" spans="1:13" x14ac:dyDescent="0.35">
      <c r="A23" t="s">
        <v>637</v>
      </c>
      <c r="B23" t="s">
        <v>638</v>
      </c>
      <c r="C23" t="s">
        <v>419</v>
      </c>
      <c r="D23" t="s">
        <v>754</v>
      </c>
      <c r="E23" t="s">
        <v>754</v>
      </c>
      <c r="F23" t="s">
        <v>758</v>
      </c>
      <c r="G23" t="s">
        <v>754</v>
      </c>
      <c r="H23" t="s">
        <v>754</v>
      </c>
      <c r="I23" t="s">
        <v>754</v>
      </c>
      <c r="J23" t="s">
        <v>754</v>
      </c>
      <c r="K23" s="28" t="s">
        <v>756</v>
      </c>
    </row>
    <row r="24" spans="1:13" x14ac:dyDescent="0.35">
      <c r="A24" t="s">
        <v>664</v>
      </c>
      <c r="B24" t="s">
        <v>665</v>
      </c>
      <c r="C24" t="s">
        <v>354</v>
      </c>
      <c r="D24" t="s">
        <v>754</v>
      </c>
      <c r="E24" t="s">
        <v>754</v>
      </c>
      <c r="F24" t="s">
        <v>754</v>
      </c>
      <c r="G24" t="s">
        <v>754</v>
      </c>
      <c r="H24" t="s">
        <v>754</v>
      </c>
      <c r="I24" t="s">
        <v>754</v>
      </c>
      <c r="J24" t="s">
        <v>754</v>
      </c>
      <c r="K24" s="28" t="s">
        <v>756</v>
      </c>
    </row>
  </sheetData>
  <sortState xmlns:xlrd2="http://schemas.microsoft.com/office/spreadsheetml/2017/richdata2" ref="A2:I24">
    <sortCondition ref="B2:B24"/>
  </sortState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8157E-DE57-4D93-A646-B22214B5149B}">
  <dimension ref="A1:N6"/>
  <sheetViews>
    <sheetView workbookViewId="0">
      <pane xSplit="1" topLeftCell="B1" activePane="topRight" state="frozen"/>
      <selection pane="topRight" activeCell="B7" sqref="B7"/>
    </sheetView>
  </sheetViews>
  <sheetFormatPr defaultRowHeight="14.5" x14ac:dyDescent="0.35"/>
  <cols>
    <col min="1" max="1" width="6.7265625" customWidth="1"/>
    <col min="2" max="2" width="28" customWidth="1"/>
    <col min="3" max="3" width="26" bestFit="1" customWidth="1"/>
    <col min="4" max="5" width="25.26953125" bestFit="1" customWidth="1"/>
    <col min="6" max="6" width="27.7265625" style="29" bestFit="1" customWidth="1"/>
    <col min="7" max="7" width="24" style="29" customWidth="1"/>
    <col min="8" max="8" width="24.81640625" style="29" customWidth="1"/>
    <col min="9" max="9" width="12.54296875" bestFit="1" customWidth="1"/>
    <col min="10" max="10" width="16.26953125" customWidth="1"/>
    <col min="11" max="11" width="14.26953125" bestFit="1" customWidth="1"/>
    <col min="12" max="12" width="40.453125" style="29" customWidth="1"/>
    <col min="13" max="13" width="15.7265625" style="33" customWidth="1"/>
    <col min="14" max="14" width="22" style="29" customWidth="1"/>
  </cols>
  <sheetData>
    <row r="1" spans="1:13" ht="15" thickBot="1" x14ac:dyDescent="0.4">
      <c r="A1" s="25" t="s">
        <v>0</v>
      </c>
      <c r="B1" s="26" t="s">
        <v>1</v>
      </c>
      <c r="C1" s="27" t="s">
        <v>2</v>
      </c>
      <c r="D1" s="1" t="s">
        <v>745</v>
      </c>
      <c r="E1" s="1" t="s">
        <v>746</v>
      </c>
      <c r="F1" s="31" t="s">
        <v>747</v>
      </c>
      <c r="G1" s="31" t="s">
        <v>748</v>
      </c>
      <c r="H1" s="31" t="s">
        <v>749</v>
      </c>
      <c r="I1" s="1" t="s">
        <v>750</v>
      </c>
      <c r="J1" s="1" t="s">
        <v>751</v>
      </c>
      <c r="K1" s="30" t="s">
        <v>752</v>
      </c>
      <c r="L1" s="31" t="s">
        <v>753</v>
      </c>
      <c r="M1" s="32" t="s">
        <v>766</v>
      </c>
    </row>
    <row r="2" spans="1:13" x14ac:dyDescent="0.35">
      <c r="A2" t="s">
        <v>110</v>
      </c>
      <c r="B2" t="s">
        <v>111</v>
      </c>
      <c r="C2" t="s">
        <v>38</v>
      </c>
      <c r="D2" t="s">
        <v>754</v>
      </c>
      <c r="E2" t="s">
        <v>754</v>
      </c>
      <c r="F2" s="29" t="s">
        <v>754</v>
      </c>
      <c r="G2" s="29" t="s">
        <v>754</v>
      </c>
      <c r="H2" s="29" t="s">
        <v>754</v>
      </c>
      <c r="I2" s="29" t="s">
        <v>754</v>
      </c>
      <c r="J2" s="29" t="s">
        <v>754</v>
      </c>
      <c r="K2" s="48" t="s">
        <v>34</v>
      </c>
      <c r="M2" s="33" t="s">
        <v>767</v>
      </c>
    </row>
    <row r="3" spans="1:13" x14ac:dyDescent="0.35">
      <c r="A3" t="s">
        <v>412</v>
      </c>
      <c r="B3" t="s">
        <v>413</v>
      </c>
      <c r="C3" t="s">
        <v>354</v>
      </c>
      <c r="D3" t="s">
        <v>754</v>
      </c>
      <c r="E3" t="s">
        <v>754</v>
      </c>
      <c r="F3" s="29" t="s">
        <v>768</v>
      </c>
      <c r="G3" s="29" t="s">
        <v>769</v>
      </c>
      <c r="H3" s="29" t="s">
        <v>754</v>
      </c>
      <c r="I3" s="29" t="s">
        <v>754</v>
      </c>
      <c r="J3" s="29" t="s">
        <v>754</v>
      </c>
      <c r="K3" s="48" t="s">
        <v>34</v>
      </c>
      <c r="M3" s="33" t="s">
        <v>770</v>
      </c>
    </row>
    <row r="4" spans="1:13" x14ac:dyDescent="0.35">
      <c r="A4" t="s">
        <v>552</v>
      </c>
      <c r="B4" t="s">
        <v>553</v>
      </c>
      <c r="C4" t="s">
        <v>41</v>
      </c>
      <c r="D4" t="s">
        <v>754</v>
      </c>
      <c r="E4" t="s">
        <v>754</v>
      </c>
      <c r="F4" s="29" t="s">
        <v>754</v>
      </c>
      <c r="G4" s="29" t="s">
        <v>754</v>
      </c>
      <c r="H4" s="29" t="s">
        <v>754</v>
      </c>
      <c r="I4" s="29" t="s">
        <v>754</v>
      </c>
      <c r="J4" s="29" t="s">
        <v>754</v>
      </c>
      <c r="K4" s="48" t="s">
        <v>34</v>
      </c>
      <c r="M4" s="33" t="s">
        <v>771</v>
      </c>
    </row>
    <row r="5" spans="1:13" x14ac:dyDescent="0.35">
      <c r="A5" t="s">
        <v>668</v>
      </c>
      <c r="B5" t="s">
        <v>669</v>
      </c>
      <c r="C5" t="s">
        <v>172</v>
      </c>
      <c r="D5" t="s">
        <v>754</v>
      </c>
      <c r="E5" t="s">
        <v>754</v>
      </c>
      <c r="F5" s="29" t="s">
        <v>754</v>
      </c>
      <c r="G5" s="29" t="s">
        <v>754</v>
      </c>
      <c r="H5" s="29" t="s">
        <v>754</v>
      </c>
      <c r="I5" s="29" t="s">
        <v>754</v>
      </c>
      <c r="J5" s="29" t="s">
        <v>754</v>
      </c>
      <c r="K5" s="48" t="s">
        <v>34</v>
      </c>
      <c r="M5" s="33" t="s">
        <v>771</v>
      </c>
    </row>
    <row r="6" spans="1:13" x14ac:dyDescent="0.35">
      <c r="A6" t="s">
        <v>562</v>
      </c>
      <c r="B6" t="s">
        <v>563</v>
      </c>
      <c r="C6" t="s">
        <v>41</v>
      </c>
      <c r="D6" t="s">
        <v>754</v>
      </c>
      <c r="E6" t="s">
        <v>754</v>
      </c>
      <c r="F6" s="29" t="s">
        <v>754</v>
      </c>
      <c r="G6" s="29" t="s">
        <v>754</v>
      </c>
      <c r="H6" s="29" t="s">
        <v>754</v>
      </c>
      <c r="I6" s="29" t="s">
        <v>754</v>
      </c>
      <c r="J6" s="29" t="s">
        <v>754</v>
      </c>
      <c r="K6" s="48" t="s">
        <v>34</v>
      </c>
      <c r="M6" s="33" t="s">
        <v>771</v>
      </c>
    </row>
  </sheetData>
  <sortState xmlns:xlrd2="http://schemas.microsoft.com/office/spreadsheetml/2017/richdata2" ref="A2:N5">
    <sortCondition ref="B2:B5"/>
  </sortState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07DE8-7CE3-41BF-A6C0-B42B3704C47D}">
  <dimension ref="A1:O20"/>
  <sheetViews>
    <sheetView workbookViewId="0">
      <selection activeCell="C19" sqref="C19"/>
    </sheetView>
  </sheetViews>
  <sheetFormatPr defaultRowHeight="14.5" x14ac:dyDescent="0.35"/>
  <cols>
    <col min="2" max="2" width="29.26953125" bestFit="1" customWidth="1"/>
    <col min="3" max="3" width="32.54296875" bestFit="1" customWidth="1"/>
    <col min="4" max="5" width="25.26953125" bestFit="1" customWidth="1"/>
    <col min="6" max="6" width="18.81640625" bestFit="1" customWidth="1"/>
    <col min="7" max="7" width="15.1796875" bestFit="1" customWidth="1"/>
    <col min="8" max="8" width="15.26953125" bestFit="1" customWidth="1"/>
    <col min="9" max="9" width="14.453125" customWidth="1"/>
    <col min="10" max="10" width="19" bestFit="1" customWidth="1"/>
    <col min="11" max="11" width="18" bestFit="1" customWidth="1"/>
    <col min="12" max="12" width="23.453125" customWidth="1"/>
    <col min="15" max="15" width="20.453125" bestFit="1" customWidth="1"/>
  </cols>
  <sheetData>
    <row r="1" spans="1:15" ht="15" thickBot="1" x14ac:dyDescent="0.4">
      <c r="A1" s="25" t="s">
        <v>0</v>
      </c>
      <c r="B1" s="26" t="s">
        <v>1</v>
      </c>
      <c r="C1" s="26" t="s">
        <v>2</v>
      </c>
      <c r="D1" s="1" t="s">
        <v>745</v>
      </c>
      <c r="E1" s="1" t="s">
        <v>746</v>
      </c>
      <c r="F1" s="1" t="s">
        <v>747</v>
      </c>
      <c r="G1" s="1" t="s">
        <v>748</v>
      </c>
      <c r="H1" s="1" t="s">
        <v>749</v>
      </c>
      <c r="I1" s="1" t="s">
        <v>750</v>
      </c>
      <c r="J1" s="1" t="s">
        <v>751</v>
      </c>
      <c r="K1" s="30" t="s">
        <v>752</v>
      </c>
      <c r="L1" s="1" t="s">
        <v>753</v>
      </c>
      <c r="M1" s="49" t="s">
        <v>766</v>
      </c>
    </row>
    <row r="2" spans="1:15" x14ac:dyDescent="0.35">
      <c r="A2" t="s">
        <v>45</v>
      </c>
      <c r="B2" t="s">
        <v>46</v>
      </c>
      <c r="C2" t="s">
        <v>145</v>
      </c>
      <c r="D2" t="s">
        <v>754</v>
      </c>
      <c r="E2" t="s">
        <v>754</v>
      </c>
      <c r="F2" t="s">
        <v>754</v>
      </c>
      <c r="G2" t="s">
        <v>754</v>
      </c>
      <c r="H2" t="s">
        <v>754</v>
      </c>
      <c r="I2" t="s">
        <v>754</v>
      </c>
      <c r="J2" t="s">
        <v>754</v>
      </c>
      <c r="K2" s="53" t="s">
        <v>34</v>
      </c>
      <c r="M2" s="50" t="s">
        <v>771</v>
      </c>
    </row>
    <row r="3" spans="1:15" x14ac:dyDescent="0.35">
      <c r="A3" t="s">
        <v>64</v>
      </c>
      <c r="B3" s="9" t="s">
        <v>65</v>
      </c>
      <c r="C3" s="9" t="s">
        <v>66</v>
      </c>
      <c r="D3" t="s">
        <v>754</v>
      </c>
      <c r="E3" t="s">
        <v>754</v>
      </c>
      <c r="F3" t="s">
        <v>754</v>
      </c>
      <c r="G3" t="s">
        <v>754</v>
      </c>
      <c r="H3" t="s">
        <v>754</v>
      </c>
      <c r="I3" t="s">
        <v>754</v>
      </c>
      <c r="J3" t="s">
        <v>754</v>
      </c>
      <c r="K3" s="53" t="s">
        <v>34</v>
      </c>
      <c r="M3" s="50" t="s">
        <v>770</v>
      </c>
    </row>
    <row r="4" spans="1:15" x14ac:dyDescent="0.35">
      <c r="A4" t="s">
        <v>772</v>
      </c>
      <c r="B4" s="9" t="s">
        <v>122</v>
      </c>
      <c r="C4" s="9" t="s">
        <v>123</v>
      </c>
      <c r="D4" t="s">
        <v>754</v>
      </c>
      <c r="E4" t="s">
        <v>754</v>
      </c>
      <c r="F4" t="s">
        <v>754</v>
      </c>
      <c r="G4" t="s">
        <v>754</v>
      </c>
      <c r="H4" t="s">
        <v>754</v>
      </c>
      <c r="I4" t="s">
        <v>754</v>
      </c>
      <c r="J4" t="s">
        <v>754</v>
      </c>
      <c r="K4" s="52" t="s">
        <v>34</v>
      </c>
      <c r="L4" t="s">
        <v>773</v>
      </c>
      <c r="M4" s="50" t="s">
        <v>767</v>
      </c>
      <c r="O4" t="s">
        <v>774</v>
      </c>
    </row>
    <row r="5" spans="1:15" x14ac:dyDescent="0.35">
      <c r="A5" t="s">
        <v>124</v>
      </c>
      <c r="B5" s="9" t="s">
        <v>125</v>
      </c>
      <c r="C5" s="9" t="s">
        <v>126</v>
      </c>
      <c r="D5" t="s">
        <v>754</v>
      </c>
      <c r="E5" t="s">
        <v>754</v>
      </c>
      <c r="F5" t="s">
        <v>754</v>
      </c>
      <c r="G5" t="s">
        <v>754</v>
      </c>
      <c r="H5" t="s">
        <v>754</v>
      </c>
      <c r="I5" t="s">
        <v>754</v>
      </c>
      <c r="J5" t="s">
        <v>754</v>
      </c>
      <c r="K5" s="53" t="s">
        <v>34</v>
      </c>
      <c r="M5" s="50" t="s">
        <v>770</v>
      </c>
    </row>
    <row r="6" spans="1:15" x14ac:dyDescent="0.35">
      <c r="A6" t="s">
        <v>131</v>
      </c>
      <c r="B6" s="9" t="s">
        <v>132</v>
      </c>
      <c r="C6" s="9" t="s">
        <v>133</v>
      </c>
      <c r="D6" t="s">
        <v>754</v>
      </c>
      <c r="E6" t="s">
        <v>754</v>
      </c>
      <c r="F6" t="s">
        <v>754</v>
      </c>
      <c r="G6" t="s">
        <v>754</v>
      </c>
      <c r="H6" t="s">
        <v>754</v>
      </c>
      <c r="I6" t="s">
        <v>754</v>
      </c>
      <c r="J6" t="s">
        <v>754</v>
      </c>
      <c r="K6" s="52" t="s">
        <v>34</v>
      </c>
      <c r="L6" t="s">
        <v>775</v>
      </c>
      <c r="M6" s="50" t="s">
        <v>770</v>
      </c>
      <c r="O6" t="s">
        <v>774</v>
      </c>
    </row>
    <row r="7" spans="1:15" x14ac:dyDescent="0.35">
      <c r="A7" t="s">
        <v>150</v>
      </c>
      <c r="B7" t="s">
        <v>151</v>
      </c>
      <c r="C7" t="s">
        <v>152</v>
      </c>
      <c r="D7" t="s">
        <v>754</v>
      </c>
      <c r="E7" t="s">
        <v>754</v>
      </c>
      <c r="F7" t="s">
        <v>754</v>
      </c>
      <c r="G7" t="s">
        <v>754</v>
      </c>
      <c r="H7" t="s">
        <v>754</v>
      </c>
      <c r="I7" t="s">
        <v>754</v>
      </c>
      <c r="J7" t="s">
        <v>754</v>
      </c>
      <c r="K7" s="53" t="s">
        <v>34</v>
      </c>
    </row>
    <row r="8" spans="1:15" x14ac:dyDescent="0.35">
      <c r="A8" t="s">
        <v>256</v>
      </c>
      <c r="B8" s="9" t="s">
        <v>257</v>
      </c>
      <c r="C8" s="9" t="s">
        <v>258</v>
      </c>
      <c r="D8" t="s">
        <v>754</v>
      </c>
      <c r="E8" t="s">
        <v>754</v>
      </c>
      <c r="F8" t="s">
        <v>768</v>
      </c>
      <c r="G8" t="s">
        <v>754</v>
      </c>
      <c r="H8" t="s">
        <v>754</v>
      </c>
      <c r="I8" t="s">
        <v>754</v>
      </c>
      <c r="J8" t="s">
        <v>754</v>
      </c>
      <c r="K8" s="52" t="s">
        <v>34</v>
      </c>
      <c r="L8" t="s">
        <v>775</v>
      </c>
      <c r="M8" s="50" t="s">
        <v>770</v>
      </c>
      <c r="O8" t="s">
        <v>774</v>
      </c>
    </row>
    <row r="9" spans="1:15" x14ac:dyDescent="0.35">
      <c r="A9" t="s">
        <v>302</v>
      </c>
      <c r="B9" s="9" t="s">
        <v>303</v>
      </c>
      <c r="C9" s="9" t="s">
        <v>28</v>
      </c>
      <c r="D9" t="s">
        <v>754</v>
      </c>
      <c r="E9" t="s">
        <v>754</v>
      </c>
      <c r="F9" t="s">
        <v>754</v>
      </c>
      <c r="G9" t="s">
        <v>754</v>
      </c>
      <c r="H9" t="s">
        <v>754</v>
      </c>
      <c r="I9" t="s">
        <v>754</v>
      </c>
      <c r="J9" t="s">
        <v>754</v>
      </c>
      <c r="K9" s="53" t="s">
        <v>34</v>
      </c>
      <c r="L9" t="s">
        <v>759</v>
      </c>
      <c r="M9" s="50" t="s">
        <v>776</v>
      </c>
      <c r="O9" t="s">
        <v>774</v>
      </c>
    </row>
    <row r="10" spans="1:15" x14ac:dyDescent="0.35">
      <c r="A10" t="str">
        <f>CONCATENATE(B10,"- ",Table3[[#This Row],[District]])</f>
        <v>Macomb Middle School-  Crete Monee CUSD 201U</v>
      </c>
      <c r="B10" s="34" t="s">
        <v>424</v>
      </c>
      <c r="C10" s="15" t="s">
        <v>425</v>
      </c>
      <c r="D10" t="s">
        <v>754</v>
      </c>
      <c r="E10" t="s">
        <v>754</v>
      </c>
      <c r="F10" t="s">
        <v>768</v>
      </c>
      <c r="G10" t="s">
        <v>769</v>
      </c>
      <c r="H10" t="s">
        <v>754</v>
      </c>
      <c r="I10" t="s">
        <v>754</v>
      </c>
      <c r="J10" t="s">
        <v>754</v>
      </c>
      <c r="K10" s="53" t="s">
        <v>34</v>
      </c>
      <c r="M10" s="50" t="s">
        <v>777</v>
      </c>
    </row>
    <row r="11" spans="1:15" x14ac:dyDescent="0.35">
      <c r="A11" t="s">
        <v>459</v>
      </c>
      <c r="B11" t="s">
        <v>460</v>
      </c>
      <c r="C11" t="s">
        <v>41</v>
      </c>
      <c r="D11" t="s">
        <v>754</v>
      </c>
      <c r="E11" t="s">
        <v>754</v>
      </c>
      <c r="F11" t="s">
        <v>754</v>
      </c>
      <c r="G11" t="s">
        <v>754</v>
      </c>
      <c r="H11" t="s">
        <v>754</v>
      </c>
      <c r="I11" t="s">
        <v>754</v>
      </c>
      <c r="J11" t="s">
        <v>754</v>
      </c>
      <c r="K11" s="53" t="s">
        <v>34</v>
      </c>
    </row>
    <row r="12" spans="1:15" x14ac:dyDescent="0.35">
      <c r="A12" t="s">
        <v>468</v>
      </c>
      <c r="B12" s="9" t="s">
        <v>469</v>
      </c>
      <c r="C12" s="9" t="s">
        <v>28</v>
      </c>
      <c r="D12" t="s">
        <v>754</v>
      </c>
      <c r="E12" t="s">
        <v>754</v>
      </c>
      <c r="F12" t="s">
        <v>754</v>
      </c>
      <c r="G12" t="s">
        <v>754</v>
      </c>
      <c r="H12" t="s">
        <v>754</v>
      </c>
      <c r="I12" t="s">
        <v>754</v>
      </c>
      <c r="J12" t="s">
        <v>754</v>
      </c>
      <c r="K12" s="52" t="s">
        <v>34</v>
      </c>
      <c r="L12" t="s">
        <v>778</v>
      </c>
      <c r="M12" s="50" t="s">
        <v>779</v>
      </c>
      <c r="O12" t="s">
        <v>774</v>
      </c>
    </row>
    <row r="13" spans="1:15" x14ac:dyDescent="0.35">
      <c r="A13" t="str">
        <f>CONCATENATE(B13,"- ",Table3[[#This Row],[District]])</f>
        <v>Mt Carmel Junior High School- Beach Park CCSD 3</v>
      </c>
      <c r="B13" s="9" t="s">
        <v>474</v>
      </c>
      <c r="C13" s="9" t="s">
        <v>475</v>
      </c>
      <c r="D13" t="s">
        <v>754</v>
      </c>
      <c r="E13" t="s">
        <v>754</v>
      </c>
      <c r="F13" t="s">
        <v>768</v>
      </c>
      <c r="G13" t="s">
        <v>769</v>
      </c>
      <c r="H13" t="s">
        <v>754</v>
      </c>
      <c r="I13" t="s">
        <v>754</v>
      </c>
      <c r="J13" t="s">
        <v>754</v>
      </c>
      <c r="K13" s="53" t="s">
        <v>34</v>
      </c>
      <c r="M13" s="50" t="s">
        <v>780</v>
      </c>
    </row>
    <row r="14" spans="1:15" x14ac:dyDescent="0.35">
      <c r="A14" t="s">
        <v>479</v>
      </c>
      <c r="B14" s="9" t="s">
        <v>480</v>
      </c>
      <c r="C14" s="9" t="s">
        <v>28</v>
      </c>
      <c r="D14" t="s">
        <v>754</v>
      </c>
      <c r="E14" t="s">
        <v>754</v>
      </c>
      <c r="F14" t="s">
        <v>754</v>
      </c>
      <c r="G14" t="s">
        <v>754</v>
      </c>
      <c r="H14" t="s">
        <v>754</v>
      </c>
      <c r="I14" t="s">
        <v>754</v>
      </c>
      <c r="J14" t="s">
        <v>754</v>
      </c>
      <c r="K14" s="52" t="s">
        <v>34</v>
      </c>
      <c r="L14" t="s">
        <v>781</v>
      </c>
      <c r="M14" s="50" t="s">
        <v>779</v>
      </c>
      <c r="N14" t="s">
        <v>782</v>
      </c>
      <c r="O14" t="s">
        <v>774</v>
      </c>
    </row>
    <row r="15" spans="1:15" x14ac:dyDescent="0.35">
      <c r="A15" t="s">
        <v>514</v>
      </c>
      <c r="B15" t="s">
        <v>515</v>
      </c>
      <c r="C15" t="s">
        <v>516</v>
      </c>
      <c r="D15" t="s">
        <v>754</v>
      </c>
      <c r="E15" t="s">
        <v>754</v>
      </c>
      <c r="F15" t="s">
        <v>754</v>
      </c>
      <c r="G15" t="s">
        <v>754</v>
      </c>
      <c r="H15" t="s">
        <v>754</v>
      </c>
      <c r="I15" t="s">
        <v>754</v>
      </c>
      <c r="J15" t="s">
        <v>754</v>
      </c>
      <c r="K15" s="53" t="s">
        <v>34</v>
      </c>
      <c r="M15" s="50" t="s">
        <v>777</v>
      </c>
    </row>
    <row r="16" spans="1:15" x14ac:dyDescent="0.35">
      <c r="A16" t="s">
        <v>560</v>
      </c>
      <c r="B16" t="s">
        <v>561</v>
      </c>
      <c r="C16" t="s">
        <v>32</v>
      </c>
      <c r="D16" t="s">
        <v>754</v>
      </c>
      <c r="E16" t="s">
        <v>754</v>
      </c>
      <c r="F16" t="s">
        <v>754</v>
      </c>
      <c r="G16" t="s">
        <v>754</v>
      </c>
      <c r="H16" t="s">
        <v>754</v>
      </c>
      <c r="I16" t="s">
        <v>754</v>
      </c>
      <c r="J16" t="s">
        <v>754</v>
      </c>
      <c r="K16" s="53" t="s">
        <v>34</v>
      </c>
      <c r="L16" t="s">
        <v>783</v>
      </c>
      <c r="M16" s="50" t="s">
        <v>784</v>
      </c>
      <c r="N16" s="51" t="s">
        <v>785</v>
      </c>
      <c r="O16" t="s">
        <v>774</v>
      </c>
    </row>
    <row r="17" spans="1:15" x14ac:dyDescent="0.35">
      <c r="A17" t="s">
        <v>593</v>
      </c>
      <c r="B17" t="s">
        <v>594</v>
      </c>
      <c r="C17" t="s">
        <v>595</v>
      </c>
      <c r="D17" t="s">
        <v>754</v>
      </c>
      <c r="E17" t="s">
        <v>754</v>
      </c>
      <c r="F17" t="s">
        <v>754</v>
      </c>
      <c r="G17" t="s">
        <v>754</v>
      </c>
      <c r="H17" t="s">
        <v>754</v>
      </c>
      <c r="I17" t="s">
        <v>754</v>
      </c>
      <c r="J17" t="s">
        <v>754</v>
      </c>
      <c r="K17" s="52" t="s">
        <v>34</v>
      </c>
      <c r="M17" s="50" t="s">
        <v>767</v>
      </c>
      <c r="O17" t="s">
        <v>774</v>
      </c>
    </row>
    <row r="18" spans="1:15" x14ac:dyDescent="0.35">
      <c r="A18" s="7" t="s">
        <v>596</v>
      </c>
      <c r="B18" s="8" t="s">
        <v>597</v>
      </c>
      <c r="C18" s="8" t="s">
        <v>28</v>
      </c>
      <c r="D18" t="s">
        <v>754</v>
      </c>
      <c r="E18" t="s">
        <v>754</v>
      </c>
      <c r="F18" t="s">
        <v>754</v>
      </c>
      <c r="G18" t="s">
        <v>754</v>
      </c>
      <c r="H18" t="s">
        <v>754</v>
      </c>
      <c r="I18" t="s">
        <v>754</v>
      </c>
      <c r="J18" t="s">
        <v>754</v>
      </c>
      <c r="K18" s="52" t="s">
        <v>34</v>
      </c>
      <c r="L18" t="s">
        <v>786</v>
      </c>
      <c r="M18" s="50" t="s">
        <v>780</v>
      </c>
      <c r="O18" t="s">
        <v>774</v>
      </c>
    </row>
    <row r="19" spans="1:15" x14ac:dyDescent="0.35">
      <c r="A19" s="7" t="s">
        <v>608</v>
      </c>
      <c r="B19" s="15" t="s">
        <v>609</v>
      </c>
      <c r="C19" s="15" t="s">
        <v>32</v>
      </c>
      <c r="D19" t="s">
        <v>787</v>
      </c>
      <c r="E19" t="s">
        <v>787</v>
      </c>
      <c r="F19" t="s">
        <v>754</v>
      </c>
      <c r="G19" t="s">
        <v>754</v>
      </c>
      <c r="H19" t="s">
        <v>754</v>
      </c>
      <c r="I19" t="s">
        <v>754</v>
      </c>
      <c r="J19" t="s">
        <v>754</v>
      </c>
      <c r="K19" s="53" t="s">
        <v>34</v>
      </c>
      <c r="M19" s="50" t="s">
        <v>776</v>
      </c>
    </row>
    <row r="20" spans="1:15" x14ac:dyDescent="0.35">
      <c r="A20" s="7" t="s">
        <v>634</v>
      </c>
      <c r="B20" s="8" t="s">
        <v>635</v>
      </c>
      <c r="C20" s="8" t="s">
        <v>788</v>
      </c>
      <c r="D20" t="s">
        <v>754</v>
      </c>
      <c r="E20" t="s">
        <v>754</v>
      </c>
      <c r="F20" t="s">
        <v>754</v>
      </c>
      <c r="G20" t="s">
        <v>754</v>
      </c>
      <c r="H20" t="s">
        <v>754</v>
      </c>
      <c r="I20" t="s">
        <v>754</v>
      </c>
      <c r="J20" t="s">
        <v>754</v>
      </c>
      <c r="K20" s="53" t="s">
        <v>34</v>
      </c>
      <c r="M20" s="50" t="s">
        <v>789</v>
      </c>
    </row>
  </sheetData>
  <sortState xmlns:xlrd2="http://schemas.microsoft.com/office/spreadsheetml/2017/richdata2" ref="A2:O20">
    <sortCondition ref="B2:B20"/>
    <sortCondition ref="C2:C20"/>
  </sortState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5E6E3-7153-493F-9D92-A39802AFC69E}">
  <dimension ref="A1:M31"/>
  <sheetViews>
    <sheetView workbookViewId="0">
      <selection activeCell="B28" sqref="B28:C31"/>
    </sheetView>
  </sheetViews>
  <sheetFormatPr defaultRowHeight="14.5" x14ac:dyDescent="0.35"/>
  <cols>
    <col min="1" max="1" width="5.1796875" customWidth="1"/>
    <col min="2" max="2" width="30.81640625" bestFit="1" customWidth="1"/>
    <col min="3" max="3" width="21.1796875" bestFit="1" customWidth="1"/>
    <col min="4" max="5" width="25.26953125" bestFit="1" customWidth="1"/>
    <col min="6" max="6" width="18.81640625" bestFit="1" customWidth="1"/>
    <col min="7" max="7" width="15.1796875" bestFit="1" customWidth="1"/>
    <col min="8" max="8" width="15.26953125" bestFit="1" customWidth="1"/>
    <col min="9" max="9" width="12.54296875" bestFit="1" customWidth="1"/>
    <col min="10" max="10" width="19" bestFit="1" customWidth="1"/>
    <col min="11" max="11" width="18" bestFit="1" customWidth="1"/>
    <col min="12" max="12" width="18.453125" bestFit="1" customWidth="1"/>
    <col min="13" max="13" width="11.26953125" bestFit="1" customWidth="1"/>
  </cols>
  <sheetData>
    <row r="1" spans="1:13" ht="15" thickBot="1" x14ac:dyDescent="0.4">
      <c r="A1" s="25" t="s">
        <v>0</v>
      </c>
      <c r="B1" s="26" t="s">
        <v>1</v>
      </c>
      <c r="C1" s="26" t="s">
        <v>2</v>
      </c>
      <c r="D1" s="1" t="s">
        <v>745</v>
      </c>
      <c r="E1" s="1" t="s">
        <v>746</v>
      </c>
      <c r="F1" s="1" t="s">
        <v>747</v>
      </c>
      <c r="G1" s="1" t="s">
        <v>748</v>
      </c>
      <c r="H1" s="1" t="s">
        <v>749</v>
      </c>
      <c r="I1" s="1" t="s">
        <v>750</v>
      </c>
      <c r="J1" s="1" t="s">
        <v>751</v>
      </c>
      <c r="K1" s="30" t="s">
        <v>752</v>
      </c>
      <c r="L1" s="1" t="s">
        <v>753</v>
      </c>
      <c r="M1" s="49" t="s">
        <v>766</v>
      </c>
    </row>
    <row r="2" spans="1:13" x14ac:dyDescent="0.35">
      <c r="A2" t="s">
        <v>39</v>
      </c>
      <c r="B2" t="s">
        <v>40</v>
      </c>
      <c r="C2" t="s">
        <v>41</v>
      </c>
      <c r="D2" t="s">
        <v>754</v>
      </c>
      <c r="E2" t="s">
        <v>754</v>
      </c>
      <c r="F2" t="s">
        <v>754</v>
      </c>
      <c r="G2" t="s">
        <v>754</v>
      </c>
      <c r="H2" t="s">
        <v>754</v>
      </c>
      <c r="I2" t="s">
        <v>754</v>
      </c>
      <c r="J2" t="s">
        <v>754</v>
      </c>
      <c r="K2" s="53" t="s">
        <v>34</v>
      </c>
    </row>
    <row r="3" spans="1:13" x14ac:dyDescent="0.35">
      <c r="A3" s="7" t="s">
        <v>49</v>
      </c>
      <c r="B3" s="8" t="s">
        <v>50</v>
      </c>
      <c r="C3" s="8" t="s">
        <v>51</v>
      </c>
      <c r="D3" t="s">
        <v>754</v>
      </c>
      <c r="E3" t="s">
        <v>754</v>
      </c>
      <c r="F3" t="s">
        <v>754</v>
      </c>
      <c r="G3" t="s">
        <v>754</v>
      </c>
      <c r="H3" t="s">
        <v>754</v>
      </c>
      <c r="I3" t="s">
        <v>754</v>
      </c>
      <c r="J3" t="s">
        <v>754</v>
      </c>
      <c r="K3" s="53" t="s">
        <v>34</v>
      </c>
      <c r="L3" t="s">
        <v>790</v>
      </c>
    </row>
    <row r="4" spans="1:13" x14ac:dyDescent="0.35">
      <c r="A4" t="s">
        <v>96</v>
      </c>
      <c r="B4" s="9" t="s">
        <v>97</v>
      </c>
      <c r="C4" s="9" t="s">
        <v>98</v>
      </c>
      <c r="D4" t="s">
        <v>754</v>
      </c>
      <c r="E4" t="s">
        <v>754</v>
      </c>
      <c r="F4" t="s">
        <v>754</v>
      </c>
      <c r="G4" t="s">
        <v>754</v>
      </c>
      <c r="H4" t="s">
        <v>754</v>
      </c>
      <c r="I4" t="s">
        <v>754</v>
      </c>
      <c r="J4" t="s">
        <v>754</v>
      </c>
      <c r="K4" s="53" t="s">
        <v>34</v>
      </c>
    </row>
    <row r="5" spans="1:13" x14ac:dyDescent="0.35">
      <c r="A5" s="35" t="s">
        <v>102</v>
      </c>
      <c r="B5" s="35" t="s">
        <v>103</v>
      </c>
      <c r="C5" s="35" t="s">
        <v>104</v>
      </c>
      <c r="D5" s="35" t="s">
        <v>754</v>
      </c>
      <c r="E5" s="35" t="s">
        <v>754</v>
      </c>
      <c r="F5" t="s">
        <v>791</v>
      </c>
      <c r="G5" s="35" t="s">
        <v>754</v>
      </c>
      <c r="H5" t="s">
        <v>754</v>
      </c>
      <c r="I5" s="35" t="s">
        <v>754</v>
      </c>
      <c r="J5" t="s">
        <v>754</v>
      </c>
      <c r="K5" s="53" t="s">
        <v>34</v>
      </c>
    </row>
    <row r="6" spans="1:13" x14ac:dyDescent="0.35">
      <c r="A6" t="s">
        <v>117</v>
      </c>
      <c r="B6" t="s">
        <v>118</v>
      </c>
      <c r="C6" t="s">
        <v>95</v>
      </c>
      <c r="D6" t="s">
        <v>754</v>
      </c>
      <c r="E6" t="s">
        <v>754</v>
      </c>
      <c r="F6" t="s">
        <v>791</v>
      </c>
      <c r="G6" t="s">
        <v>754</v>
      </c>
      <c r="H6" t="s">
        <v>754</v>
      </c>
      <c r="I6" t="s">
        <v>754</v>
      </c>
      <c r="J6" t="s">
        <v>754</v>
      </c>
      <c r="K6" s="53" t="s">
        <v>34</v>
      </c>
    </row>
    <row r="7" spans="1:13" x14ac:dyDescent="0.35">
      <c r="A7" s="35" t="s">
        <v>167</v>
      </c>
      <c r="B7" t="s">
        <v>168</v>
      </c>
      <c r="C7" t="s">
        <v>169</v>
      </c>
      <c r="D7" t="s">
        <v>754</v>
      </c>
      <c r="E7" t="s">
        <v>754</v>
      </c>
      <c r="F7" t="s">
        <v>754</v>
      </c>
      <c r="G7" t="s">
        <v>754</v>
      </c>
      <c r="H7" t="s">
        <v>754</v>
      </c>
      <c r="I7" t="s">
        <v>754</v>
      </c>
      <c r="J7" t="s">
        <v>754</v>
      </c>
      <c r="K7" s="53" t="s">
        <v>34</v>
      </c>
    </row>
    <row r="8" spans="1:13" x14ac:dyDescent="0.35">
      <c r="A8" t="s">
        <v>178</v>
      </c>
      <c r="B8" s="12" t="s">
        <v>179</v>
      </c>
      <c r="C8" t="s">
        <v>180</v>
      </c>
      <c r="D8" t="s">
        <v>754</v>
      </c>
      <c r="E8" t="s">
        <v>754</v>
      </c>
      <c r="F8" t="s">
        <v>754</v>
      </c>
      <c r="G8" t="s">
        <v>754</v>
      </c>
      <c r="H8" t="s">
        <v>754</v>
      </c>
      <c r="I8" t="s">
        <v>754</v>
      </c>
      <c r="J8" t="s">
        <v>754</v>
      </c>
      <c r="K8" s="53" t="s">
        <v>34</v>
      </c>
    </row>
    <row r="9" spans="1:13" x14ac:dyDescent="0.35">
      <c r="A9" t="s">
        <v>192</v>
      </c>
      <c r="B9" t="s">
        <v>193</v>
      </c>
      <c r="C9" t="s">
        <v>194</v>
      </c>
      <c r="D9" t="s">
        <v>754</v>
      </c>
      <c r="E9" t="s">
        <v>754</v>
      </c>
      <c r="F9" t="s">
        <v>754</v>
      </c>
      <c r="G9" t="s">
        <v>754</v>
      </c>
      <c r="H9" t="s">
        <v>754</v>
      </c>
      <c r="I9" t="s">
        <v>754</v>
      </c>
      <c r="J9" t="s">
        <v>754</v>
      </c>
      <c r="K9" s="53" t="s">
        <v>34</v>
      </c>
    </row>
    <row r="10" spans="1:13" x14ac:dyDescent="0.35">
      <c r="A10" s="7" t="s">
        <v>247</v>
      </c>
      <c r="B10" s="8" t="s">
        <v>248</v>
      </c>
      <c r="C10" s="8" t="s">
        <v>249</v>
      </c>
      <c r="D10" t="s">
        <v>754</v>
      </c>
      <c r="E10" t="s">
        <v>754</v>
      </c>
      <c r="F10" t="s">
        <v>754</v>
      </c>
      <c r="G10" t="s">
        <v>754</v>
      </c>
      <c r="H10" t="s">
        <v>754</v>
      </c>
      <c r="I10" t="s">
        <v>754</v>
      </c>
      <c r="J10" t="s">
        <v>754</v>
      </c>
      <c r="K10" s="53" t="s">
        <v>34</v>
      </c>
      <c r="M10" s="50" t="s">
        <v>792</v>
      </c>
    </row>
    <row r="11" spans="1:13" x14ac:dyDescent="0.35">
      <c r="A11" s="7" t="s">
        <v>282</v>
      </c>
      <c r="B11" s="8" t="s">
        <v>283</v>
      </c>
      <c r="C11" s="8" t="s">
        <v>112</v>
      </c>
      <c r="D11" t="s">
        <v>754</v>
      </c>
      <c r="E11" t="s">
        <v>754</v>
      </c>
      <c r="F11" t="s">
        <v>754</v>
      </c>
      <c r="G11" t="s">
        <v>754</v>
      </c>
      <c r="H11" t="s">
        <v>754</v>
      </c>
      <c r="I11" t="s">
        <v>754</v>
      </c>
      <c r="J11" t="s">
        <v>754</v>
      </c>
      <c r="K11" s="53" t="s">
        <v>34</v>
      </c>
      <c r="L11" t="s">
        <v>793</v>
      </c>
    </row>
    <row r="12" spans="1:13" x14ac:dyDescent="0.35">
      <c r="A12" s="7" t="s">
        <v>298</v>
      </c>
      <c r="B12" s="8" t="s">
        <v>299</v>
      </c>
      <c r="C12" s="8" t="s">
        <v>300</v>
      </c>
      <c r="D12" t="s">
        <v>754</v>
      </c>
      <c r="E12" t="s">
        <v>754</v>
      </c>
      <c r="F12" t="s">
        <v>754</v>
      </c>
      <c r="G12" t="s">
        <v>754</v>
      </c>
      <c r="H12" t="s">
        <v>754</v>
      </c>
      <c r="I12" t="s">
        <v>754</v>
      </c>
      <c r="J12" t="s">
        <v>754</v>
      </c>
      <c r="K12" s="53" t="s">
        <v>34</v>
      </c>
      <c r="L12" t="s">
        <v>794</v>
      </c>
    </row>
    <row r="13" spans="1:13" x14ac:dyDescent="0.35">
      <c r="A13" s="7" t="s">
        <v>320</v>
      </c>
      <c r="B13" s="15" t="s">
        <v>321</v>
      </c>
      <c r="C13" s="15" t="s">
        <v>322</v>
      </c>
      <c r="D13" t="s">
        <v>754</v>
      </c>
      <c r="E13" t="s">
        <v>754</v>
      </c>
      <c r="F13" t="s">
        <v>754</v>
      </c>
      <c r="G13" t="s">
        <v>754</v>
      </c>
      <c r="H13" t="s">
        <v>754</v>
      </c>
      <c r="I13" t="s">
        <v>754</v>
      </c>
      <c r="J13" t="s">
        <v>754</v>
      </c>
      <c r="K13" s="53" t="s">
        <v>34</v>
      </c>
      <c r="M13" s="50" t="s">
        <v>777</v>
      </c>
    </row>
    <row r="14" spans="1:13" x14ac:dyDescent="0.35">
      <c r="A14" s="7" t="s">
        <v>332</v>
      </c>
      <c r="B14" s="15" t="s">
        <v>333</v>
      </c>
      <c r="C14" s="15" t="s">
        <v>334</v>
      </c>
      <c r="D14" t="s">
        <v>754</v>
      </c>
      <c r="E14" t="s">
        <v>754</v>
      </c>
      <c r="F14" t="s">
        <v>754</v>
      </c>
      <c r="G14" t="s">
        <v>754</v>
      </c>
      <c r="H14" t="s">
        <v>754</v>
      </c>
      <c r="I14" t="s">
        <v>754</v>
      </c>
      <c r="J14" t="s">
        <v>754</v>
      </c>
      <c r="K14" s="53" t="s">
        <v>34</v>
      </c>
    </row>
    <row r="15" spans="1:13" x14ac:dyDescent="0.35">
      <c r="A15" s="7" t="s">
        <v>340</v>
      </c>
      <c r="B15" s="8" t="s">
        <v>341</v>
      </c>
      <c r="C15" s="8" t="s">
        <v>342</v>
      </c>
      <c r="D15" t="s">
        <v>754</v>
      </c>
      <c r="E15" t="s">
        <v>754</v>
      </c>
      <c r="F15" t="s">
        <v>754</v>
      </c>
      <c r="G15" t="s">
        <v>754</v>
      </c>
      <c r="H15" t="s">
        <v>754</v>
      </c>
      <c r="I15" t="s">
        <v>754</v>
      </c>
      <c r="J15" t="s">
        <v>754</v>
      </c>
      <c r="K15" s="53" t="s">
        <v>34</v>
      </c>
    </row>
    <row r="16" spans="1:13" x14ac:dyDescent="0.35">
      <c r="A16" s="7" t="s">
        <v>381</v>
      </c>
      <c r="B16" s="15" t="s">
        <v>382</v>
      </c>
      <c r="C16" s="15" t="s">
        <v>22</v>
      </c>
      <c r="D16" t="s">
        <v>754</v>
      </c>
      <c r="E16" t="s">
        <v>754</v>
      </c>
      <c r="F16" t="s">
        <v>754</v>
      </c>
      <c r="G16" t="s">
        <v>754</v>
      </c>
      <c r="H16" t="s">
        <v>754</v>
      </c>
      <c r="I16" t="s">
        <v>754</v>
      </c>
      <c r="J16" t="s">
        <v>754</v>
      </c>
      <c r="K16" s="53" t="s">
        <v>34</v>
      </c>
      <c r="M16" s="50" t="s">
        <v>780</v>
      </c>
    </row>
    <row r="17" spans="1:13" x14ac:dyDescent="0.35">
      <c r="A17" s="7" t="s">
        <v>398</v>
      </c>
      <c r="B17" s="7" t="s">
        <v>399</v>
      </c>
      <c r="C17" s="8" t="s">
        <v>41</v>
      </c>
      <c r="D17" t="s">
        <v>754</v>
      </c>
      <c r="E17" t="s">
        <v>754</v>
      </c>
      <c r="F17" t="s">
        <v>754</v>
      </c>
      <c r="G17" t="s">
        <v>754</v>
      </c>
      <c r="H17" t="s">
        <v>754</v>
      </c>
      <c r="I17" t="s">
        <v>754</v>
      </c>
      <c r="J17" t="s">
        <v>754</v>
      </c>
      <c r="K17" s="53" t="s">
        <v>34</v>
      </c>
    </row>
    <row r="18" spans="1:13" x14ac:dyDescent="0.35">
      <c r="A18" s="7" t="s">
        <v>442</v>
      </c>
      <c r="B18" s="7" t="s">
        <v>443</v>
      </c>
      <c r="C18" s="8" t="s">
        <v>152</v>
      </c>
      <c r="D18" t="s">
        <v>754</v>
      </c>
      <c r="E18" t="s">
        <v>754</v>
      </c>
      <c r="F18" t="s">
        <v>754</v>
      </c>
      <c r="G18" t="s">
        <v>754</v>
      </c>
      <c r="H18" t="s">
        <v>754</v>
      </c>
      <c r="I18" t="s">
        <v>754</v>
      </c>
      <c r="J18" t="s">
        <v>754</v>
      </c>
      <c r="K18" s="53" t="s">
        <v>34</v>
      </c>
    </row>
    <row r="19" spans="1:13" x14ac:dyDescent="0.35">
      <c r="A19" s="7" t="s">
        <v>454</v>
      </c>
      <c r="B19" s="42" t="s">
        <v>455</v>
      </c>
      <c r="C19" s="43" t="s">
        <v>456</v>
      </c>
      <c r="D19" t="s">
        <v>754</v>
      </c>
      <c r="E19" t="s">
        <v>754</v>
      </c>
      <c r="F19" t="s">
        <v>754</v>
      </c>
      <c r="G19" t="s">
        <v>754</v>
      </c>
      <c r="H19" t="s">
        <v>754</v>
      </c>
      <c r="I19" t="s">
        <v>754</v>
      </c>
      <c r="J19" t="s">
        <v>754</v>
      </c>
      <c r="K19" s="56" t="s">
        <v>34</v>
      </c>
    </row>
    <row r="20" spans="1:13" x14ac:dyDescent="0.35">
      <c r="A20" s="7" t="s">
        <v>499</v>
      </c>
      <c r="B20" s="54" t="s">
        <v>500</v>
      </c>
      <c r="C20" s="43" t="s">
        <v>501</v>
      </c>
      <c r="D20" t="s">
        <v>754</v>
      </c>
      <c r="E20" t="s">
        <v>754</v>
      </c>
      <c r="F20" t="s">
        <v>754</v>
      </c>
      <c r="G20" t="s">
        <v>754</v>
      </c>
      <c r="H20" t="s">
        <v>754</v>
      </c>
      <c r="I20" t="s">
        <v>754</v>
      </c>
      <c r="J20" t="s">
        <v>754</v>
      </c>
      <c r="K20" s="56" t="s">
        <v>34</v>
      </c>
      <c r="L20" t="s">
        <v>795</v>
      </c>
    </row>
    <row r="21" spans="1:13" x14ac:dyDescent="0.35">
      <c r="A21" s="7" t="s">
        <v>508</v>
      </c>
      <c r="B21" s="8" t="s">
        <v>509</v>
      </c>
      <c r="C21" s="8" t="s">
        <v>331</v>
      </c>
      <c r="D21" t="s">
        <v>754</v>
      </c>
      <c r="E21" t="s">
        <v>754</v>
      </c>
      <c r="F21" t="s">
        <v>791</v>
      </c>
      <c r="G21" t="s">
        <v>754</v>
      </c>
      <c r="H21" t="s">
        <v>754</v>
      </c>
      <c r="I21" t="s">
        <v>754</v>
      </c>
      <c r="J21" t="s">
        <v>754</v>
      </c>
      <c r="K21" s="56" t="s">
        <v>34</v>
      </c>
    </row>
    <row r="22" spans="1:13" x14ac:dyDescent="0.35">
      <c r="A22" s="7" t="s">
        <v>519</v>
      </c>
      <c r="B22" s="15" t="s">
        <v>520</v>
      </c>
      <c r="C22" s="15" t="s">
        <v>28</v>
      </c>
      <c r="D22" t="s">
        <v>754</v>
      </c>
      <c r="E22" t="s">
        <v>754</v>
      </c>
      <c r="F22" t="s">
        <v>754</v>
      </c>
      <c r="G22" t="s">
        <v>754</v>
      </c>
      <c r="H22" t="s">
        <v>754</v>
      </c>
      <c r="I22" t="s">
        <v>754</v>
      </c>
      <c r="J22" t="s">
        <v>754</v>
      </c>
      <c r="K22" s="56" t="s">
        <v>34</v>
      </c>
      <c r="M22" s="50" t="s">
        <v>779</v>
      </c>
    </row>
    <row r="23" spans="1:13" x14ac:dyDescent="0.35">
      <c r="A23" s="7" t="s">
        <v>558</v>
      </c>
      <c r="B23" s="55" t="s">
        <v>559</v>
      </c>
      <c r="C23" s="8" t="s">
        <v>41</v>
      </c>
      <c r="D23" t="s">
        <v>754</v>
      </c>
      <c r="E23" t="s">
        <v>754</v>
      </c>
      <c r="F23" t="s">
        <v>754</v>
      </c>
      <c r="G23" t="s">
        <v>754</v>
      </c>
      <c r="H23" t="s">
        <v>754</v>
      </c>
      <c r="I23" t="s">
        <v>754</v>
      </c>
      <c r="J23" t="s">
        <v>754</v>
      </c>
      <c r="K23" s="56" t="s">
        <v>34</v>
      </c>
    </row>
    <row r="24" spans="1:13" x14ac:dyDescent="0.35">
      <c r="A24" s="44" t="s">
        <v>564</v>
      </c>
      <c r="B24" s="45" t="s">
        <v>565</v>
      </c>
      <c r="C24" s="45" t="s">
        <v>22</v>
      </c>
      <c r="D24" t="s">
        <v>754</v>
      </c>
      <c r="E24" t="s">
        <v>754</v>
      </c>
      <c r="F24" t="s">
        <v>791</v>
      </c>
      <c r="G24" t="s">
        <v>754</v>
      </c>
      <c r="H24" t="s">
        <v>754</v>
      </c>
      <c r="I24" t="s">
        <v>754</v>
      </c>
      <c r="J24" t="s">
        <v>754</v>
      </c>
      <c r="K24" s="56" t="s">
        <v>34</v>
      </c>
      <c r="L24" t="s">
        <v>796</v>
      </c>
    </row>
    <row r="25" spans="1:13" x14ac:dyDescent="0.35">
      <c r="A25" s="7" t="s">
        <v>578</v>
      </c>
      <c r="B25" s="15" t="s">
        <v>579</v>
      </c>
      <c r="C25" s="15" t="s">
        <v>580</v>
      </c>
      <c r="D25" t="s">
        <v>754</v>
      </c>
      <c r="E25" t="s">
        <v>754</v>
      </c>
      <c r="F25" t="s">
        <v>754</v>
      </c>
      <c r="G25" t="s">
        <v>754</v>
      </c>
      <c r="H25" t="s">
        <v>754</v>
      </c>
      <c r="I25" t="s">
        <v>754</v>
      </c>
      <c r="J25" t="s">
        <v>754</v>
      </c>
      <c r="K25" s="56" t="s">
        <v>34</v>
      </c>
    </row>
    <row r="26" spans="1:13" x14ac:dyDescent="0.35">
      <c r="A26" s="7" t="s">
        <v>604</v>
      </c>
      <c r="B26" s="8" t="s">
        <v>605</v>
      </c>
      <c r="C26" s="15" t="s">
        <v>22</v>
      </c>
      <c r="D26" t="s">
        <v>754</v>
      </c>
      <c r="E26" t="s">
        <v>754</v>
      </c>
      <c r="F26" t="s">
        <v>754</v>
      </c>
      <c r="G26" t="s">
        <v>754</v>
      </c>
      <c r="H26" t="s">
        <v>754</v>
      </c>
      <c r="I26" t="s">
        <v>754</v>
      </c>
      <c r="J26" t="s">
        <v>754</v>
      </c>
      <c r="K26" s="56" t="s">
        <v>34</v>
      </c>
      <c r="M26" s="50" t="s">
        <v>780</v>
      </c>
    </row>
    <row r="27" spans="1:13" x14ac:dyDescent="0.35">
      <c r="A27" s="7" t="s">
        <v>632</v>
      </c>
      <c r="B27" s="8" t="s">
        <v>633</v>
      </c>
      <c r="C27" s="8" t="s">
        <v>620</v>
      </c>
      <c r="D27" t="s">
        <v>754</v>
      </c>
      <c r="E27" t="s">
        <v>754</v>
      </c>
      <c r="F27" t="s">
        <v>754</v>
      </c>
      <c r="G27" t="s">
        <v>754</v>
      </c>
      <c r="H27" t="s">
        <v>754</v>
      </c>
      <c r="I27" t="s">
        <v>754</v>
      </c>
      <c r="J27" t="s">
        <v>754</v>
      </c>
      <c r="K27" s="56" t="s">
        <v>34</v>
      </c>
    </row>
    <row r="28" spans="1:13" x14ac:dyDescent="0.35">
      <c r="A28" s="7" t="s">
        <v>641</v>
      </c>
      <c r="B28" s="15" t="s">
        <v>642</v>
      </c>
      <c r="C28" s="15" t="s">
        <v>643</v>
      </c>
      <c r="D28" t="s">
        <v>754</v>
      </c>
      <c r="E28" t="s">
        <v>754</v>
      </c>
      <c r="F28" t="s">
        <v>754</v>
      </c>
      <c r="G28" t="s">
        <v>754</v>
      </c>
      <c r="H28" t="s">
        <v>754</v>
      </c>
      <c r="I28" t="s">
        <v>754</v>
      </c>
      <c r="J28" t="s">
        <v>754</v>
      </c>
      <c r="K28" s="56" t="s">
        <v>34</v>
      </c>
    </row>
    <row r="29" spans="1:13" x14ac:dyDescent="0.35">
      <c r="A29" s="7" t="s">
        <v>644</v>
      </c>
      <c r="B29" s="15" t="s">
        <v>645</v>
      </c>
      <c r="C29" s="15" t="s">
        <v>646</v>
      </c>
      <c r="D29" t="s">
        <v>754</v>
      </c>
      <c r="E29" t="s">
        <v>754</v>
      </c>
      <c r="F29" t="s">
        <v>754</v>
      </c>
      <c r="G29" t="s">
        <v>754</v>
      </c>
      <c r="H29" t="s">
        <v>754</v>
      </c>
      <c r="I29" t="s">
        <v>754</v>
      </c>
      <c r="J29" t="s">
        <v>754</v>
      </c>
      <c r="K29" s="56" t="s">
        <v>34</v>
      </c>
    </row>
    <row r="30" spans="1:13" x14ac:dyDescent="0.35">
      <c r="A30" s="7" t="s">
        <v>649</v>
      </c>
      <c r="B30" s="55" t="s">
        <v>650</v>
      </c>
      <c r="C30" s="8" t="s">
        <v>41</v>
      </c>
      <c r="D30" t="s">
        <v>754</v>
      </c>
      <c r="E30" t="s">
        <v>754</v>
      </c>
      <c r="F30" t="s">
        <v>754</v>
      </c>
      <c r="G30" t="s">
        <v>754</v>
      </c>
      <c r="H30" t="s">
        <v>754</v>
      </c>
      <c r="I30" t="s">
        <v>754</v>
      </c>
      <c r="J30" t="s">
        <v>754</v>
      </c>
      <c r="K30" s="56" t="s">
        <v>34</v>
      </c>
    </row>
    <row r="31" spans="1:13" x14ac:dyDescent="0.35">
      <c r="A31" s="7" t="s">
        <v>659</v>
      </c>
      <c r="B31" s="15" t="s">
        <v>660</v>
      </c>
      <c r="C31" s="15" t="s">
        <v>643</v>
      </c>
      <c r="D31" t="s">
        <v>754</v>
      </c>
      <c r="E31" t="s">
        <v>754</v>
      </c>
      <c r="F31" t="s">
        <v>754</v>
      </c>
      <c r="G31" t="s">
        <v>754</v>
      </c>
      <c r="H31" t="s">
        <v>754</v>
      </c>
      <c r="I31" t="s">
        <v>754</v>
      </c>
      <c r="J31" t="s">
        <v>754</v>
      </c>
      <c r="K31" s="56" t="s">
        <v>34</v>
      </c>
    </row>
  </sheetData>
  <sortState xmlns:xlrd2="http://schemas.microsoft.com/office/spreadsheetml/2017/richdata2" ref="A2:M31">
    <sortCondition ref="B6:B3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E4B74-BC77-4390-98CB-4ACF28A26AB3}">
  <dimension ref="A1:M11"/>
  <sheetViews>
    <sheetView workbookViewId="0">
      <selection activeCell="C32" sqref="C32"/>
    </sheetView>
  </sheetViews>
  <sheetFormatPr defaultRowHeight="14.5" x14ac:dyDescent="0.35"/>
  <cols>
    <col min="1" max="1" width="47.26953125" bestFit="1" customWidth="1"/>
    <col min="2" max="2" width="30.54296875" bestFit="1" customWidth="1"/>
    <col min="3" max="3" width="18.7265625" bestFit="1" customWidth="1"/>
    <col min="4" max="4" width="9.54296875" bestFit="1" customWidth="1"/>
    <col min="5" max="5" width="15.54296875" bestFit="1" customWidth="1"/>
    <col min="6" max="6" width="18.81640625" bestFit="1" customWidth="1"/>
    <col min="7" max="7" width="15.1796875" bestFit="1" customWidth="1"/>
    <col min="8" max="8" width="15.26953125" bestFit="1" customWidth="1"/>
    <col min="9" max="9" width="12.54296875" bestFit="1" customWidth="1"/>
    <col min="10" max="10" width="26.453125" customWidth="1"/>
    <col min="13" max="13" width="11.26953125" bestFit="1" customWidth="1"/>
  </cols>
  <sheetData>
    <row r="1" spans="1:13" ht="15" thickBot="1" x14ac:dyDescent="0.4">
      <c r="A1" s="25" t="s">
        <v>0</v>
      </c>
      <c r="B1" s="26" t="s">
        <v>1</v>
      </c>
      <c r="C1" s="26" t="s">
        <v>2</v>
      </c>
      <c r="D1" s="1" t="s">
        <v>745</v>
      </c>
      <c r="E1" s="1" t="s">
        <v>746</v>
      </c>
      <c r="F1" s="1" t="s">
        <v>747</v>
      </c>
      <c r="G1" s="1" t="s">
        <v>748</v>
      </c>
      <c r="H1" s="1" t="s">
        <v>749</v>
      </c>
      <c r="I1" s="1" t="s">
        <v>750</v>
      </c>
      <c r="J1" s="1" t="s">
        <v>751</v>
      </c>
      <c r="K1" s="30" t="s">
        <v>752</v>
      </c>
      <c r="L1" s="1" t="s">
        <v>753</v>
      </c>
      <c r="M1" s="49" t="s">
        <v>766</v>
      </c>
    </row>
    <row r="2" spans="1:13" x14ac:dyDescent="0.35">
      <c r="A2" s="7" t="s">
        <v>449</v>
      </c>
      <c r="B2" s="42" t="s">
        <v>450</v>
      </c>
      <c r="C2" s="43" t="s">
        <v>451</v>
      </c>
      <c r="D2" t="s">
        <v>754</v>
      </c>
      <c r="E2" t="s">
        <v>754</v>
      </c>
      <c r="F2" t="s">
        <v>754</v>
      </c>
      <c r="G2" t="s">
        <v>754</v>
      </c>
      <c r="H2" t="s">
        <v>754</v>
      </c>
      <c r="I2" t="s">
        <v>754</v>
      </c>
      <c r="J2" t="s">
        <v>754</v>
      </c>
      <c r="K2" t="s">
        <v>34</v>
      </c>
      <c r="M2" s="50" t="s">
        <v>777</v>
      </c>
    </row>
    <row r="3" spans="1:13" x14ac:dyDescent="0.35">
      <c r="A3" s="5" t="s">
        <v>70</v>
      </c>
      <c r="B3" s="6" t="s">
        <v>71</v>
      </c>
      <c r="C3" s="6" t="s">
        <v>72</v>
      </c>
      <c r="D3" t="s">
        <v>754</v>
      </c>
      <c r="E3" t="s">
        <v>754</v>
      </c>
      <c r="F3" t="s">
        <v>754</v>
      </c>
      <c r="G3" t="s">
        <v>754</v>
      </c>
      <c r="H3" t="s">
        <v>754</v>
      </c>
      <c r="I3" t="s">
        <v>754</v>
      </c>
      <c r="J3" t="s">
        <v>754</v>
      </c>
      <c r="K3" t="s">
        <v>34</v>
      </c>
    </row>
    <row r="4" spans="1:13" x14ac:dyDescent="0.35">
      <c r="A4" s="7" t="s">
        <v>136</v>
      </c>
      <c r="B4" s="8" t="s">
        <v>137</v>
      </c>
      <c r="C4" s="8" t="s">
        <v>138</v>
      </c>
      <c r="D4" t="s">
        <v>754</v>
      </c>
      <c r="E4" t="s">
        <v>754</v>
      </c>
      <c r="F4" t="s">
        <v>754</v>
      </c>
      <c r="G4" t="s">
        <v>754</v>
      </c>
      <c r="H4" t="s">
        <v>754</v>
      </c>
      <c r="I4" t="s">
        <v>754</v>
      </c>
      <c r="J4" t="s">
        <v>754</v>
      </c>
      <c r="K4" t="s">
        <v>34</v>
      </c>
    </row>
    <row r="5" spans="1:13" x14ac:dyDescent="0.35">
      <c r="A5" s="5" t="s">
        <v>198</v>
      </c>
      <c r="B5" s="6" t="s">
        <v>199</v>
      </c>
      <c r="C5" s="6" t="s">
        <v>200</v>
      </c>
      <c r="D5" t="s">
        <v>754</v>
      </c>
      <c r="E5" t="s">
        <v>754</v>
      </c>
      <c r="F5" t="s">
        <v>754</v>
      </c>
      <c r="G5" t="s">
        <v>754</v>
      </c>
      <c r="H5" t="s">
        <v>754</v>
      </c>
      <c r="I5" t="s">
        <v>754</v>
      </c>
      <c r="J5" t="s">
        <v>754</v>
      </c>
      <c r="K5" t="s">
        <v>34</v>
      </c>
    </row>
    <row r="6" spans="1:13" x14ac:dyDescent="0.35">
      <c r="A6" s="7" t="s">
        <v>243</v>
      </c>
      <c r="B6" s="8" t="s">
        <v>244</v>
      </c>
      <c r="C6" s="8" t="s">
        <v>138</v>
      </c>
      <c r="D6" t="s">
        <v>754</v>
      </c>
      <c r="E6" t="s">
        <v>754</v>
      </c>
      <c r="F6" t="s">
        <v>754</v>
      </c>
      <c r="G6" t="s">
        <v>797</v>
      </c>
      <c r="H6" t="s">
        <v>754</v>
      </c>
      <c r="I6" t="s">
        <v>754</v>
      </c>
      <c r="J6" t="s">
        <v>754</v>
      </c>
      <c r="K6" t="s">
        <v>34</v>
      </c>
    </row>
    <row r="7" spans="1:13" x14ac:dyDescent="0.35">
      <c r="A7" s="5" t="s">
        <v>329</v>
      </c>
      <c r="B7" s="5" t="s">
        <v>330</v>
      </c>
      <c r="C7" s="6" t="s">
        <v>331</v>
      </c>
      <c r="D7" t="s">
        <v>754</v>
      </c>
      <c r="E7" t="s">
        <v>754</v>
      </c>
      <c r="F7" t="s">
        <v>754</v>
      </c>
      <c r="G7" t="s">
        <v>754</v>
      </c>
      <c r="H7" t="s">
        <v>754</v>
      </c>
      <c r="I7" t="s">
        <v>754</v>
      </c>
      <c r="J7" t="s">
        <v>754</v>
      </c>
      <c r="K7" t="s">
        <v>34</v>
      </c>
    </row>
    <row r="8" spans="1:13" x14ac:dyDescent="0.35">
      <c r="A8" s="7" t="s">
        <v>335</v>
      </c>
      <c r="B8" s="36" t="s">
        <v>336</v>
      </c>
      <c r="C8" s="38" t="s">
        <v>337</v>
      </c>
      <c r="D8" t="s">
        <v>754</v>
      </c>
      <c r="E8" t="s">
        <v>754</v>
      </c>
      <c r="F8" t="s">
        <v>754</v>
      </c>
      <c r="G8" t="s">
        <v>754</v>
      </c>
      <c r="H8" t="s">
        <v>754</v>
      </c>
      <c r="I8" t="s">
        <v>754</v>
      </c>
      <c r="J8" t="s">
        <v>754</v>
      </c>
      <c r="K8" t="s">
        <v>34</v>
      </c>
    </row>
    <row r="9" spans="1:13" x14ac:dyDescent="0.35">
      <c r="A9" s="5" t="s">
        <v>358</v>
      </c>
      <c r="B9" s="60" t="s">
        <v>359</v>
      </c>
      <c r="C9" s="61" t="s">
        <v>331</v>
      </c>
      <c r="D9" t="s">
        <v>754</v>
      </c>
      <c r="E9" t="s">
        <v>754</v>
      </c>
      <c r="F9" t="s">
        <v>754</v>
      </c>
      <c r="G9" t="s">
        <v>754</v>
      </c>
      <c r="H9" t="s">
        <v>754</v>
      </c>
      <c r="I9" t="s">
        <v>754</v>
      </c>
      <c r="J9" t="s">
        <v>754</v>
      </c>
      <c r="K9" t="s">
        <v>34</v>
      </c>
    </row>
    <row r="10" spans="1:13" x14ac:dyDescent="0.35">
      <c r="A10" s="5" t="s">
        <v>548</v>
      </c>
      <c r="B10" s="6" t="s">
        <v>549</v>
      </c>
      <c r="C10" s="6" t="s">
        <v>112</v>
      </c>
      <c r="D10" t="s">
        <v>754</v>
      </c>
      <c r="E10" t="s">
        <v>754</v>
      </c>
      <c r="F10" t="s">
        <v>754</v>
      </c>
      <c r="G10" t="s">
        <v>754</v>
      </c>
      <c r="H10" t="s">
        <v>754</v>
      </c>
      <c r="I10" t="s">
        <v>754</v>
      </c>
      <c r="J10" t="s">
        <v>754</v>
      </c>
      <c r="K10" t="s">
        <v>34</v>
      </c>
    </row>
    <row r="11" spans="1:13" x14ac:dyDescent="0.35">
      <c r="A11" s="7" t="s">
        <v>657</v>
      </c>
      <c r="B11" s="8" t="s">
        <v>658</v>
      </c>
      <c r="C11" s="8" t="s">
        <v>138</v>
      </c>
      <c r="D11" t="s">
        <v>754</v>
      </c>
      <c r="E11" t="s">
        <v>754</v>
      </c>
      <c r="F11" t="s">
        <v>754</v>
      </c>
      <c r="G11" t="s">
        <v>754</v>
      </c>
      <c r="H11" t="s">
        <v>754</v>
      </c>
      <c r="I11" t="s">
        <v>754</v>
      </c>
      <c r="J11" t="s">
        <v>754</v>
      </c>
      <c r="K11" t="s">
        <v>34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65d0508-5d9f-43fb-936e-c505316c8eb0">
      <Terms xmlns="http://schemas.microsoft.com/office/infopath/2007/PartnerControls"/>
    </lcf76f155ced4ddcb4097134ff3c332f>
    <TaxCatchAll xmlns="a1082b2b-e860-4810-8453-d595a993d2b1" xsi:nil="true"/>
    <Notes xmlns="065d0508-5d9f-43fb-936e-c505316c8eb0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9491986670F9340BABF02C1E0239E74" ma:contentTypeVersion="16" ma:contentTypeDescription="Create a new document." ma:contentTypeScope="" ma:versionID="90fed88537c03511e87601516ac804af">
  <xsd:schema xmlns:xsd="http://www.w3.org/2001/XMLSchema" xmlns:xs="http://www.w3.org/2001/XMLSchema" xmlns:p="http://schemas.microsoft.com/office/2006/metadata/properties" xmlns:ns2="065d0508-5d9f-43fb-936e-c505316c8eb0" xmlns:ns3="a1082b2b-e860-4810-8453-d595a993d2b1" targetNamespace="http://schemas.microsoft.com/office/2006/metadata/properties" ma:root="true" ma:fieldsID="324974c7abcb4f026106ebbbd2840d77" ns2:_="" ns3:_="">
    <xsd:import namespace="065d0508-5d9f-43fb-936e-c505316c8eb0"/>
    <xsd:import namespace="a1082b2b-e860-4810-8453-d595a993d2b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2:Not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5d0508-5d9f-43fb-936e-c505316c8e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b31da6f4-e52d-49d7-b108-9c7783d7746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Notes" ma:index="22" nillable="true" ma:displayName="Notes" ma:format="Dropdown" ma:internalName="Notes">
      <xsd:simpleType>
        <xsd:restriction base="dms:Text">
          <xsd:maxLength value="255"/>
        </xsd:restriction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082b2b-e860-4810-8453-d595a993d2b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146ebbd5-c338-46d4-9ea7-706a2f24717e}" ma:internalName="TaxCatchAll" ma:showField="CatchAllData" ma:web="a1082b2b-e860-4810-8453-d595a993d2b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7744EB-80A5-49E7-9811-49B6EFFDEE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E7A8955-C3C4-4F99-BA99-D7CD6E230152}">
  <ds:schemaRefs>
    <ds:schemaRef ds:uri="http://schemas.microsoft.com/office/2006/metadata/properties"/>
    <ds:schemaRef ds:uri="http://schemas.microsoft.com/office/infopath/2007/PartnerControls"/>
    <ds:schemaRef ds:uri="065d0508-5d9f-43fb-936e-c505316c8eb0"/>
    <ds:schemaRef ds:uri="a1082b2b-e860-4810-8453-d595a993d2b1"/>
  </ds:schemaRefs>
</ds:datastoreItem>
</file>

<file path=customXml/itemProps3.xml><?xml version="1.0" encoding="utf-8"?>
<ds:datastoreItem xmlns:ds="http://schemas.openxmlformats.org/officeDocument/2006/customXml" ds:itemID="{2D79AD6D-3D47-4A1B-AEC9-BA9C942EC7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65d0508-5d9f-43fb-936e-c505316c8eb0"/>
    <ds:schemaRef ds:uri="a1082b2b-e860-4810-8453-d595a993d2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Tracking</vt:lpstr>
      <vt:lpstr>Cairo Elem</vt:lpstr>
      <vt:lpstr>Meridian Elem</vt:lpstr>
      <vt:lpstr>Batch 1 Notes</vt:lpstr>
      <vt:lpstr>Batch 2 Notes</vt:lpstr>
      <vt:lpstr>Batch 3 Notes</vt:lpstr>
      <vt:lpstr>Batch 4 Notes</vt:lpstr>
      <vt:lpstr>Batch 5 Notes</vt:lpstr>
      <vt:lpstr>Batch 6 Notes</vt:lpstr>
      <vt:lpstr>Batch 7 Notes</vt:lpstr>
      <vt:lpstr>Staff Survey Counts</vt:lpstr>
      <vt:lpstr>Principal Survey Counts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Corral, Alberto</dc:creator>
  <cp:keywords/>
  <dc:description/>
  <cp:lastModifiedBy>Heckman, Collin</cp:lastModifiedBy>
  <cp:revision/>
  <dcterms:created xsi:type="dcterms:W3CDTF">2024-02-14T19:37:56Z</dcterms:created>
  <dcterms:modified xsi:type="dcterms:W3CDTF">2024-04-11T13:36:20Z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0x01010089491986670F9340BABF02C1E0239E74</vt:lpwstr>
  </property>
  <property fmtid="{D5CDD505-2E9C-101B-9397-08002B2CF9AE}" pid="3" name="MediaServiceImageTags">
    <vt:lpwstr/>
  </property>
</Properties>
</file>