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egg counts\Data\"/>
    </mc:Choice>
  </mc:AlternateContent>
  <xr:revisionPtr revIDLastSave="0" documentId="13_ncr:1_{F821CED9-FAA7-40DD-A946-61325391EA40}" xr6:coauthVersionLast="45" xr6:coauthVersionMax="45" xr10:uidLastSave="{00000000-0000-0000-0000-000000000000}"/>
  <bookViews>
    <workbookView xWindow="20370" yWindow="1110" windowWidth="19440" windowHeight="15000" xr2:uid="{B36D6A99-F796-4931-96A4-B06090437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24" i="1"/>
  <c r="G28" i="1"/>
  <c r="E28" i="1"/>
  <c r="D28" i="1"/>
  <c r="F2" i="1"/>
  <c r="F4" i="1"/>
  <c r="G22" i="1"/>
  <c r="E22" i="1"/>
  <c r="D22" i="1"/>
  <c r="E12" i="1"/>
  <c r="C12" i="1"/>
  <c r="C11" i="1"/>
  <c r="E11" i="1" s="1"/>
  <c r="F7" i="1"/>
  <c r="B6" i="1"/>
  <c r="B7" i="1"/>
  <c r="C3" i="1"/>
  <c r="D3" i="1" s="1"/>
  <c r="F11" i="1" l="1"/>
  <c r="G11" i="1" s="1"/>
  <c r="B4" i="1" s="1"/>
  <c r="C7" i="1"/>
  <c r="D7" i="1" s="1"/>
</calcChain>
</file>

<file path=xl/sharedStrings.xml><?xml version="1.0" encoding="utf-8"?>
<sst xmlns="http://schemas.openxmlformats.org/spreadsheetml/2006/main" count="46" uniqueCount="36">
  <si>
    <t>Bar0</t>
  </si>
  <si>
    <t>Bar1</t>
  </si>
  <si>
    <t>Effect size</t>
  </si>
  <si>
    <t>prop_difference</t>
  </si>
  <si>
    <t>ES</t>
  </si>
  <si>
    <t>sqrt ES for my power calculation</t>
  </si>
  <si>
    <t>mean no risk</t>
  </si>
  <si>
    <t>mean risk</t>
  </si>
  <si>
    <t>MS residual</t>
  </si>
  <si>
    <t>std deviation</t>
  </si>
  <si>
    <t>effect size</t>
  </si>
  <si>
    <t>power</t>
  </si>
  <si>
    <t>n</t>
  </si>
  <si>
    <t>their effect size, accounting for variance, is ~30% less than the difference in means alone</t>
  </si>
  <si>
    <t>Bar2</t>
  </si>
  <si>
    <t>Bar3</t>
  </si>
  <si>
    <t>sem</t>
  </si>
  <si>
    <t>variance</t>
  </si>
  <si>
    <t>cohen's D</t>
  </si>
  <si>
    <t>* can't determine their calculations for Cohen's D or effect size based on their data</t>
  </si>
  <si>
    <t>calculations from Mukherjee ea 2014</t>
  </si>
  <si>
    <t>* they claim an effect size of 0.31 in their paper, after calculating Cohen's D</t>
  </si>
  <si>
    <t>multiplied their sqrt-adusted means by 0.72 to for a rough estimate, not perfect, but can't think of another way without knowing raw data</t>
  </si>
  <si>
    <t>??? Seems way too high</t>
  </si>
  <si>
    <t>I think this is the one that I'm comparing to for my analyses</t>
  </si>
  <si>
    <t>power estimates with Cohen's D, calculated by (mean T1 - mean T2)/error standard deviation (sqrt of MS residual from my model)</t>
  </si>
  <si>
    <t>power to detect a 43% difference in reproductive output (i.e. effect size of 0.17 with sqrt-transformed data)?</t>
  </si>
  <si>
    <t>my calculations, using sqrt egg data, and modeling with treatment and avg.inhab only, not including year or trial</t>
  </si>
  <si>
    <t>conservative (pooling across all trials, n = ???)</t>
  </si>
  <si>
    <t>liberal (pooling across all trials, n = 110?), df = 107 from model, - 2 for treatment and - 1 for the covariate</t>
  </si>
  <si>
    <t>effect size cohen's D</t>
  </si>
  <si>
    <t>power from my study</t>
  </si>
  <si>
    <t>power to detect their effect size</t>
  </si>
  <si>
    <t>the value for Cohen's d was 0.64</t>
  </si>
  <si>
    <t>could the power really have been that low? 2% chance of detecting a difference based on the variation in my reproduction? It could be, just because I have such high variance in my egg output</t>
  </si>
  <si>
    <t>maybe should be using Cohen's F, not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</si>
</sst>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32BC-E4B2-4E72-BF45-CC8F25C05B46}">
  <dimension ref="A1:H33"/>
  <sheetViews>
    <sheetView tabSelected="1" topLeftCell="A7" workbookViewId="0">
      <selection activeCell="G31" sqref="G31"/>
    </sheetView>
  </sheetViews>
  <sheetFormatPr defaultRowHeight="15" x14ac:dyDescent="0.25"/>
  <cols>
    <col min="1" max="1" width="14.85546875" customWidth="1"/>
    <col min="2" max="2" width="11.140625" customWidth="1"/>
    <col min="3" max="3" width="12.42578125" customWidth="1"/>
    <col min="4" max="4" width="12.5703125" bestFit="1" customWidth="1"/>
    <col min="5" max="5" width="29.85546875" bestFit="1" customWidth="1"/>
  </cols>
  <sheetData>
    <row r="1" spans="1:8" x14ac:dyDescent="0.25">
      <c r="A1" t="s">
        <v>20</v>
      </c>
    </row>
    <row r="2" spans="1:8" x14ac:dyDescent="0.25">
      <c r="A2" t="s">
        <v>0</v>
      </c>
      <c r="B2">
        <v>12.6925064599483</v>
      </c>
      <c r="C2" t="s">
        <v>3</v>
      </c>
      <c r="D2" t="s">
        <v>2</v>
      </c>
      <c r="E2" t="s">
        <v>4</v>
      </c>
      <c r="F2">
        <f>0.43/0.64</f>
        <v>0.671875</v>
      </c>
    </row>
    <row r="3" spans="1:8" x14ac:dyDescent="0.25">
      <c r="A3" t="s">
        <v>1</v>
      </c>
      <c r="B3">
        <v>7.27648578811369</v>
      </c>
      <c r="C3">
        <f>B3/B2</f>
        <v>0.57328990228013077</v>
      </c>
      <c r="D3">
        <f>1-C3</f>
        <v>0.42671009771986923</v>
      </c>
      <c r="E3">
        <v>0.43</v>
      </c>
      <c r="F3" t="s">
        <v>21</v>
      </c>
    </row>
    <row r="4" spans="1:8" x14ac:dyDescent="0.25">
      <c r="A4" t="s">
        <v>18</v>
      </c>
      <c r="B4">
        <f>(B2-B3)/G11</f>
        <v>2.5093374954164736</v>
      </c>
      <c r="C4" t="s">
        <v>23</v>
      </c>
      <c r="F4">
        <f>0.31/0.43</f>
        <v>0.72093023255813959</v>
      </c>
      <c r="G4" t="s">
        <v>13</v>
      </c>
    </row>
    <row r="6" spans="1:8" x14ac:dyDescent="0.25">
      <c r="A6" t="s">
        <v>0</v>
      </c>
      <c r="B6">
        <f>SQRT(B2)</f>
        <v>3.5626544120849415</v>
      </c>
      <c r="E6" t="s">
        <v>5</v>
      </c>
      <c r="G6" t="s">
        <v>33</v>
      </c>
    </row>
    <row r="7" spans="1:8" x14ac:dyDescent="0.25">
      <c r="A7" t="s">
        <v>1</v>
      </c>
      <c r="B7">
        <f>SQRT(B3)</f>
        <v>2.6974962072473225</v>
      </c>
      <c r="C7">
        <f>B7/B6</f>
        <v>0.75715909971427464</v>
      </c>
      <c r="D7">
        <f>1-C7</f>
        <v>0.24284090028572536</v>
      </c>
      <c r="E7" s="1">
        <v>0.24</v>
      </c>
      <c r="F7" s="2">
        <f>E7*F4</f>
        <v>0.1730232558139535</v>
      </c>
      <c r="G7" t="s">
        <v>22</v>
      </c>
    </row>
    <row r="8" spans="1:8" x14ac:dyDescent="0.25">
      <c r="F8" t="s">
        <v>24</v>
      </c>
    </row>
    <row r="10" spans="1:8" x14ac:dyDescent="0.25">
      <c r="C10" t="s">
        <v>16</v>
      </c>
      <c r="D10" t="s">
        <v>12</v>
      </c>
      <c r="E10" t="s">
        <v>17</v>
      </c>
    </row>
    <row r="11" spans="1:8" x14ac:dyDescent="0.25">
      <c r="A11" t="s">
        <v>0</v>
      </c>
      <c r="B11">
        <v>12.6925064599483</v>
      </c>
      <c r="C11">
        <f>B13-B11</f>
        <v>1.819121447028401</v>
      </c>
      <c r="D11">
        <v>6</v>
      </c>
      <c r="E11">
        <f>C11*(SQRT(D11))</f>
        <v>4.4559193253729603</v>
      </c>
      <c r="F11">
        <f>AVERAGE(E11:E12)</f>
        <v>4.6584611128899471</v>
      </c>
      <c r="G11">
        <f>SQRT(F11)</f>
        <v>2.1583468472166256</v>
      </c>
      <c r="H11" t="s">
        <v>19</v>
      </c>
    </row>
    <row r="12" spans="1:8" x14ac:dyDescent="0.25">
      <c r="A12" t="s">
        <v>1</v>
      </c>
      <c r="B12">
        <v>7.27648578811369</v>
      </c>
      <c r="C12">
        <f>B14-B12</f>
        <v>1.9844961240310104</v>
      </c>
      <c r="D12">
        <v>6</v>
      </c>
      <c r="E12">
        <f>C12*(SQRT(D12))</f>
        <v>4.8610029004069331</v>
      </c>
    </row>
    <row r="13" spans="1:8" x14ac:dyDescent="0.25">
      <c r="A13" t="s">
        <v>14</v>
      </c>
      <c r="B13">
        <v>14.511627906976701</v>
      </c>
    </row>
    <row r="14" spans="1:8" x14ac:dyDescent="0.25">
      <c r="A14" t="s">
        <v>15</v>
      </c>
      <c r="B14">
        <v>9.2609819121447003</v>
      </c>
    </row>
    <row r="15" spans="1:8" s="3" customFormat="1" x14ac:dyDescent="0.25"/>
    <row r="16" spans="1:8" s="4" customFormat="1" x14ac:dyDescent="0.25">
      <c r="A16" s="4" t="s">
        <v>27</v>
      </c>
    </row>
    <row r="17" spans="1:8" x14ac:dyDescent="0.25">
      <c r="A17" t="s">
        <v>25</v>
      </c>
    </row>
    <row r="18" spans="1:8" x14ac:dyDescent="0.25">
      <c r="A18" t="s">
        <v>35</v>
      </c>
    </row>
    <row r="20" spans="1:8" s="5" customFormat="1" x14ac:dyDescent="0.25">
      <c r="A20" s="5" t="s">
        <v>29</v>
      </c>
    </row>
    <row r="21" spans="1:8" x14ac:dyDescent="0.25">
      <c r="A21" t="s">
        <v>6</v>
      </c>
      <c r="B21" t="s">
        <v>7</v>
      </c>
      <c r="C21" t="s">
        <v>8</v>
      </c>
      <c r="D21" t="s">
        <v>9</v>
      </c>
      <c r="E21" t="s">
        <v>30</v>
      </c>
      <c r="F21" t="s">
        <v>12</v>
      </c>
      <c r="G21" t="s">
        <v>31</v>
      </c>
    </row>
    <row r="22" spans="1:8" x14ac:dyDescent="0.25">
      <c r="A22">
        <v>50.2</v>
      </c>
      <c r="B22">
        <v>45.9</v>
      </c>
      <c r="C22">
        <v>402.2</v>
      </c>
      <c r="D22">
        <f>SQRT(C22)</f>
        <v>20.054924582256596</v>
      </c>
      <c r="E22">
        <f>(A22-B22)/D22</f>
        <v>0.21441117778146063</v>
      </c>
      <c r="F22">
        <v>110</v>
      </c>
      <c r="G22">
        <f>(E22*0.05*SQRT(F22))/D22</f>
        <v>5.606511744320807E-3</v>
      </c>
    </row>
    <row r="23" spans="1:8" x14ac:dyDescent="0.25">
      <c r="G23" t="s">
        <v>32</v>
      </c>
    </row>
    <row r="24" spans="1:8" x14ac:dyDescent="0.25">
      <c r="E24">
        <v>0.17</v>
      </c>
      <c r="G24">
        <f>(E24*0.05*SQRT(F22))/D22</f>
        <v>4.4452299847258661E-3</v>
      </c>
      <c r="H24" t="s">
        <v>34</v>
      </c>
    </row>
    <row r="26" spans="1:8" x14ac:dyDescent="0.25">
      <c r="A26" t="s">
        <v>28</v>
      </c>
    </row>
    <row r="27" spans="1:8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12</v>
      </c>
      <c r="G27" t="s">
        <v>11</v>
      </c>
    </row>
    <row r="28" spans="1:8" x14ac:dyDescent="0.25">
      <c r="A28">
        <v>49.6</v>
      </c>
      <c r="B28">
        <v>46.4</v>
      </c>
      <c r="C28">
        <v>71.62</v>
      </c>
      <c r="D28">
        <f>SQRT(C28)</f>
        <v>8.4628600366542752</v>
      </c>
      <c r="E28">
        <f>(A28-B28)/D28</f>
        <v>0.37812276064358707</v>
      </c>
      <c r="F28">
        <v>8</v>
      </c>
      <c r="G28">
        <f>(E28*0.05*SQRT(F28))/D28</f>
        <v>6.3187425294525396E-3</v>
      </c>
    </row>
    <row r="30" spans="1:8" x14ac:dyDescent="0.25">
      <c r="E30">
        <v>0.17</v>
      </c>
      <c r="G30">
        <f>(E30*0.05*SQRT(F28))/D28</f>
        <v>2.8408399118281164E-3</v>
      </c>
    </row>
    <row r="33" spans="1:1" x14ac:dyDescent="0.25">
      <c r="A33" t="s">
        <v>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Jarvis</dc:creator>
  <cp:lastModifiedBy>George Jarvis</cp:lastModifiedBy>
  <dcterms:created xsi:type="dcterms:W3CDTF">2020-08-23T05:45:24Z</dcterms:created>
  <dcterms:modified xsi:type="dcterms:W3CDTF">2020-08-23T09:08:05Z</dcterms:modified>
</cp:coreProperties>
</file>