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George\Desktop\2018 summer\2018 Goby\2018 data for analyses, R\2018 recollections\Data\"/>
    </mc:Choice>
  </mc:AlternateContent>
  <xr:revisionPtr revIDLastSave="0" documentId="10_ncr:100000_{C16D56F0-4F95-4D28-81E5-8C61F1690C19}" xr6:coauthVersionLast="31" xr6:coauthVersionMax="31" xr10:uidLastSave="{00000000-0000-0000-0000-000000000000}"/>
  <bookViews>
    <workbookView xWindow="0" yWindow="0" windowWidth="10185" windowHeight="8790" tabRatio="740" activeTab="2" xr2:uid="{00000000-000D-0000-FFFF-FFFF00000000}"/>
  </bookViews>
  <sheets>
    <sheet name="Round 1" sheetId="1" r:id="rId1"/>
    <sheet name="Sheet2" sheetId="2" r:id="rId2"/>
    <sheet name="Reef stocking (tagged only)" sheetId="4" r:id="rId3"/>
    <sheet name="BEG" sheetId="5" r:id="rId4"/>
    <sheet name="Sheet3" sheetId="3" r:id="rId5"/>
    <sheet name="collections 7-28" sheetId="11" r:id="rId6"/>
    <sheet name="pivot and histogram 2" sheetId="9" r:id="rId7"/>
    <sheet name="Reef stocking round 2" sheetId="10" r:id="rId8"/>
    <sheet name="Collections 3 (8_14_17)" sheetId="7" r:id="rId9"/>
    <sheet name="Collections 3 (8_15_17)" sheetId="16" r:id="rId10"/>
    <sheet name="Reef stocking round 3" sheetId="15" r:id="rId11"/>
  </sheets>
  <definedNames>
    <definedName name="_xlnm._FilterDatabase" localSheetId="8" hidden="1">'Collections 3 (8_14_17)'!$F$1:$H$1</definedName>
    <definedName name="_xlnm._FilterDatabase" localSheetId="0" hidden="1">'Round 1'!$E$1:$G$1</definedName>
  </definedNames>
  <calcPr calcId="179017"/>
  <pivotCaches>
    <pivotCache cacheId="71" r:id="rId12"/>
    <pivotCache cacheId="72" r:id="rId13"/>
    <pivotCache cacheId="73" r:id="rId14"/>
    <pivotCache cacheId="74" r:id="rId15"/>
    <pivotCache cacheId="75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4" l="1"/>
  <c r="B44" i="15"/>
  <c r="B70" i="15"/>
  <c r="E35" i="4" l="1"/>
  <c r="B35" i="4"/>
  <c r="B35" i="10"/>
  <c r="B36" i="15"/>
  <c r="BA38" i="15" l="1"/>
  <c r="AX38" i="15"/>
  <c r="BA37" i="15"/>
  <c r="AX37" i="15"/>
  <c r="AU38" i="15"/>
  <c r="AR38" i="15"/>
  <c r="AU37" i="15"/>
  <c r="AR37" i="15"/>
  <c r="AO38" i="15"/>
  <c r="AL38" i="15"/>
  <c r="AO37" i="15"/>
  <c r="AL37" i="15"/>
  <c r="AI38" i="15"/>
  <c r="AF38" i="15"/>
  <c r="AI37" i="15"/>
  <c r="AF37" i="15"/>
  <c r="AC38" i="15"/>
  <c r="Z38" i="15"/>
  <c r="AC37" i="15"/>
  <c r="Z37" i="15"/>
  <c r="W38" i="15"/>
  <c r="T38" i="15"/>
  <c r="W37" i="15"/>
  <c r="T37" i="15"/>
  <c r="Q38" i="15"/>
  <c r="N38" i="15"/>
  <c r="Q37" i="15"/>
  <c r="N37" i="15"/>
  <c r="K38" i="15"/>
  <c r="H38" i="15"/>
  <c r="K37" i="15"/>
  <c r="H37" i="15"/>
  <c r="E38" i="15"/>
  <c r="E37" i="15"/>
  <c r="B39" i="15"/>
  <c r="B38" i="15"/>
  <c r="B37" i="15"/>
  <c r="BA36" i="15"/>
  <c r="AX36" i="15"/>
  <c r="AU36" i="15"/>
  <c r="AR36" i="15"/>
  <c r="AO36" i="15"/>
  <c r="AL36" i="15"/>
  <c r="AI36" i="15"/>
  <c r="AF36" i="15"/>
  <c r="AC36" i="15"/>
  <c r="Z36" i="15"/>
  <c r="W36" i="15"/>
  <c r="T36" i="15"/>
  <c r="Q36" i="15"/>
  <c r="N36" i="15"/>
  <c r="K36" i="15"/>
  <c r="H36" i="15"/>
  <c r="E36" i="15"/>
  <c r="B35" i="15"/>
  <c r="B69" i="15" l="1"/>
  <c r="BA71" i="15"/>
  <c r="AX71" i="15"/>
  <c r="AU71" i="15"/>
  <c r="AR71" i="15"/>
  <c r="AO71" i="15"/>
  <c r="AL71" i="15"/>
  <c r="AI71" i="15"/>
  <c r="AF71" i="15"/>
  <c r="AC71" i="15"/>
  <c r="Z71" i="15"/>
  <c r="W71" i="15"/>
  <c r="T71" i="15"/>
  <c r="Q71" i="15"/>
  <c r="N71" i="15"/>
  <c r="K71" i="15"/>
  <c r="H71" i="15"/>
  <c r="E71" i="15"/>
  <c r="B71" i="15"/>
  <c r="BA70" i="15"/>
  <c r="AX70" i="15"/>
  <c r="AU70" i="15"/>
  <c r="AR70" i="15"/>
  <c r="AO70" i="15"/>
  <c r="AL70" i="15"/>
  <c r="AI70" i="15"/>
  <c r="AF70" i="15"/>
  <c r="AC70" i="15"/>
  <c r="Z70" i="15"/>
  <c r="W70" i="15"/>
  <c r="T70" i="15"/>
  <c r="Q70" i="15"/>
  <c r="N70" i="15"/>
  <c r="K70" i="15"/>
  <c r="H70" i="15"/>
  <c r="E70" i="15"/>
  <c r="BA69" i="15"/>
  <c r="AX69" i="15"/>
  <c r="AU69" i="15"/>
  <c r="AR69" i="15"/>
  <c r="AO69" i="15"/>
  <c r="AL69" i="15"/>
  <c r="AI69" i="15"/>
  <c r="AF69" i="15"/>
  <c r="AC69" i="15"/>
  <c r="Z69" i="15"/>
  <c r="W69" i="15"/>
  <c r="T69" i="15"/>
  <c r="Q69" i="15"/>
  <c r="N69" i="15"/>
  <c r="K69" i="15"/>
  <c r="H69" i="15"/>
  <c r="E69" i="15"/>
  <c r="BA37" i="10"/>
  <c r="AX37" i="10"/>
  <c r="BA36" i="10"/>
  <c r="AX36" i="10"/>
  <c r="BA35" i="10"/>
  <c r="AX35" i="10"/>
  <c r="AU37" i="10"/>
  <c r="AR37" i="10"/>
  <c r="AU36" i="10"/>
  <c r="AR36" i="10"/>
  <c r="AU35" i="10"/>
  <c r="AR35" i="10"/>
  <c r="AO37" i="10"/>
  <c r="AL37" i="10"/>
  <c r="AO36" i="10"/>
  <c r="AL36" i="10"/>
  <c r="AO35" i="10"/>
  <c r="AL35" i="10"/>
  <c r="AI37" i="10"/>
  <c r="AF37" i="10"/>
  <c r="AI36" i="10"/>
  <c r="AF36" i="10"/>
  <c r="AI35" i="10"/>
  <c r="AF35" i="10"/>
  <c r="AC37" i="10"/>
  <c r="Z37" i="10"/>
  <c r="AC36" i="10"/>
  <c r="Z36" i="10"/>
  <c r="AC35" i="10"/>
  <c r="Z35" i="10"/>
  <c r="W37" i="10"/>
  <c r="T37" i="10"/>
  <c r="W36" i="10"/>
  <c r="T36" i="10"/>
  <c r="W35" i="10"/>
  <c r="T35" i="10"/>
  <c r="Q37" i="10"/>
  <c r="N37" i="10"/>
  <c r="Q36" i="10"/>
  <c r="N36" i="10"/>
  <c r="Q35" i="10"/>
  <c r="N35" i="10"/>
  <c r="K37" i="10"/>
  <c r="H37" i="10"/>
  <c r="K36" i="10"/>
  <c r="H36" i="10"/>
  <c r="K35" i="10"/>
  <c r="H35" i="10"/>
  <c r="E37" i="10"/>
  <c r="E36" i="10"/>
  <c r="E35" i="10"/>
  <c r="B37" i="10"/>
  <c r="B36" i="10"/>
  <c r="B40" i="10" l="1"/>
  <c r="E40" i="10"/>
  <c r="H40" i="10"/>
  <c r="K40" i="10"/>
  <c r="L40" i="10"/>
  <c r="N40" i="10"/>
  <c r="O40" i="10"/>
  <c r="Q40" i="10"/>
  <c r="R40" i="10"/>
  <c r="T40" i="10"/>
  <c r="U40" i="10"/>
  <c r="W40" i="10"/>
  <c r="X40" i="10"/>
  <c r="Z40" i="10"/>
  <c r="AA40" i="10"/>
  <c r="AC40" i="10"/>
  <c r="AD40" i="10"/>
  <c r="AF40" i="10"/>
  <c r="AG40" i="10"/>
  <c r="AI40" i="10"/>
  <c r="AJ40" i="10"/>
  <c r="AL40" i="10"/>
  <c r="AM40" i="10"/>
  <c r="AO40" i="10"/>
  <c r="AP40" i="10"/>
  <c r="AR40" i="10"/>
  <c r="AS40" i="10"/>
  <c r="AU40" i="10"/>
  <c r="AV40" i="10"/>
  <c r="AX40" i="10"/>
  <c r="AY40" i="10"/>
  <c r="BA40" i="10"/>
  <c r="BB40" i="10"/>
  <c r="B41" i="10"/>
  <c r="E41" i="10"/>
  <c r="H41" i="10"/>
  <c r="K41" i="10"/>
  <c r="L41" i="10"/>
  <c r="N41" i="10"/>
  <c r="O41" i="10"/>
  <c r="Q41" i="10"/>
  <c r="R41" i="10"/>
  <c r="T41" i="10"/>
  <c r="U41" i="10"/>
  <c r="W41" i="10"/>
  <c r="X41" i="10"/>
  <c r="Z41" i="10"/>
  <c r="AA41" i="10"/>
  <c r="AC41" i="10"/>
  <c r="AD41" i="10"/>
  <c r="AF41" i="10"/>
  <c r="AG41" i="10"/>
  <c r="AI41" i="10"/>
  <c r="AJ41" i="10"/>
  <c r="AL41" i="10"/>
  <c r="AM41" i="10"/>
  <c r="AO41" i="10"/>
  <c r="AP41" i="10"/>
  <c r="AR41" i="10"/>
  <c r="AS41" i="10"/>
  <c r="AU41" i="10"/>
  <c r="AV41" i="10"/>
  <c r="AX41" i="10"/>
  <c r="AY41" i="10"/>
  <c r="BA41" i="10"/>
  <c r="BB41" i="10"/>
  <c r="BA37" i="4"/>
  <c r="AX37" i="4"/>
  <c r="AU37" i="4"/>
  <c r="AR37" i="4"/>
  <c r="AO37" i="4"/>
  <c r="AL37" i="4"/>
  <c r="AI37" i="4"/>
  <c r="AF37" i="4"/>
  <c r="AC37" i="4"/>
  <c r="Z37" i="4"/>
  <c r="W37" i="4"/>
  <c r="T37" i="4"/>
  <c r="Q37" i="4"/>
  <c r="N37" i="4"/>
  <c r="K37" i="4"/>
  <c r="H37" i="4"/>
  <c r="E37" i="4"/>
  <c r="B37" i="4"/>
  <c r="Q36" i="4"/>
  <c r="B36" i="4"/>
  <c r="BA36" i="4"/>
  <c r="AX36" i="4"/>
  <c r="AU36" i="4"/>
  <c r="AR36" i="4"/>
  <c r="AO36" i="4"/>
  <c r="AL36" i="4"/>
  <c r="AI36" i="4"/>
  <c r="AF36" i="4"/>
  <c r="AC36" i="4"/>
  <c r="Z36" i="4"/>
  <c r="W36" i="4"/>
  <c r="T36" i="4"/>
  <c r="N36" i="4"/>
  <c r="K36" i="4"/>
  <c r="H36" i="4"/>
  <c r="E36" i="4"/>
  <c r="BA35" i="4"/>
  <c r="AX35" i="4"/>
  <c r="AU35" i="4"/>
  <c r="AR35" i="4"/>
  <c r="AO35" i="4"/>
  <c r="AL35" i="4"/>
  <c r="AI35" i="4"/>
  <c r="AF35" i="4"/>
  <c r="AC35" i="4"/>
  <c r="Z35" i="4"/>
  <c r="W35" i="4"/>
  <c r="T35" i="4"/>
  <c r="Q35" i="4"/>
  <c r="N35" i="4"/>
  <c r="K35" i="4"/>
  <c r="H35" i="4"/>
  <c r="C50" i="4" l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S48" i="4"/>
  <c r="R48" i="4"/>
  <c r="Q48" i="4"/>
  <c r="P48" i="4"/>
  <c r="O48" i="4"/>
  <c r="N48" i="4"/>
  <c r="M48" i="4"/>
  <c r="L48" i="4"/>
  <c r="J48" i="4"/>
  <c r="I48" i="4"/>
  <c r="K48" i="4"/>
  <c r="H48" i="4"/>
  <c r="G48" i="4"/>
  <c r="F48" i="4"/>
  <c r="E48" i="4"/>
  <c r="D48" i="4"/>
  <c r="C48" i="4"/>
  <c r="B48" i="4"/>
  <c r="BA46" i="15"/>
  <c r="AX46" i="15"/>
  <c r="AU46" i="15"/>
  <c r="AR46" i="15"/>
  <c r="AO46" i="15"/>
  <c r="AL46" i="15"/>
  <c r="AI46" i="15"/>
  <c r="AF46" i="15"/>
  <c r="AC46" i="15"/>
  <c r="Z46" i="15"/>
  <c r="W46" i="15"/>
  <c r="T46" i="15"/>
  <c r="Q46" i="15"/>
  <c r="N46" i="15"/>
  <c r="K46" i="15"/>
  <c r="H46" i="15"/>
  <c r="E46" i="15"/>
  <c r="B46" i="15"/>
  <c r="BA44" i="15"/>
  <c r="AX44" i="15"/>
  <c r="AU44" i="15"/>
  <c r="AR44" i="15"/>
  <c r="AO44" i="15"/>
  <c r="AL44" i="15"/>
  <c r="AI44" i="15"/>
  <c r="AF44" i="15"/>
  <c r="AC44" i="15"/>
  <c r="Z44" i="15"/>
  <c r="W44" i="15"/>
  <c r="T44" i="15"/>
  <c r="Q44" i="15"/>
  <c r="N44" i="15"/>
  <c r="K44" i="15"/>
  <c r="H44" i="15"/>
  <c r="E44" i="15"/>
  <c r="C48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B48" i="10"/>
  <c r="D48" i="10"/>
  <c r="AM42" i="10" l="1"/>
  <c r="C44" i="10"/>
  <c r="P6" i="16"/>
  <c r="J1" i="16"/>
  <c r="J3" i="16" s="1"/>
  <c r="N3" i="16" s="1"/>
  <c r="P17" i="16"/>
  <c r="Q17" i="16"/>
  <c r="P18" i="16"/>
  <c r="Q18" i="16" s="1"/>
  <c r="P16" i="16"/>
  <c r="Q16" i="16"/>
  <c r="P12" i="16"/>
  <c r="Q12" i="16" s="1"/>
  <c r="P13" i="16"/>
  <c r="Q13" i="16"/>
  <c r="P11" i="16"/>
  <c r="Q11" i="16" s="1"/>
  <c r="P7" i="16"/>
  <c r="Q7" i="16"/>
  <c r="P8" i="16"/>
  <c r="Q8" i="16" s="1"/>
  <c r="Q6" i="16"/>
  <c r="B40" i="15"/>
  <c r="E40" i="15"/>
  <c r="Q7" i="7"/>
  <c r="S17" i="7"/>
  <c r="S7" i="7"/>
  <c r="Q8" i="7"/>
  <c r="Q10" i="7" s="1"/>
  <c r="Q9" i="7"/>
  <c r="Q12" i="7"/>
  <c r="Q15" i="7" s="1"/>
  <c r="Q13" i="7"/>
  <c r="Q14" i="7"/>
  <c r="Q16" i="7"/>
  <c r="Q19" i="7" s="1"/>
  <c r="Q17" i="7"/>
  <c r="Q18" i="7"/>
  <c r="R21" i="7"/>
  <c r="S8" i="7"/>
  <c r="S9" i="7"/>
  <c r="S12" i="7"/>
  <c r="S13" i="7"/>
  <c r="S14" i="7"/>
  <c r="S16" i="7"/>
  <c r="S18" i="7"/>
  <c r="K2" i="7"/>
  <c r="K4" i="7" s="1"/>
  <c r="O4" i="7" s="1"/>
  <c r="BB40" i="15"/>
  <c r="BA40" i="15"/>
  <c r="AY40" i="15"/>
  <c r="AX40" i="15"/>
  <c r="AV40" i="15"/>
  <c r="AU40" i="15"/>
  <c r="AS40" i="15"/>
  <c r="AR40" i="15"/>
  <c r="AP40" i="15"/>
  <c r="AO40" i="15"/>
  <c r="AM40" i="15"/>
  <c r="AL40" i="15"/>
  <c r="AJ40" i="15"/>
  <c r="AI40" i="15"/>
  <c r="AG40" i="15"/>
  <c r="AF40" i="15"/>
  <c r="AD40" i="15"/>
  <c r="AC40" i="15"/>
  <c r="AA40" i="15"/>
  <c r="Z40" i="15"/>
  <c r="X40" i="15"/>
  <c r="W40" i="15"/>
  <c r="U40" i="15"/>
  <c r="T40" i="15"/>
  <c r="R40" i="15"/>
  <c r="Q40" i="15"/>
  <c r="O40" i="15"/>
  <c r="N40" i="15"/>
  <c r="L40" i="15"/>
  <c r="K40" i="15"/>
  <c r="H40" i="15"/>
  <c r="BB39" i="15"/>
  <c r="BA39" i="15"/>
  <c r="AY39" i="15"/>
  <c r="AX39" i="15"/>
  <c r="AV39" i="15"/>
  <c r="AU39" i="15"/>
  <c r="AS39" i="15"/>
  <c r="AR39" i="15"/>
  <c r="AP39" i="15"/>
  <c r="AO39" i="15"/>
  <c r="AM39" i="15"/>
  <c r="AL39" i="15"/>
  <c r="AJ39" i="15"/>
  <c r="AI39" i="15"/>
  <c r="AG39" i="15"/>
  <c r="AF39" i="15"/>
  <c r="AD39" i="15"/>
  <c r="AC39" i="15"/>
  <c r="AA39" i="15"/>
  <c r="Z39" i="15"/>
  <c r="X39" i="15"/>
  <c r="W39" i="15"/>
  <c r="U39" i="15"/>
  <c r="T39" i="15"/>
  <c r="R39" i="15"/>
  <c r="Q39" i="15"/>
  <c r="O39" i="15"/>
  <c r="N39" i="15"/>
  <c r="L39" i="15"/>
  <c r="K39" i="15"/>
  <c r="H39" i="15"/>
  <c r="E39" i="15"/>
  <c r="AX35" i="15"/>
  <c r="AW35" i="15"/>
  <c r="AU35" i="15"/>
  <c r="AT35" i="15"/>
  <c r="AR35" i="15"/>
  <c r="AQ35" i="15"/>
  <c r="AO35" i="15"/>
  <c r="AN35" i="15"/>
  <c r="AL35" i="15"/>
  <c r="AK35" i="15"/>
  <c r="AI35" i="15"/>
  <c r="AF35" i="15"/>
  <c r="AE35" i="15"/>
  <c r="AC35" i="15"/>
  <c r="AB35" i="15"/>
  <c r="Z35" i="15"/>
  <c r="Y35" i="15"/>
  <c r="W35" i="15"/>
  <c r="V35" i="15"/>
  <c r="T35" i="15"/>
  <c r="S35" i="15"/>
  <c r="P35" i="15"/>
  <c r="N35" i="15"/>
  <c r="M35" i="15"/>
  <c r="L35" i="15"/>
  <c r="I35" i="15"/>
  <c r="F35" i="15"/>
  <c r="C35" i="15"/>
  <c r="T42" i="10"/>
  <c r="AI42" i="10"/>
  <c r="H136" i="11"/>
  <c r="J84" i="11"/>
  <c r="BA42" i="10"/>
  <c r="AX42" i="10"/>
  <c r="AV42" i="10"/>
  <c r="AU42" i="10"/>
  <c r="AS42" i="10"/>
  <c r="AR42" i="10"/>
  <c r="AP42" i="10"/>
  <c r="AO42" i="10"/>
  <c r="AL42" i="10"/>
  <c r="AF42" i="10"/>
  <c r="AC42" i="10"/>
  <c r="Z42" i="10"/>
  <c r="W42" i="10"/>
  <c r="Q42" i="10"/>
  <c r="O42" i="10"/>
  <c r="BB42" i="10"/>
  <c r="AY42" i="10"/>
  <c r="AJ42" i="10"/>
  <c r="AG42" i="10"/>
  <c r="AD42" i="10"/>
  <c r="AA42" i="10"/>
  <c r="X42" i="10"/>
  <c r="U42" i="10"/>
  <c r="R42" i="10"/>
  <c r="N42" i="10"/>
  <c r="L42" i="10"/>
  <c r="K42" i="10"/>
  <c r="H42" i="10"/>
  <c r="E42" i="10"/>
  <c r="B42" i="10"/>
  <c r="AX34" i="10"/>
  <c r="AW34" i="10"/>
  <c r="AU34" i="10"/>
  <c r="AT34" i="10"/>
  <c r="AR34" i="10"/>
  <c r="AQ34" i="10"/>
  <c r="AO34" i="10"/>
  <c r="AN34" i="10"/>
  <c r="AL34" i="10"/>
  <c r="AK34" i="10"/>
  <c r="AI34" i="10"/>
  <c r="AF34" i="10"/>
  <c r="AE34" i="10"/>
  <c r="AC34" i="10"/>
  <c r="AB34" i="10"/>
  <c r="Z34" i="10"/>
  <c r="Y34" i="10"/>
  <c r="W34" i="10"/>
  <c r="V34" i="10"/>
  <c r="T34" i="10"/>
  <c r="S34" i="10"/>
  <c r="P34" i="10"/>
  <c r="N34" i="10"/>
  <c r="M34" i="10"/>
  <c r="L34" i="10"/>
  <c r="I34" i="10"/>
  <c r="F34" i="10"/>
  <c r="C34" i="10"/>
  <c r="B34" i="10"/>
  <c r="H3" i="9"/>
  <c r="L3" i="9" s="1"/>
  <c r="I3" i="9"/>
  <c r="M3" i="9" s="1"/>
  <c r="G3" i="9"/>
  <c r="K3" i="9" s="1"/>
  <c r="P5" i="9"/>
  <c r="P4" i="9"/>
  <c r="O4" i="9"/>
  <c r="R4" i="9"/>
  <c r="Q4" i="9"/>
  <c r="G1" i="9"/>
  <c r="M14" i="9"/>
  <c r="M6" i="9"/>
  <c r="M7" i="9"/>
  <c r="M8" i="9"/>
  <c r="K1" i="9"/>
  <c r="M18" i="9"/>
  <c r="M17" i="9"/>
  <c r="M16" i="9"/>
  <c r="M15" i="9"/>
  <c r="M12" i="9"/>
  <c r="M11" i="9"/>
  <c r="M10" i="9"/>
  <c r="I2" i="1"/>
  <c r="BD42" i="4"/>
  <c r="BD41" i="4"/>
  <c r="BD40" i="4"/>
  <c r="BA42" i="4"/>
  <c r="BA41" i="4"/>
  <c r="BA40" i="4"/>
  <c r="AX42" i="4"/>
  <c r="AX41" i="4"/>
  <c r="AX40" i="4"/>
  <c r="AU42" i="4"/>
  <c r="AU41" i="4"/>
  <c r="AU40" i="4"/>
  <c r="AL42" i="4"/>
  <c r="AL41" i="4"/>
  <c r="AL40" i="4"/>
  <c r="AM34" i="4"/>
  <c r="AN34" i="4"/>
  <c r="AM40" i="4"/>
  <c r="AM41" i="4"/>
  <c r="AM42" i="4"/>
  <c r="AR34" i="4"/>
  <c r="AT34" i="4"/>
  <c r="AR40" i="4"/>
  <c r="AR41" i="4"/>
  <c r="AR42" i="4"/>
  <c r="AY34" i="4"/>
  <c r="AI42" i="4"/>
  <c r="AI41" i="4"/>
  <c r="AI40" i="4"/>
  <c r="AF42" i="4"/>
  <c r="AF41" i="4"/>
  <c r="AF40" i="4"/>
  <c r="AC42" i="4"/>
  <c r="AC41" i="4"/>
  <c r="AC40" i="4"/>
  <c r="Z42" i="4"/>
  <c r="Z41" i="4"/>
  <c r="Z40" i="4"/>
  <c r="W42" i="4"/>
  <c r="W41" i="4"/>
  <c r="W40" i="4"/>
  <c r="U34" i="4"/>
  <c r="U40" i="4"/>
  <c r="U41" i="4"/>
  <c r="U42" i="4"/>
  <c r="T42" i="4"/>
  <c r="T41" i="4"/>
  <c r="T40" i="4"/>
  <c r="Q42" i="4"/>
  <c r="Q41" i="4"/>
  <c r="Q40" i="4"/>
  <c r="AV42" i="4"/>
  <c r="AO42" i="4"/>
  <c r="AV41" i="4"/>
  <c r="AO41" i="4"/>
  <c r="AV40" i="4"/>
  <c r="AO40" i="4"/>
  <c r="AZ34" i="4"/>
  <c r="AW34" i="4"/>
  <c r="AV34" i="4"/>
  <c r="AQ34" i="4"/>
  <c r="AO34" i="4"/>
  <c r="AK34" i="4"/>
  <c r="AD42" i="4"/>
  <c r="AA42" i="4"/>
  <c r="X42" i="4"/>
  <c r="AD41" i="4"/>
  <c r="AA41" i="4"/>
  <c r="X41" i="4"/>
  <c r="AD40" i="4"/>
  <c r="AA40" i="4"/>
  <c r="X40" i="4"/>
  <c r="AH34" i="4"/>
  <c r="AG34" i="4"/>
  <c r="AE34" i="4"/>
  <c r="AD34" i="4"/>
  <c r="AB34" i="4"/>
  <c r="AA34" i="4"/>
  <c r="Y34" i="4"/>
  <c r="X34" i="4"/>
  <c r="V34" i="4"/>
  <c r="M42" i="4"/>
  <c r="M41" i="4"/>
  <c r="M40" i="4"/>
  <c r="J42" i="4"/>
  <c r="J41" i="4"/>
  <c r="J40" i="4"/>
  <c r="G42" i="4"/>
  <c r="G41" i="4"/>
  <c r="G40" i="4"/>
  <c r="C42" i="4"/>
  <c r="C41" i="4"/>
  <c r="C40" i="4"/>
  <c r="R42" i="4"/>
  <c r="R41" i="4"/>
  <c r="R40" i="4"/>
  <c r="O42" i="4"/>
  <c r="O41" i="4"/>
  <c r="O40" i="4"/>
  <c r="N42" i="4"/>
  <c r="N41" i="4"/>
  <c r="N40" i="4"/>
  <c r="B34" i="4"/>
  <c r="C34" i="4"/>
  <c r="F34" i="4"/>
  <c r="L34" i="4"/>
  <c r="N34" i="4"/>
  <c r="O34" i="4"/>
  <c r="P34" i="4"/>
  <c r="R34" i="4"/>
  <c r="AD34" i="3"/>
  <c r="AC34" i="3"/>
  <c r="AA34" i="3"/>
  <c r="Y34" i="3"/>
  <c r="X34" i="3"/>
  <c r="V34" i="3"/>
  <c r="T34" i="3"/>
  <c r="S34" i="3"/>
  <c r="Q34" i="3"/>
  <c r="O34" i="3"/>
  <c r="N34" i="3"/>
  <c r="L34" i="3"/>
  <c r="J34" i="3"/>
  <c r="I34" i="3"/>
  <c r="G34" i="3"/>
  <c r="E34" i="3"/>
  <c r="D34" i="3"/>
  <c r="C34" i="3"/>
  <c r="B34" i="3"/>
  <c r="AD33" i="3"/>
  <c r="AC33" i="3"/>
  <c r="AA33" i="3"/>
  <c r="Y33" i="3"/>
  <c r="X33" i="3"/>
  <c r="V33" i="3"/>
  <c r="T33" i="3"/>
  <c r="S33" i="3"/>
  <c r="Q33" i="3"/>
  <c r="O33" i="3"/>
  <c r="N33" i="3"/>
  <c r="L33" i="3"/>
  <c r="J33" i="3"/>
  <c r="I33" i="3"/>
  <c r="G33" i="3"/>
  <c r="E33" i="3"/>
  <c r="D33" i="3"/>
  <c r="C33" i="3"/>
  <c r="B33" i="3"/>
  <c r="L24" i="2"/>
  <c r="M21" i="2"/>
  <c r="M22" i="2"/>
  <c r="M20" i="2"/>
  <c r="M13" i="2"/>
  <c r="M14" i="2"/>
  <c r="M15" i="2"/>
  <c r="M16" i="2"/>
  <c r="M12" i="2"/>
  <c r="M6" i="2"/>
  <c r="M9" i="2"/>
  <c r="M10" i="2"/>
  <c r="M8" i="2"/>
  <c r="M5" i="2"/>
  <c r="M4" i="2"/>
  <c r="D25" i="2"/>
  <c r="L65" i="1"/>
  <c r="L4" i="7" l="1"/>
  <c r="P4" i="7" s="1"/>
  <c r="L3" i="16"/>
  <c r="P3" i="16" s="1"/>
  <c r="M4" i="7"/>
  <c r="Q4" i="7" s="1"/>
  <c r="K3" i="16"/>
  <c r="O3" i="16" s="1"/>
</calcChain>
</file>

<file path=xl/sharedStrings.xml><?xml version="1.0" encoding="utf-8"?>
<sst xmlns="http://schemas.openxmlformats.org/spreadsheetml/2006/main" count="2226" uniqueCount="192">
  <si>
    <t>Male</t>
  </si>
  <si>
    <t>Female</t>
  </si>
  <si>
    <t>Gravid Fem</t>
  </si>
  <si>
    <t>Gravid</t>
  </si>
  <si>
    <t>Fem</t>
  </si>
  <si>
    <t>Size (mm)</t>
  </si>
  <si>
    <t>(blank)</t>
  </si>
  <si>
    <t>Grand Total</t>
  </si>
  <si>
    <t>Row Labels</t>
  </si>
  <si>
    <t>Count of Female</t>
  </si>
  <si>
    <t>Count of Male</t>
  </si>
  <si>
    <t>Count of Gravid</t>
  </si>
  <si>
    <t>size(mm)</t>
  </si>
  <si>
    <t>female 20-22</t>
  </si>
  <si>
    <t>x</t>
  </si>
  <si>
    <t>female 23-25</t>
  </si>
  <si>
    <t>female 26-28</t>
  </si>
  <si>
    <t>female 29-31</t>
  </si>
  <si>
    <t>male 24-26</t>
  </si>
  <si>
    <t>male 27-29</t>
  </si>
  <si>
    <t>male 30-34</t>
  </si>
  <si>
    <t>male 35-38</t>
  </si>
  <si>
    <t>mini male</t>
  </si>
  <si>
    <t>2 medium sized males</t>
  </si>
  <si>
    <t>one honker</t>
  </si>
  <si>
    <t>22-25</t>
  </si>
  <si>
    <t>fem</t>
  </si>
  <si>
    <t>26-29</t>
  </si>
  <si>
    <t>30+</t>
  </si>
  <si>
    <t>gravid</t>
  </si>
  <si>
    <t>22-26</t>
  </si>
  <si>
    <t>27-29</t>
  </si>
  <si>
    <t>30-35</t>
  </si>
  <si>
    <t>(supplement with med fem)</t>
  </si>
  <si>
    <t>30-33</t>
  </si>
  <si>
    <t>34-37</t>
  </si>
  <si>
    <t>38+</t>
  </si>
  <si>
    <t>make sure the largest male is big</t>
  </si>
  <si>
    <t>22-29</t>
  </si>
  <si>
    <t>36+</t>
  </si>
  <si>
    <t>Notes: fish were collected on 3/18 and 3/19, about 75% of what we tagged was caught on 3/18, and the remaining 25% were caught on 3/19. In total (adults + immatures, we caught about 275 fish (175 adults, 75 juveniles))</t>
  </si>
  <si>
    <t>cells with x's are on the reefs (was his way of keeping track of what I put on the reefs)</t>
  </si>
  <si>
    <t>highlighted yellow cell means that the fish is outside of the size range</t>
  </si>
  <si>
    <t>fish were deployed on 3/20 at 12:29, first surveys took place at 13:37</t>
  </si>
  <si>
    <t>fish were surveyed again on 3/24 at 11:40</t>
  </si>
  <si>
    <t>reefs 1,3, and 5 were all recollected on 3/25 at 10:30, and then we froze the fish, removed those 3 cages, and then remeasured the fish around 4 pm.</t>
  </si>
  <si>
    <t>reefs 2, 4, and6 were recollected on 4/1 at 11:00, and then fish were frozen, cages were removed, and fish were measured at 2:45pm.</t>
  </si>
  <si>
    <t>when remeasuring the fish, many of them we shorter than when we originally measured them. For growth, I assumed that none of the fish were shrinking, and that the difference in length was due to a) icing, or b) mismeasurement originally</t>
  </si>
  <si>
    <t>migrated tagged fish</t>
  </si>
  <si>
    <t>untagged female</t>
  </si>
  <si>
    <t>untagged male</t>
  </si>
  <si>
    <t>growth</t>
  </si>
  <si>
    <t>dead on release</t>
  </si>
  <si>
    <t>reef 1</t>
  </si>
  <si>
    <t>Actual size (size when remeasured)</t>
  </si>
  <si>
    <t>recollected (what the fish was tagged as)</t>
  </si>
  <si>
    <t>reef 2</t>
  </si>
  <si>
    <t>actual size</t>
  </si>
  <si>
    <t>recollected</t>
  </si>
  <si>
    <t>reef 3</t>
  </si>
  <si>
    <t>reef 4</t>
  </si>
  <si>
    <t>reef 5</t>
  </si>
  <si>
    <t>reef 6</t>
  </si>
  <si>
    <t>allocations based on total number of fish we tagged</t>
  </si>
  <si>
    <t># fish per reef</t>
  </si>
  <si>
    <t>20-22</t>
  </si>
  <si>
    <t>23-25</t>
  </si>
  <si>
    <t>26-28</t>
  </si>
  <si>
    <t>29-31</t>
  </si>
  <si>
    <t>1*</t>
  </si>
  <si>
    <t>male</t>
  </si>
  <si>
    <t>24-26</t>
  </si>
  <si>
    <t>30-32</t>
  </si>
  <si>
    <t>33-35</t>
  </si>
  <si>
    <t>36-38</t>
  </si>
  <si>
    <t>Count</t>
  </si>
  <si>
    <t>Avg Size</t>
  </si>
  <si>
    <t>Note: one fish was dead upon release (will have to confirm the size in the bag)</t>
  </si>
  <si>
    <t>male36+</t>
  </si>
  <si>
    <t>male30-35</t>
  </si>
  <si>
    <t>male22-29</t>
  </si>
  <si>
    <t>gravid30+</t>
  </si>
  <si>
    <t>gravid27-29</t>
  </si>
  <si>
    <t>gravid22-26</t>
  </si>
  <si>
    <t>fem30+</t>
  </si>
  <si>
    <t>fem26-29</t>
  </si>
  <si>
    <t>fem22-25</t>
  </si>
  <si>
    <t>size</t>
  </si>
  <si>
    <t>male22-25</t>
  </si>
  <si>
    <t>male26-29</t>
  </si>
  <si>
    <t>avg</t>
  </si>
  <si>
    <t>grav</t>
  </si>
  <si>
    <t>reef 7</t>
  </si>
  <si>
    <t>reef 8</t>
  </si>
  <si>
    <t>reef 9</t>
  </si>
  <si>
    <t>reef 10</t>
  </si>
  <si>
    <t>reef 11</t>
  </si>
  <si>
    <t>reef 12</t>
  </si>
  <si>
    <t>big males</t>
  </si>
  <si>
    <t>collection dives with goby squad</t>
  </si>
  <si>
    <t>reef 13</t>
  </si>
  <si>
    <t>reef 14</t>
  </si>
  <si>
    <t>reef 15</t>
  </si>
  <si>
    <t>reef 16</t>
  </si>
  <si>
    <t>reef 17</t>
  </si>
  <si>
    <t>reef 18</t>
  </si>
  <si>
    <t>reef</t>
  </si>
  <si>
    <t>size class</t>
  </si>
  <si>
    <t>&gt;40</t>
  </si>
  <si>
    <t>41-69</t>
  </si>
  <si>
    <t>70+</t>
  </si>
  <si>
    <t>was planning on binning them after all of the sizes are in, because I want to use each individual size</t>
  </si>
  <si>
    <t>I classified BBG recruits as &gt;15mm, immatures as 16-19 mm, and adults as &gt;20mm</t>
  </si>
  <si>
    <t>F28</t>
  </si>
  <si>
    <t>F31</t>
  </si>
  <si>
    <t>untagged</t>
  </si>
  <si>
    <t>recruits (&gt;15mm)</t>
  </si>
  <si>
    <t>immature (16-19mm)</t>
  </si>
  <si>
    <t>adults (20+)</t>
  </si>
  <si>
    <t>sex</t>
  </si>
  <si>
    <t>M</t>
  </si>
  <si>
    <t>F</t>
  </si>
  <si>
    <t>I</t>
  </si>
  <si>
    <t>actual size (when remeasured)</t>
  </si>
  <si>
    <t>actual size when recollected</t>
  </si>
  <si>
    <t>13,11,12,13,14,12,13,14</t>
  </si>
  <si>
    <t>11,13,10</t>
  </si>
  <si>
    <t>F21</t>
  </si>
  <si>
    <t>12,13,15,15,13,11</t>
  </si>
  <si>
    <t>13,13,14</t>
  </si>
  <si>
    <t>17,13,13,11,12,12</t>
  </si>
  <si>
    <t>34(F37 tagged)</t>
  </si>
  <si>
    <t>12,11</t>
  </si>
  <si>
    <t>14,13,13</t>
  </si>
  <si>
    <t>1:3 m:f ratio</t>
  </si>
  <si>
    <t>have that one 41 female, might use her on a reef with a few small gravids, but definitely not with other large gravids-- would skew data</t>
  </si>
  <si>
    <t>G</t>
  </si>
  <si>
    <t>total after 1st col.</t>
  </si>
  <si>
    <t>still need</t>
  </si>
  <si>
    <t>still am going to push 1:4, because I tagged a lot more small males this time around, which skewed the data towards more male-biased</t>
  </si>
  <si>
    <t>ratio (out of 260 total)</t>
  </si>
  <si>
    <t># of each class</t>
  </si>
  <si>
    <t>ratio*20 total fish</t>
  </si>
  <si>
    <t># each fish to use on reef (roughly)</t>
  </si>
  <si>
    <t>gravid22-25</t>
  </si>
  <si>
    <t>gravid26-29</t>
  </si>
  <si>
    <t>mistagged as M36</t>
  </si>
  <si>
    <t>imm</t>
  </si>
  <si>
    <t>not sure what the number is written as</t>
  </si>
  <si>
    <t>7/28/17 IR collections</t>
  </si>
  <si>
    <t>7/27/17 collections IR</t>
  </si>
  <si>
    <t>7/23, 25,26 LH IR</t>
  </si>
  <si>
    <t>Count of male</t>
  </si>
  <si>
    <t>supplemtented because fish died upon release</t>
  </si>
  <si>
    <t>Count of Gravid Fem</t>
  </si>
  <si>
    <t>female</t>
  </si>
  <si>
    <t>25-29</t>
  </si>
  <si>
    <t>totals for 12 reefs</t>
  </si>
  <si>
    <t>will most likely have to supplement between these two size classes</t>
  </si>
  <si>
    <t>25-30</t>
  </si>
  <si>
    <t>20-24</t>
  </si>
  <si>
    <t>31+</t>
  </si>
  <si>
    <t>fem20-24</t>
  </si>
  <si>
    <t>fem25-29</t>
  </si>
  <si>
    <t>total</t>
  </si>
  <si>
    <t>Count of female</t>
  </si>
  <si>
    <t>% of population</t>
  </si>
  <si>
    <t>% x 10 females per reef</t>
  </si>
  <si>
    <t># of size class per reef</t>
  </si>
  <si>
    <t>avg female length recolelcted</t>
  </si>
  <si>
    <t>NO FISH RECOLLECTED</t>
  </si>
  <si>
    <t>Reef</t>
  </si>
  <si>
    <t>Count_grav_density</t>
  </si>
  <si>
    <t>Count_total_density</t>
  </si>
  <si>
    <t>Trial</t>
  </si>
  <si>
    <t>total density</t>
  </si>
  <si>
    <t>gravid density</t>
  </si>
  <si>
    <t>trial</t>
  </si>
  <si>
    <t>count all recollections</t>
  </si>
  <si>
    <t>Average gravid fem size final</t>
  </si>
  <si>
    <t>Average gravid size initial</t>
  </si>
  <si>
    <t>male20-24</t>
  </si>
  <si>
    <t>read as M21</t>
  </si>
  <si>
    <t>tranny</t>
  </si>
  <si>
    <t>male25-30</t>
  </si>
  <si>
    <t>most likely mistagged as a M27, when really it should have been a M24</t>
  </si>
  <si>
    <t>tagged as M28, must have migrated from another reef</t>
  </si>
  <si>
    <t>male31+</t>
  </si>
  <si>
    <t>count total density</t>
  </si>
  <si>
    <t>notes for these colored cells correspond to the same individual</t>
  </si>
  <si>
    <t>female, changed from male to female, might consider using in analyses</t>
  </si>
  <si>
    <t>PROBABLY MISRECORDED, SUPPOSED TO BE A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</si>
</sst>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09C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1" fillId="0" borderId="0" xfId="0" applyFont="1" applyFill="1" applyBorder="1"/>
    <xf numFmtId="0" fontId="2" fillId="0" borderId="0" xfId="1"/>
    <xf numFmtId="0" fontId="2" fillId="8" borderId="0" xfId="1" applyFill="1"/>
    <xf numFmtId="0" fontId="2" fillId="0" borderId="0" xfId="1" applyFill="1"/>
    <xf numFmtId="0" fontId="1" fillId="0" borderId="0" xfId="1" applyFont="1"/>
    <xf numFmtId="0" fontId="2" fillId="7" borderId="0" xfId="1" applyFill="1"/>
    <xf numFmtId="0" fontId="2" fillId="5" borderId="0" xfId="1" applyFill="1"/>
    <xf numFmtId="0" fontId="2" fillId="4" borderId="0" xfId="1" applyFill="1"/>
    <xf numFmtId="0" fontId="2" fillId="2" borderId="0" xfId="1" applyFill="1"/>
    <xf numFmtId="0" fontId="0" fillId="0" borderId="0" xfId="1" applyFont="1"/>
    <xf numFmtId="0" fontId="2" fillId="9" borderId="0" xfId="1" applyFill="1"/>
    <xf numFmtId="0" fontId="0" fillId="10" borderId="0" xfId="0" applyFill="1"/>
    <xf numFmtId="0" fontId="0" fillId="11" borderId="0" xfId="0" applyFill="1"/>
    <xf numFmtId="1" fontId="0" fillId="0" borderId="0" xfId="0" applyNumberFormat="1" applyFill="1"/>
    <xf numFmtId="0" fontId="1" fillId="4" borderId="0" xfId="1" applyFont="1" applyFill="1"/>
    <xf numFmtId="0" fontId="2" fillId="12" borderId="0" xfId="1" applyFill="1"/>
    <xf numFmtId="0" fontId="0" fillId="12" borderId="0" xfId="0" applyFill="1"/>
    <xf numFmtId="0" fontId="2" fillId="13" borderId="0" xfId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Sheet2!$F$4:$F$24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cat>
          <c:val>
            <c:numRef>
              <c:f>Sheet2!$G$4:$G$24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23</c:v>
                </c:pt>
                <c:pt idx="4">
                  <c:v>30</c:v>
                </c:pt>
                <c:pt idx="5">
                  <c:v>40</c:v>
                </c:pt>
                <c:pt idx="6">
                  <c:v>38</c:v>
                </c:pt>
                <c:pt idx="7">
                  <c:v>28</c:v>
                </c:pt>
                <c:pt idx="8">
                  <c:v>27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1-4068-9518-5DBE849C04DC}"/>
            </c:ext>
          </c:extLst>
        </c:ser>
        <c:ser>
          <c:idx val="1"/>
          <c:order val="1"/>
          <c:tx>
            <c:strRef>
              <c:f>Sheet2!$H$3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Sheet2!$F$4:$F$24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cat>
          <c:val>
            <c:numRef>
              <c:f>Sheet2!$H$4:$H$24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1-4068-9518-5DBE849C04DC}"/>
            </c:ext>
          </c:extLst>
        </c:ser>
        <c:ser>
          <c:idx val="2"/>
          <c:order val="2"/>
          <c:tx>
            <c:strRef>
              <c:f>Sheet2!$I$3</c:f>
              <c:strCache>
                <c:ptCount val="1"/>
                <c:pt idx="0">
                  <c:v>Gravid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Sheet2!$F$4:$F$24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</c:numCache>
            </c:numRef>
          </c:cat>
          <c:val>
            <c:numRef>
              <c:f>Sheet2!$I$4:$I$24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  <c:pt idx="5">
                  <c:v>27</c:v>
                </c:pt>
                <c:pt idx="6">
                  <c:v>14</c:v>
                </c:pt>
                <c:pt idx="7">
                  <c:v>34</c:v>
                </c:pt>
                <c:pt idx="8">
                  <c:v>18</c:v>
                </c:pt>
                <c:pt idx="9">
                  <c:v>14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A1-4068-9518-5DBE849C0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25552"/>
        <c:axId val="474725880"/>
      </c:barChart>
      <c:catAx>
        <c:axId val="4747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880"/>
        <c:crosses val="autoZero"/>
        <c:auto val="1"/>
        <c:lblAlgn val="ctr"/>
        <c:lblOffset val="100"/>
        <c:noMultiLvlLbl val="0"/>
      </c:catAx>
      <c:valAx>
        <c:axId val="474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All Collections Rd.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'collections 7-28'!$M$3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'collections 7-28'!$L$4:$L$26</c:f>
              <c:numCache>
                <c:formatCode>General</c:formatCode>
                <c:ptCount val="2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43</c:v>
                </c:pt>
              </c:numCache>
            </c:numRef>
          </c:cat>
          <c:val>
            <c:numRef>
              <c:f>'collections 7-28'!$M$4:$M$26</c:f>
              <c:numCache>
                <c:formatCode>General</c:formatCode>
                <c:ptCount val="23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5-44A0-8C71-8A4CD59C1725}"/>
            </c:ext>
          </c:extLst>
        </c:ser>
        <c:ser>
          <c:idx val="1"/>
          <c:order val="1"/>
          <c:tx>
            <c:strRef>
              <c:f>'collections 7-28'!$N$3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'collections 7-28'!$L$4:$L$26</c:f>
              <c:numCache>
                <c:formatCode>General</c:formatCode>
                <c:ptCount val="2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43</c:v>
                </c:pt>
              </c:numCache>
            </c:numRef>
          </c:cat>
          <c:val>
            <c:numRef>
              <c:f>'collections 7-28'!$N$4:$N$22</c:f>
              <c:numCache>
                <c:formatCode>General</c:formatCode>
                <c:ptCount val="19"/>
                <c:pt idx="0">
                  <c:v>17</c:v>
                </c:pt>
                <c:pt idx="1">
                  <c:v>18</c:v>
                </c:pt>
                <c:pt idx="2">
                  <c:v>31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27</c:v>
                </c:pt>
                <c:pt idx="7">
                  <c:v>19</c:v>
                </c:pt>
                <c:pt idx="8">
                  <c:v>10</c:v>
                </c:pt>
                <c:pt idx="9">
                  <c:v>28</c:v>
                </c:pt>
                <c:pt idx="10">
                  <c:v>20</c:v>
                </c:pt>
                <c:pt idx="11">
                  <c:v>15</c:v>
                </c:pt>
                <c:pt idx="12">
                  <c:v>11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5-44A0-8C71-8A4CD59C1725}"/>
            </c:ext>
          </c:extLst>
        </c:ser>
        <c:ser>
          <c:idx val="2"/>
          <c:order val="2"/>
          <c:tx>
            <c:strRef>
              <c:f>'collections 7-28'!$O$3</c:f>
              <c:strCache>
                <c:ptCount val="1"/>
                <c:pt idx="0">
                  <c:v>grav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'collections 7-28'!$L$4:$L$26</c:f>
              <c:numCache>
                <c:formatCode>General</c:formatCode>
                <c:ptCount val="2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43</c:v>
                </c:pt>
              </c:numCache>
            </c:numRef>
          </c:cat>
          <c:val>
            <c:numRef>
              <c:f>'collections 7-28'!$O$4:$O$22</c:f>
              <c:numCache>
                <c:formatCode>General</c:formatCode>
                <c:ptCount val="19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12</c:v>
                </c:pt>
                <c:pt idx="7">
                  <c:v>21</c:v>
                </c:pt>
                <c:pt idx="8">
                  <c:v>24</c:v>
                </c:pt>
                <c:pt idx="9">
                  <c:v>24</c:v>
                </c:pt>
                <c:pt idx="10">
                  <c:v>30</c:v>
                </c:pt>
                <c:pt idx="11">
                  <c:v>24</c:v>
                </c:pt>
                <c:pt idx="12">
                  <c:v>14</c:v>
                </c:pt>
                <c:pt idx="13">
                  <c:v>14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5-44A0-8C71-8A4CD59C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910248"/>
        <c:axId val="428910576"/>
      </c:barChart>
      <c:catAx>
        <c:axId val="42891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10576"/>
        <c:crosses val="autoZero"/>
        <c:auto val="1"/>
        <c:lblAlgn val="ctr"/>
        <c:lblOffset val="100"/>
        <c:noMultiLvlLbl val="0"/>
      </c:catAx>
      <c:valAx>
        <c:axId val="4289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1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  <a:r>
              <a:rPr lang="en-US" baseline="0"/>
              <a:t>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7AB-483E-ACCD-B37CA03D53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7AB-483E-ACCD-B37CA03D530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7AB-483E-ACCD-B37CA03D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25552"/>
        <c:axId val="474725880"/>
      </c:barChart>
      <c:catAx>
        <c:axId val="4747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880"/>
        <c:crosses val="autoZero"/>
        <c:auto val="1"/>
        <c:lblAlgn val="ctr"/>
        <c:lblOffset val="100"/>
        <c:noMultiLvlLbl val="0"/>
      </c:catAx>
      <c:valAx>
        <c:axId val="474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'pivot and histogram 2'!$F$6:$F$31</c:f>
              <c:numCache>
                <c:formatCode>General</c:formatCode>
                <c:ptCount val="2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</c:numCache>
            </c:numRef>
          </c:cat>
          <c:val>
            <c:numRef>
              <c:f>'pivot and histogram 2'!$G$6:$G$31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11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  <c:pt idx="10">
                  <c:v>2</c:v>
                </c:pt>
                <c:pt idx="11">
                  <c:v>16</c:v>
                </c:pt>
                <c:pt idx="12">
                  <c:v>12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7-4088-8618-119D8C5FFB72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'pivot and histogram 2'!$F$6:$F$31</c:f>
              <c:numCache>
                <c:formatCode>General</c:formatCode>
                <c:ptCount val="2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</c:numCache>
            </c:numRef>
          </c:cat>
          <c:val>
            <c:numRef>
              <c:f>'pivot and histogram 2'!$H$6:$H$31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7-4088-8618-119D8C5FFB72}"/>
            </c:ext>
          </c:extLst>
        </c:ser>
        <c:ser>
          <c:idx val="2"/>
          <c:order val="2"/>
          <c:tx>
            <c:v>Gravid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'pivot and histogram 2'!$F$6:$F$31</c:f>
              <c:numCache>
                <c:formatCode>General</c:formatCode>
                <c:ptCount val="2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</c:numCache>
            </c:numRef>
          </c:cat>
          <c:val>
            <c:numRef>
              <c:f>'pivot and histogram 2'!$I$6:$I$31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37-4088-8618-119D8C5F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25552"/>
        <c:axId val="474725880"/>
      </c:barChart>
      <c:catAx>
        <c:axId val="4747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880"/>
        <c:crosses val="autoZero"/>
        <c:auto val="1"/>
        <c:lblAlgn val="ctr"/>
        <c:lblOffset val="100"/>
        <c:noMultiLvlLbl val="0"/>
      </c:catAx>
      <c:valAx>
        <c:axId val="474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Gravid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'Collections 3 (8_14_17)'!$J$7:$J$23</c:f>
              <c:numCache>
                <c:formatCode>General</c:formatCode>
                <c:ptCount val="1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</c:numCache>
            </c:numRef>
          </c:cat>
          <c:val>
            <c:numRef>
              <c:f>'Collections 3 (8_14_17)'!$M$7:$M$23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15</c:v>
                </c:pt>
                <c:pt idx="9">
                  <c:v>11</c:v>
                </c:pt>
                <c:pt idx="10">
                  <c:v>16</c:v>
                </c:pt>
                <c:pt idx="11">
                  <c:v>4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7-4476-A570-1073ABB4F579}"/>
            </c:ext>
          </c:extLst>
        </c:ser>
        <c:ser>
          <c:idx val="3"/>
          <c:order val="1"/>
          <c:tx>
            <c:v>Female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'Collections 3 (8_14_17)'!$J$7:$J$23</c:f>
              <c:numCache>
                <c:formatCode>General</c:formatCode>
                <c:ptCount val="1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</c:numCache>
            </c:numRef>
          </c:cat>
          <c:val>
            <c:numRef>
              <c:f>'Collections 3 (8_14_17)'!$L$7:$L$23</c:f>
              <c:numCache>
                <c:formatCode>General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19</c:v>
                </c:pt>
                <c:pt idx="6">
                  <c:v>16</c:v>
                </c:pt>
                <c:pt idx="7">
                  <c:v>7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F7-4476-A570-1073ABB4F579}"/>
            </c:ext>
          </c:extLst>
        </c:ser>
        <c:ser>
          <c:idx val="0"/>
          <c:order val="2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'Collections 3 (8_14_17)'!$K$7:$K$23</c:f>
              <c:numCache>
                <c:formatCode>General</c:formatCode>
                <c:ptCount val="1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16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 formatCode="0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F7-4476-A570-1073ABB4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25552"/>
        <c:axId val="474725880"/>
      </c:barChart>
      <c:catAx>
        <c:axId val="4747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880"/>
        <c:crosses val="autoZero"/>
        <c:auto val="1"/>
        <c:lblAlgn val="ctr"/>
        <c:lblOffset val="100"/>
        <c:noMultiLvlLbl val="0"/>
      </c:catAx>
      <c:valAx>
        <c:axId val="474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'Collections 3 (8_15_17)'!$I$6:$I$23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42</c:v>
                </c:pt>
              </c:numCache>
            </c:numRef>
          </c:cat>
          <c:val>
            <c:numRef>
              <c:f>'Collections 3 (8_15_17)'!$J$6:$J$23</c:f>
              <c:numCache>
                <c:formatCode>General</c:formatCode>
                <c:ptCount val="18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11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0-40E1-9CD6-54B6376EF6D8}"/>
            </c:ext>
          </c:extLst>
        </c:ser>
        <c:ser>
          <c:idx val="2"/>
          <c:order val="1"/>
          <c:tx>
            <c:v>female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'Collections 3 (8_15_17)'!$I$6:$I$23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42</c:v>
                </c:pt>
              </c:numCache>
            </c:numRef>
          </c:cat>
          <c:val>
            <c:numRef>
              <c:f>'Collections 3 (8_15_17)'!$K$6:$K$23</c:f>
              <c:numCache>
                <c:formatCode>General</c:formatCode>
                <c:ptCount val="18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0-40E1-9CD6-54B6376EF6D8}"/>
            </c:ext>
          </c:extLst>
        </c:ser>
        <c:ser>
          <c:idx val="3"/>
          <c:order val="2"/>
          <c:tx>
            <c:v>gravid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'Collections 3 (8_15_17)'!$I$6:$I$23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42</c:v>
                </c:pt>
              </c:numCache>
            </c:numRef>
          </c:cat>
          <c:val>
            <c:numRef>
              <c:f>'Collections 3 (8_15_17)'!$L$6:$L$23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0-40E1-9CD6-54B6376E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84592"/>
        <c:axId val="412582296"/>
      </c:barChart>
      <c:catAx>
        <c:axId val="4125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2296"/>
        <c:crosses val="autoZero"/>
        <c:auto val="1"/>
        <c:lblAlgn val="ctr"/>
        <c:lblOffset val="100"/>
        <c:noMultiLvlLbl val="0"/>
      </c:catAx>
      <c:valAx>
        <c:axId val="4125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26</xdr:row>
      <xdr:rowOff>76200</xdr:rowOff>
    </xdr:from>
    <xdr:to>
      <xdr:col>7</xdr:col>
      <xdr:colOff>466725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7DE74-D286-4FE8-8F28-C91906C62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24</xdr:row>
      <xdr:rowOff>104775</xdr:rowOff>
    </xdr:from>
    <xdr:to>
      <xdr:col>21</xdr:col>
      <xdr:colOff>123825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4B80B-5913-4E73-A9C0-DA0328386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9</xdr:col>
      <xdr:colOff>409576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FFF20-F829-4F7C-9454-226C9E6A4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22</xdr:col>
      <xdr:colOff>142876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0372-8456-49E3-B82C-E87977CCB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26</xdr:row>
      <xdr:rowOff>35718</xdr:rowOff>
    </xdr:from>
    <xdr:to>
      <xdr:col>15</xdr:col>
      <xdr:colOff>223838</xdr:colOff>
      <xdr:row>52</xdr:row>
      <xdr:rowOff>35718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818E6-D2FB-4F0D-8D25-21C2E61F8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26</xdr:row>
      <xdr:rowOff>0</xdr:rowOff>
    </xdr:from>
    <xdr:to>
      <xdr:col>18</xdr:col>
      <xdr:colOff>428625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E4484-04E3-4D0C-8019-5A02AE35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2911.363019675926" createdVersion="6" refreshedVersion="6" minRefreshableVersion="3" recordCount="223" xr:uid="{00000000-000A-0000-FFFF-FFFF05000000}">
  <cacheSource type="worksheet">
    <worksheetSource ref="E1:G224" sheet="Round 1"/>
  </cacheSource>
  <cacheFields count="3">
    <cacheField name="Male" numFmtId="0">
      <sharedItems containsString="0" containsBlank="1" containsNumber="1" containsInteger="1" minValue="22" maxValue="42" count="21"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m/>
      </sharedItems>
    </cacheField>
    <cacheField name="Female" numFmtId="0">
      <sharedItems containsSemiMixedTypes="0" containsString="0" containsNumber="1" containsInteger="1" minValue="22" maxValue="37" count="15"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7"/>
      </sharedItems>
    </cacheField>
    <cacheField name="Gravid" numFmtId="0">
      <sharedItems containsString="0" containsBlank="1" containsNumber="1" containsInteger="1" minValue="22" maxValue="35" count="13">
        <n v="22"/>
        <n v="23"/>
        <n v="24"/>
        <n v="25"/>
        <n v="26"/>
        <n v="27"/>
        <n v="28"/>
        <n v="29"/>
        <n v="30"/>
        <n v="31"/>
        <n v="32"/>
        <n v="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2943.282514120372" createdVersion="6" refreshedVersion="6" minRefreshableVersion="3" recordCount="129" xr:uid="{00000000-000A-0000-FFFF-FFFF06000000}">
  <cacheSource type="worksheet">
    <worksheetSource ref="A1:C130" sheet="Collections 3 (8_14_17)"/>
  </cacheSource>
  <cacheFields count="3">
    <cacheField name="Male" numFmtId="0">
      <sharedItems containsString="0" containsBlank="1" containsNumber="1" containsInteger="1" minValue="19" maxValue="43" count="20">
        <n v="24"/>
        <n v="30"/>
        <n v="22"/>
        <n v="23"/>
        <n v="21"/>
        <n v="38"/>
        <n v="25"/>
        <n v="20"/>
        <n v="40"/>
        <n v="26"/>
        <n v="33"/>
        <n v="43"/>
        <n v="35"/>
        <n v="29"/>
        <n v="27"/>
        <n v="31"/>
        <n v="28"/>
        <n v="37"/>
        <n v="19"/>
        <m/>
      </sharedItems>
    </cacheField>
    <cacheField name="Female" numFmtId="0">
      <sharedItems containsSemiMixedTypes="0" containsString="0" containsNumber="1" containsInteger="1" minValue="18" maxValue="38" count="18">
        <n v="27"/>
        <n v="34"/>
        <n v="30"/>
        <n v="31"/>
        <n v="29"/>
        <n v="24"/>
        <n v="26"/>
        <n v="32"/>
        <n v="25"/>
        <n v="23"/>
        <n v="20"/>
        <n v="21"/>
        <n v="22"/>
        <n v="38"/>
        <n v="33"/>
        <n v="35"/>
        <n v="28"/>
        <n v="18"/>
      </sharedItems>
    </cacheField>
    <cacheField name="Gravid Fem" numFmtId="0">
      <sharedItems containsString="0" containsBlank="1" containsNumber="1" containsInteger="1" minValue="20" maxValue="41" count="17">
        <n v="30"/>
        <n v="27"/>
        <n v="29"/>
        <n v="26"/>
        <n v="31"/>
        <n v="33"/>
        <n v="24"/>
        <n v="22"/>
        <n v="28"/>
        <n v="32"/>
        <n v="25"/>
        <n v="35"/>
        <n v="41"/>
        <n v="23"/>
        <n v="34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2945.317879050926" createdVersion="6" refreshedVersion="6" minRefreshableVersion="3" recordCount="325" xr:uid="{00000000-000A-0000-FFFF-FFFF07000000}">
  <cacheSource type="worksheet">
    <worksheetSource ref="A1:C326" sheet="collections 7-28"/>
  </cacheSource>
  <cacheFields count="3">
    <cacheField name="male" numFmtId="0">
      <sharedItems containsString="0" containsBlank="1" containsNumber="1" containsInteger="1" minValue="18" maxValue="43" count="26"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5"/>
        <n v="37"/>
        <n v="38"/>
        <n v="40"/>
        <n v="43"/>
        <n v="18"/>
        <n v="32"/>
        <n v="36"/>
        <n v="39"/>
        <n v="41"/>
        <n v="34"/>
        <m/>
      </sharedItems>
    </cacheField>
    <cacheField name="fem" numFmtId="0">
      <sharedItems containsSemiMixedTypes="0" containsString="0" containsNumber="1" containsInteger="1" minValue="15" maxValue="38" count="20"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8"/>
        <n v="15"/>
        <n v="19"/>
      </sharedItems>
    </cacheField>
    <cacheField name="gravid" numFmtId="0">
      <sharedItems containsString="0" containsBlank="1" containsNumber="1" containsInteger="1" minValue="20" maxValue="41" count="19">
        <n v="20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41"/>
        <n v="36"/>
        <n v="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2961.858465277779" createdVersion="6" refreshedVersion="6" minRefreshableVersion="3" recordCount="225" xr:uid="{00000000-000A-0000-FFFF-FFFF08000000}">
  <cacheSource type="worksheet">
    <worksheetSource ref="A1:C1048576" sheet="Collections 3 (8_14_17)"/>
  </cacheSource>
  <cacheFields count="3">
    <cacheField name="Male" numFmtId="0">
      <sharedItems containsString="0" containsBlank="1" containsNumber="1" containsInteger="1" minValue="20" maxValue="36" count="18">
        <n v="24"/>
        <n v="32"/>
        <n v="33"/>
        <n v="29"/>
        <n v="36"/>
        <n v="30"/>
        <n v="25"/>
        <n v="28"/>
        <n v="31"/>
        <n v="34"/>
        <n v="35"/>
        <n v="27"/>
        <n v="23"/>
        <n v="22"/>
        <n v="20"/>
        <n v="26"/>
        <n v="21"/>
        <m/>
      </sharedItems>
    </cacheField>
    <cacheField name="Female" numFmtId="0">
      <sharedItems containsString="0" containsBlank="1" containsNumber="1" containsInteger="1" minValue="20" maxValue="34" count="16">
        <n v="26"/>
        <n v="22"/>
        <n v="31"/>
        <n v="20"/>
        <n v="25"/>
        <n v="28"/>
        <n v="24"/>
        <n v="23"/>
        <n v="34"/>
        <n v="32"/>
        <n v="30"/>
        <n v="29"/>
        <n v="27"/>
        <n v="21"/>
        <n v="33"/>
        <m/>
      </sharedItems>
    </cacheField>
    <cacheField name="Gravid Fem" numFmtId="0">
      <sharedItems containsString="0" containsBlank="1" containsNumber="1" containsInteger="1" minValue="23" maxValue="36" count="13">
        <n v="30"/>
        <n v="26"/>
        <n v="29"/>
        <n v="24"/>
        <n v="28"/>
        <n v="25"/>
        <n v="31"/>
        <n v="32"/>
        <n v="33"/>
        <n v="36"/>
        <n v="27"/>
        <n v="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Jarvis" refreshedDate="42962.807265625001" createdVersion="6" refreshedVersion="6" minRefreshableVersion="3" recordCount="123" xr:uid="{00000000-000A-0000-FFFF-FFFF09000000}">
  <cacheSource type="worksheet">
    <worksheetSource ref="A1:C1048576" sheet="Collections 3 (8_15_17)"/>
  </cacheSource>
  <cacheFields count="3">
    <cacheField name="male" numFmtId="0">
      <sharedItems containsString="0" containsBlank="1" containsNumber="1" containsInteger="1" minValue="20" maxValue="42" count="18">
        <n v="25"/>
        <n v="28"/>
        <n v="20"/>
        <n v="23"/>
        <n v="35"/>
        <n v="27"/>
        <n v="24"/>
        <n v="42"/>
        <n v="29"/>
        <n v="34"/>
        <n v="31"/>
        <n v="37"/>
        <n v="22"/>
        <n v="21"/>
        <n v="33"/>
        <n v="26"/>
        <n v="30"/>
        <m/>
      </sharedItems>
    </cacheField>
    <cacheField name="female" numFmtId="0">
      <sharedItems containsString="0" containsBlank="1" containsNumber="1" containsInteger="1" minValue="20" maxValue="34" count="15">
        <n v="22"/>
        <n v="26"/>
        <n v="24"/>
        <n v="23"/>
        <n v="21"/>
        <n v="25"/>
        <n v="28"/>
        <n v="30"/>
        <n v="31"/>
        <n v="33"/>
        <n v="20"/>
        <n v="29"/>
        <n v="34"/>
        <n v="27"/>
        <m/>
      </sharedItems>
    </cacheField>
    <cacheField name="gravid" numFmtId="0">
      <sharedItems containsString="0" containsBlank="1" containsNumber="1" containsInteger="1" minValue="21" maxValue="33" count="14">
        <n v="29"/>
        <n v="33"/>
        <n v="32"/>
        <n v="21"/>
        <n v="22"/>
        <n v="27"/>
        <n v="26"/>
        <n v="30"/>
        <n v="31"/>
        <n v="28"/>
        <n v="23"/>
        <n v="25"/>
        <n v="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x v="0"/>
    <x v="0"/>
    <x v="0"/>
  </r>
  <r>
    <x v="0"/>
    <x v="1"/>
    <x v="1"/>
  </r>
  <r>
    <x v="0"/>
    <x v="1"/>
    <x v="2"/>
  </r>
  <r>
    <x v="1"/>
    <x v="1"/>
    <x v="2"/>
  </r>
  <r>
    <x v="1"/>
    <x v="2"/>
    <x v="3"/>
  </r>
  <r>
    <x v="2"/>
    <x v="2"/>
    <x v="3"/>
  </r>
  <r>
    <x v="3"/>
    <x v="2"/>
    <x v="3"/>
  </r>
  <r>
    <x v="3"/>
    <x v="2"/>
    <x v="3"/>
  </r>
  <r>
    <x v="4"/>
    <x v="2"/>
    <x v="4"/>
  </r>
  <r>
    <x v="4"/>
    <x v="2"/>
    <x v="4"/>
  </r>
  <r>
    <x v="4"/>
    <x v="2"/>
    <x v="4"/>
  </r>
  <r>
    <x v="4"/>
    <x v="2"/>
    <x v="4"/>
  </r>
  <r>
    <x v="4"/>
    <x v="3"/>
    <x v="4"/>
  </r>
  <r>
    <x v="4"/>
    <x v="3"/>
    <x v="4"/>
  </r>
  <r>
    <x v="4"/>
    <x v="3"/>
    <x v="4"/>
  </r>
  <r>
    <x v="4"/>
    <x v="3"/>
    <x v="4"/>
  </r>
  <r>
    <x v="4"/>
    <x v="3"/>
    <x v="4"/>
  </r>
  <r>
    <x v="5"/>
    <x v="3"/>
    <x v="4"/>
  </r>
  <r>
    <x v="5"/>
    <x v="3"/>
    <x v="4"/>
  </r>
  <r>
    <x v="5"/>
    <x v="3"/>
    <x v="4"/>
  </r>
  <r>
    <x v="6"/>
    <x v="3"/>
    <x v="4"/>
  </r>
  <r>
    <x v="6"/>
    <x v="3"/>
    <x v="4"/>
  </r>
  <r>
    <x v="6"/>
    <x v="3"/>
    <x v="5"/>
  </r>
  <r>
    <x v="6"/>
    <x v="3"/>
    <x v="5"/>
  </r>
  <r>
    <x v="6"/>
    <x v="3"/>
    <x v="5"/>
  </r>
  <r>
    <x v="6"/>
    <x v="3"/>
    <x v="5"/>
  </r>
  <r>
    <x v="6"/>
    <x v="3"/>
    <x v="5"/>
  </r>
  <r>
    <x v="7"/>
    <x v="3"/>
    <x v="5"/>
  </r>
  <r>
    <x v="7"/>
    <x v="3"/>
    <x v="5"/>
  </r>
  <r>
    <x v="7"/>
    <x v="3"/>
    <x v="5"/>
  </r>
  <r>
    <x v="7"/>
    <x v="3"/>
    <x v="5"/>
  </r>
  <r>
    <x v="7"/>
    <x v="3"/>
    <x v="5"/>
  </r>
  <r>
    <x v="8"/>
    <x v="3"/>
    <x v="5"/>
  </r>
  <r>
    <x v="8"/>
    <x v="3"/>
    <x v="5"/>
  </r>
  <r>
    <x v="8"/>
    <x v="3"/>
    <x v="5"/>
  </r>
  <r>
    <x v="8"/>
    <x v="4"/>
    <x v="5"/>
  </r>
  <r>
    <x v="9"/>
    <x v="4"/>
    <x v="5"/>
  </r>
  <r>
    <x v="9"/>
    <x v="4"/>
    <x v="5"/>
  </r>
  <r>
    <x v="9"/>
    <x v="4"/>
    <x v="5"/>
  </r>
  <r>
    <x v="9"/>
    <x v="4"/>
    <x v="5"/>
  </r>
  <r>
    <x v="9"/>
    <x v="4"/>
    <x v="5"/>
  </r>
  <r>
    <x v="9"/>
    <x v="4"/>
    <x v="5"/>
  </r>
  <r>
    <x v="9"/>
    <x v="4"/>
    <x v="5"/>
  </r>
  <r>
    <x v="10"/>
    <x v="4"/>
    <x v="5"/>
  </r>
  <r>
    <x v="10"/>
    <x v="4"/>
    <x v="5"/>
  </r>
  <r>
    <x v="10"/>
    <x v="4"/>
    <x v="5"/>
  </r>
  <r>
    <x v="10"/>
    <x v="4"/>
    <x v="5"/>
  </r>
  <r>
    <x v="10"/>
    <x v="4"/>
    <x v="5"/>
  </r>
  <r>
    <x v="10"/>
    <x v="4"/>
    <x v="5"/>
  </r>
  <r>
    <x v="10"/>
    <x v="4"/>
    <x v="6"/>
  </r>
  <r>
    <x v="11"/>
    <x v="4"/>
    <x v="6"/>
  </r>
  <r>
    <x v="11"/>
    <x v="4"/>
    <x v="6"/>
  </r>
  <r>
    <x v="11"/>
    <x v="4"/>
    <x v="6"/>
  </r>
  <r>
    <x v="11"/>
    <x v="4"/>
    <x v="6"/>
  </r>
  <r>
    <x v="11"/>
    <x v="4"/>
    <x v="6"/>
  </r>
  <r>
    <x v="12"/>
    <x v="4"/>
    <x v="6"/>
  </r>
  <r>
    <x v="12"/>
    <x v="4"/>
    <x v="6"/>
  </r>
  <r>
    <x v="12"/>
    <x v="4"/>
    <x v="6"/>
  </r>
  <r>
    <x v="12"/>
    <x v="4"/>
    <x v="6"/>
  </r>
  <r>
    <x v="12"/>
    <x v="4"/>
    <x v="6"/>
  </r>
  <r>
    <x v="13"/>
    <x v="4"/>
    <x v="6"/>
  </r>
  <r>
    <x v="13"/>
    <x v="4"/>
    <x v="6"/>
  </r>
  <r>
    <x v="13"/>
    <x v="4"/>
    <x v="6"/>
  </r>
  <r>
    <x v="13"/>
    <x v="4"/>
    <x v="7"/>
  </r>
  <r>
    <x v="13"/>
    <x v="4"/>
    <x v="7"/>
  </r>
  <r>
    <x v="14"/>
    <x v="5"/>
    <x v="7"/>
  </r>
  <r>
    <x v="14"/>
    <x v="5"/>
    <x v="7"/>
  </r>
  <r>
    <x v="14"/>
    <x v="5"/>
    <x v="7"/>
  </r>
  <r>
    <x v="14"/>
    <x v="5"/>
    <x v="7"/>
  </r>
  <r>
    <x v="14"/>
    <x v="5"/>
    <x v="7"/>
  </r>
  <r>
    <x v="14"/>
    <x v="5"/>
    <x v="7"/>
  </r>
  <r>
    <x v="15"/>
    <x v="5"/>
    <x v="7"/>
  </r>
  <r>
    <x v="15"/>
    <x v="5"/>
    <x v="7"/>
  </r>
  <r>
    <x v="16"/>
    <x v="5"/>
    <x v="7"/>
  </r>
  <r>
    <x v="16"/>
    <x v="5"/>
    <x v="7"/>
  </r>
  <r>
    <x v="16"/>
    <x v="5"/>
    <x v="7"/>
  </r>
  <r>
    <x v="16"/>
    <x v="5"/>
    <x v="7"/>
  </r>
  <r>
    <x v="17"/>
    <x v="5"/>
    <x v="7"/>
  </r>
  <r>
    <x v="17"/>
    <x v="5"/>
    <x v="7"/>
  </r>
  <r>
    <x v="17"/>
    <x v="5"/>
    <x v="7"/>
  </r>
  <r>
    <x v="18"/>
    <x v="5"/>
    <x v="7"/>
  </r>
  <r>
    <x v="18"/>
    <x v="5"/>
    <x v="7"/>
  </r>
  <r>
    <x v="19"/>
    <x v="5"/>
    <x v="7"/>
  </r>
  <r>
    <x v="19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7"/>
  </r>
  <r>
    <x v="20"/>
    <x v="5"/>
    <x v="8"/>
  </r>
  <r>
    <x v="20"/>
    <x v="5"/>
    <x v="8"/>
  </r>
  <r>
    <x v="20"/>
    <x v="5"/>
    <x v="8"/>
  </r>
  <r>
    <x v="20"/>
    <x v="5"/>
    <x v="8"/>
  </r>
  <r>
    <x v="20"/>
    <x v="5"/>
    <x v="8"/>
  </r>
  <r>
    <x v="20"/>
    <x v="5"/>
    <x v="8"/>
  </r>
  <r>
    <x v="20"/>
    <x v="5"/>
    <x v="8"/>
  </r>
  <r>
    <x v="20"/>
    <x v="5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8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9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0"/>
  </r>
  <r>
    <x v="20"/>
    <x v="6"/>
    <x v="11"/>
  </r>
  <r>
    <x v="20"/>
    <x v="6"/>
    <x v="12"/>
  </r>
  <r>
    <x v="20"/>
    <x v="6"/>
    <x v="12"/>
  </r>
  <r>
    <x v="20"/>
    <x v="6"/>
    <x v="12"/>
  </r>
  <r>
    <x v="20"/>
    <x v="6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7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8"/>
    <x v="12"/>
  </r>
  <r>
    <x v="20"/>
    <x v="9"/>
    <x v="12"/>
  </r>
  <r>
    <x v="20"/>
    <x v="9"/>
    <x v="12"/>
  </r>
  <r>
    <x v="20"/>
    <x v="9"/>
    <x v="12"/>
  </r>
  <r>
    <x v="20"/>
    <x v="9"/>
    <x v="12"/>
  </r>
  <r>
    <x v="20"/>
    <x v="9"/>
    <x v="12"/>
  </r>
  <r>
    <x v="20"/>
    <x v="9"/>
    <x v="12"/>
  </r>
  <r>
    <x v="20"/>
    <x v="9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0"/>
    <x v="12"/>
  </r>
  <r>
    <x v="20"/>
    <x v="11"/>
    <x v="12"/>
  </r>
  <r>
    <x v="20"/>
    <x v="11"/>
    <x v="12"/>
  </r>
  <r>
    <x v="20"/>
    <x v="11"/>
    <x v="12"/>
  </r>
  <r>
    <x v="20"/>
    <x v="11"/>
    <x v="12"/>
  </r>
  <r>
    <x v="20"/>
    <x v="11"/>
    <x v="12"/>
  </r>
  <r>
    <x v="20"/>
    <x v="12"/>
    <x v="12"/>
  </r>
  <r>
    <x v="20"/>
    <x v="12"/>
    <x v="12"/>
  </r>
  <r>
    <x v="20"/>
    <x v="12"/>
    <x v="12"/>
  </r>
  <r>
    <x v="20"/>
    <x v="13"/>
    <x v="12"/>
  </r>
  <r>
    <x v="20"/>
    <x v="14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9">
  <r>
    <x v="0"/>
    <x v="0"/>
    <x v="0"/>
  </r>
  <r>
    <x v="1"/>
    <x v="1"/>
    <x v="1"/>
  </r>
  <r>
    <x v="2"/>
    <x v="2"/>
    <x v="2"/>
  </r>
  <r>
    <x v="0"/>
    <x v="0"/>
    <x v="3"/>
  </r>
  <r>
    <x v="0"/>
    <x v="3"/>
    <x v="2"/>
  </r>
  <r>
    <x v="3"/>
    <x v="4"/>
    <x v="4"/>
  </r>
  <r>
    <x v="4"/>
    <x v="2"/>
    <x v="5"/>
  </r>
  <r>
    <x v="2"/>
    <x v="5"/>
    <x v="6"/>
  </r>
  <r>
    <x v="5"/>
    <x v="2"/>
    <x v="7"/>
  </r>
  <r>
    <x v="6"/>
    <x v="0"/>
    <x v="2"/>
  </r>
  <r>
    <x v="3"/>
    <x v="6"/>
    <x v="8"/>
  </r>
  <r>
    <x v="7"/>
    <x v="4"/>
    <x v="1"/>
  </r>
  <r>
    <x v="4"/>
    <x v="5"/>
    <x v="9"/>
  </r>
  <r>
    <x v="2"/>
    <x v="4"/>
    <x v="0"/>
  </r>
  <r>
    <x v="8"/>
    <x v="7"/>
    <x v="4"/>
  </r>
  <r>
    <x v="9"/>
    <x v="2"/>
    <x v="0"/>
  </r>
  <r>
    <x v="6"/>
    <x v="0"/>
    <x v="0"/>
  </r>
  <r>
    <x v="4"/>
    <x v="8"/>
    <x v="0"/>
  </r>
  <r>
    <x v="7"/>
    <x v="9"/>
    <x v="10"/>
  </r>
  <r>
    <x v="2"/>
    <x v="10"/>
    <x v="6"/>
  </r>
  <r>
    <x v="10"/>
    <x v="10"/>
    <x v="3"/>
  </r>
  <r>
    <x v="11"/>
    <x v="9"/>
    <x v="2"/>
  </r>
  <r>
    <x v="6"/>
    <x v="10"/>
    <x v="11"/>
  </r>
  <r>
    <x v="12"/>
    <x v="3"/>
    <x v="4"/>
  </r>
  <r>
    <x v="13"/>
    <x v="0"/>
    <x v="9"/>
  </r>
  <r>
    <x v="7"/>
    <x v="11"/>
    <x v="12"/>
  </r>
  <r>
    <x v="4"/>
    <x v="8"/>
    <x v="13"/>
  </r>
  <r>
    <x v="13"/>
    <x v="6"/>
    <x v="14"/>
  </r>
  <r>
    <x v="0"/>
    <x v="6"/>
    <x v="0"/>
  </r>
  <r>
    <x v="0"/>
    <x v="8"/>
    <x v="9"/>
  </r>
  <r>
    <x v="6"/>
    <x v="11"/>
    <x v="2"/>
  </r>
  <r>
    <x v="3"/>
    <x v="12"/>
    <x v="3"/>
  </r>
  <r>
    <x v="4"/>
    <x v="12"/>
    <x v="8"/>
  </r>
  <r>
    <x v="2"/>
    <x v="2"/>
    <x v="14"/>
  </r>
  <r>
    <x v="14"/>
    <x v="9"/>
    <x v="9"/>
  </r>
  <r>
    <x v="9"/>
    <x v="6"/>
    <x v="0"/>
  </r>
  <r>
    <x v="0"/>
    <x v="5"/>
    <x v="2"/>
  </r>
  <r>
    <x v="15"/>
    <x v="5"/>
    <x v="8"/>
  </r>
  <r>
    <x v="16"/>
    <x v="8"/>
    <x v="6"/>
  </r>
  <r>
    <x v="15"/>
    <x v="2"/>
    <x v="11"/>
  </r>
  <r>
    <x v="16"/>
    <x v="1"/>
    <x v="5"/>
  </r>
  <r>
    <x v="9"/>
    <x v="4"/>
    <x v="8"/>
  </r>
  <r>
    <x v="15"/>
    <x v="11"/>
    <x v="5"/>
  </r>
  <r>
    <x v="6"/>
    <x v="12"/>
    <x v="9"/>
  </r>
  <r>
    <x v="13"/>
    <x v="4"/>
    <x v="2"/>
  </r>
  <r>
    <x v="15"/>
    <x v="9"/>
    <x v="8"/>
  </r>
  <r>
    <x v="14"/>
    <x v="12"/>
    <x v="8"/>
  </r>
  <r>
    <x v="2"/>
    <x v="9"/>
    <x v="6"/>
  </r>
  <r>
    <x v="0"/>
    <x v="8"/>
    <x v="5"/>
  </r>
  <r>
    <x v="0"/>
    <x v="9"/>
    <x v="5"/>
  </r>
  <r>
    <x v="17"/>
    <x v="13"/>
    <x v="15"/>
  </r>
  <r>
    <x v="0"/>
    <x v="14"/>
    <x v="9"/>
  </r>
  <r>
    <x v="6"/>
    <x v="3"/>
    <x v="5"/>
  </r>
  <r>
    <x v="18"/>
    <x v="3"/>
    <x v="8"/>
  </r>
  <r>
    <x v="3"/>
    <x v="4"/>
    <x v="2"/>
  </r>
  <r>
    <x v="3"/>
    <x v="4"/>
    <x v="1"/>
  </r>
  <r>
    <x v="2"/>
    <x v="0"/>
    <x v="1"/>
  </r>
  <r>
    <x v="7"/>
    <x v="0"/>
    <x v="8"/>
  </r>
  <r>
    <x v="0"/>
    <x v="6"/>
    <x v="13"/>
  </r>
  <r>
    <x v="3"/>
    <x v="8"/>
    <x v="1"/>
  </r>
  <r>
    <x v="19"/>
    <x v="8"/>
    <x v="4"/>
  </r>
  <r>
    <x v="19"/>
    <x v="5"/>
    <x v="1"/>
  </r>
  <r>
    <x v="19"/>
    <x v="5"/>
    <x v="3"/>
  </r>
  <r>
    <x v="19"/>
    <x v="12"/>
    <x v="15"/>
  </r>
  <r>
    <x v="19"/>
    <x v="5"/>
    <x v="13"/>
  </r>
  <r>
    <x v="19"/>
    <x v="15"/>
    <x v="4"/>
  </r>
  <r>
    <x v="19"/>
    <x v="7"/>
    <x v="3"/>
  </r>
  <r>
    <x v="19"/>
    <x v="4"/>
    <x v="10"/>
  </r>
  <r>
    <x v="19"/>
    <x v="4"/>
    <x v="4"/>
  </r>
  <r>
    <x v="19"/>
    <x v="4"/>
    <x v="4"/>
  </r>
  <r>
    <x v="19"/>
    <x v="8"/>
    <x v="4"/>
  </r>
  <r>
    <x v="19"/>
    <x v="2"/>
    <x v="16"/>
  </r>
  <r>
    <x v="19"/>
    <x v="5"/>
    <x v="16"/>
  </r>
  <r>
    <x v="19"/>
    <x v="0"/>
    <x v="16"/>
  </r>
  <r>
    <x v="19"/>
    <x v="6"/>
    <x v="16"/>
  </r>
  <r>
    <x v="19"/>
    <x v="5"/>
    <x v="16"/>
  </r>
  <r>
    <x v="19"/>
    <x v="4"/>
    <x v="16"/>
  </r>
  <r>
    <x v="19"/>
    <x v="10"/>
    <x v="16"/>
  </r>
  <r>
    <x v="19"/>
    <x v="7"/>
    <x v="16"/>
  </r>
  <r>
    <x v="19"/>
    <x v="14"/>
    <x v="16"/>
  </r>
  <r>
    <x v="19"/>
    <x v="5"/>
    <x v="16"/>
  </r>
  <r>
    <x v="19"/>
    <x v="2"/>
    <x v="16"/>
  </r>
  <r>
    <x v="19"/>
    <x v="4"/>
    <x v="16"/>
  </r>
  <r>
    <x v="19"/>
    <x v="9"/>
    <x v="16"/>
  </r>
  <r>
    <x v="19"/>
    <x v="12"/>
    <x v="16"/>
  </r>
  <r>
    <x v="19"/>
    <x v="9"/>
    <x v="16"/>
  </r>
  <r>
    <x v="19"/>
    <x v="5"/>
    <x v="16"/>
  </r>
  <r>
    <x v="19"/>
    <x v="9"/>
    <x v="16"/>
  </r>
  <r>
    <x v="19"/>
    <x v="10"/>
    <x v="16"/>
  </r>
  <r>
    <x v="19"/>
    <x v="1"/>
    <x v="16"/>
  </r>
  <r>
    <x v="19"/>
    <x v="16"/>
    <x v="16"/>
  </r>
  <r>
    <x v="19"/>
    <x v="3"/>
    <x v="16"/>
  </r>
  <r>
    <x v="19"/>
    <x v="16"/>
    <x v="16"/>
  </r>
  <r>
    <x v="19"/>
    <x v="6"/>
    <x v="16"/>
  </r>
  <r>
    <x v="19"/>
    <x v="2"/>
    <x v="16"/>
  </r>
  <r>
    <x v="19"/>
    <x v="12"/>
    <x v="16"/>
  </r>
  <r>
    <x v="19"/>
    <x v="9"/>
    <x v="16"/>
  </r>
  <r>
    <x v="19"/>
    <x v="6"/>
    <x v="16"/>
  </r>
  <r>
    <x v="19"/>
    <x v="5"/>
    <x v="16"/>
  </r>
  <r>
    <x v="19"/>
    <x v="7"/>
    <x v="16"/>
  </r>
  <r>
    <x v="19"/>
    <x v="2"/>
    <x v="16"/>
  </r>
  <r>
    <x v="19"/>
    <x v="8"/>
    <x v="16"/>
  </r>
  <r>
    <x v="19"/>
    <x v="4"/>
    <x v="16"/>
  </r>
  <r>
    <x v="19"/>
    <x v="8"/>
    <x v="16"/>
  </r>
  <r>
    <x v="19"/>
    <x v="5"/>
    <x v="16"/>
  </r>
  <r>
    <x v="19"/>
    <x v="12"/>
    <x v="16"/>
  </r>
  <r>
    <x v="19"/>
    <x v="2"/>
    <x v="16"/>
  </r>
  <r>
    <x v="19"/>
    <x v="0"/>
    <x v="16"/>
  </r>
  <r>
    <x v="19"/>
    <x v="4"/>
    <x v="16"/>
  </r>
  <r>
    <x v="19"/>
    <x v="0"/>
    <x v="16"/>
  </r>
  <r>
    <x v="19"/>
    <x v="12"/>
    <x v="16"/>
  </r>
  <r>
    <x v="19"/>
    <x v="9"/>
    <x v="16"/>
  </r>
  <r>
    <x v="19"/>
    <x v="9"/>
    <x v="16"/>
  </r>
  <r>
    <x v="19"/>
    <x v="4"/>
    <x v="16"/>
  </r>
  <r>
    <x v="19"/>
    <x v="4"/>
    <x v="16"/>
  </r>
  <r>
    <x v="19"/>
    <x v="8"/>
    <x v="16"/>
  </r>
  <r>
    <x v="19"/>
    <x v="0"/>
    <x v="16"/>
  </r>
  <r>
    <x v="19"/>
    <x v="6"/>
    <x v="16"/>
  </r>
  <r>
    <x v="19"/>
    <x v="9"/>
    <x v="16"/>
  </r>
  <r>
    <x v="19"/>
    <x v="2"/>
    <x v="16"/>
  </r>
  <r>
    <x v="19"/>
    <x v="8"/>
    <x v="16"/>
  </r>
  <r>
    <x v="19"/>
    <x v="9"/>
    <x v="16"/>
  </r>
  <r>
    <x v="19"/>
    <x v="9"/>
    <x v="16"/>
  </r>
  <r>
    <x v="19"/>
    <x v="12"/>
    <x v="16"/>
  </r>
  <r>
    <x v="19"/>
    <x v="17"/>
    <x v="16"/>
  </r>
  <r>
    <x v="19"/>
    <x v="5"/>
    <x v="16"/>
  </r>
  <r>
    <x v="19"/>
    <x v="12"/>
    <x v="16"/>
  </r>
  <r>
    <x v="19"/>
    <x v="10"/>
    <x v="16"/>
  </r>
  <r>
    <x v="19"/>
    <x v="9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5">
  <r>
    <x v="0"/>
    <x v="0"/>
    <x v="0"/>
  </r>
  <r>
    <x v="1"/>
    <x v="1"/>
    <x v="0"/>
  </r>
  <r>
    <x v="1"/>
    <x v="1"/>
    <x v="1"/>
  </r>
  <r>
    <x v="1"/>
    <x v="1"/>
    <x v="2"/>
  </r>
  <r>
    <x v="1"/>
    <x v="1"/>
    <x v="2"/>
  </r>
  <r>
    <x v="2"/>
    <x v="1"/>
    <x v="2"/>
  </r>
  <r>
    <x v="2"/>
    <x v="1"/>
    <x v="3"/>
  </r>
  <r>
    <x v="2"/>
    <x v="2"/>
    <x v="3"/>
  </r>
  <r>
    <x v="2"/>
    <x v="2"/>
    <x v="3"/>
  </r>
  <r>
    <x v="2"/>
    <x v="2"/>
    <x v="3"/>
  </r>
  <r>
    <x v="3"/>
    <x v="3"/>
    <x v="4"/>
  </r>
  <r>
    <x v="3"/>
    <x v="3"/>
    <x v="4"/>
  </r>
  <r>
    <x v="3"/>
    <x v="3"/>
    <x v="5"/>
  </r>
  <r>
    <x v="3"/>
    <x v="3"/>
    <x v="5"/>
  </r>
  <r>
    <x v="3"/>
    <x v="3"/>
    <x v="5"/>
  </r>
  <r>
    <x v="3"/>
    <x v="3"/>
    <x v="5"/>
  </r>
  <r>
    <x v="3"/>
    <x v="3"/>
    <x v="5"/>
  </r>
  <r>
    <x v="4"/>
    <x v="3"/>
    <x v="6"/>
  </r>
  <r>
    <x v="4"/>
    <x v="3"/>
    <x v="6"/>
  </r>
  <r>
    <x v="4"/>
    <x v="3"/>
    <x v="6"/>
  </r>
  <r>
    <x v="4"/>
    <x v="3"/>
    <x v="6"/>
  </r>
  <r>
    <x v="4"/>
    <x v="4"/>
    <x v="6"/>
  </r>
  <r>
    <x v="4"/>
    <x v="4"/>
    <x v="6"/>
  </r>
  <r>
    <x v="5"/>
    <x v="4"/>
    <x v="7"/>
  </r>
  <r>
    <x v="5"/>
    <x v="4"/>
    <x v="7"/>
  </r>
  <r>
    <x v="5"/>
    <x v="4"/>
    <x v="7"/>
  </r>
  <r>
    <x v="5"/>
    <x v="4"/>
    <x v="7"/>
  </r>
  <r>
    <x v="5"/>
    <x v="4"/>
    <x v="7"/>
  </r>
  <r>
    <x v="5"/>
    <x v="4"/>
    <x v="7"/>
  </r>
  <r>
    <x v="5"/>
    <x v="4"/>
    <x v="7"/>
  </r>
  <r>
    <x v="5"/>
    <x v="4"/>
    <x v="7"/>
  </r>
  <r>
    <x v="5"/>
    <x v="4"/>
    <x v="8"/>
  </r>
  <r>
    <x v="5"/>
    <x v="4"/>
    <x v="8"/>
  </r>
  <r>
    <x v="6"/>
    <x v="4"/>
    <x v="8"/>
  </r>
  <r>
    <x v="6"/>
    <x v="4"/>
    <x v="8"/>
  </r>
  <r>
    <x v="6"/>
    <x v="4"/>
    <x v="8"/>
  </r>
  <r>
    <x v="6"/>
    <x v="4"/>
    <x v="8"/>
  </r>
  <r>
    <x v="6"/>
    <x v="5"/>
    <x v="8"/>
  </r>
  <r>
    <x v="6"/>
    <x v="5"/>
    <x v="8"/>
  </r>
  <r>
    <x v="7"/>
    <x v="5"/>
    <x v="9"/>
  </r>
  <r>
    <x v="7"/>
    <x v="5"/>
    <x v="9"/>
  </r>
  <r>
    <x v="7"/>
    <x v="5"/>
    <x v="9"/>
  </r>
  <r>
    <x v="8"/>
    <x v="5"/>
    <x v="9"/>
  </r>
  <r>
    <x v="8"/>
    <x v="5"/>
    <x v="9"/>
  </r>
  <r>
    <x v="9"/>
    <x v="5"/>
    <x v="9"/>
  </r>
  <r>
    <x v="9"/>
    <x v="5"/>
    <x v="9"/>
  </r>
  <r>
    <x v="10"/>
    <x v="5"/>
    <x v="10"/>
  </r>
  <r>
    <x v="10"/>
    <x v="5"/>
    <x v="10"/>
  </r>
  <r>
    <x v="10"/>
    <x v="5"/>
    <x v="10"/>
  </r>
  <r>
    <x v="11"/>
    <x v="5"/>
    <x v="10"/>
  </r>
  <r>
    <x v="12"/>
    <x v="5"/>
    <x v="10"/>
  </r>
  <r>
    <x v="12"/>
    <x v="6"/>
    <x v="10"/>
  </r>
  <r>
    <x v="12"/>
    <x v="6"/>
    <x v="10"/>
  </r>
  <r>
    <x v="12"/>
    <x v="6"/>
    <x v="10"/>
  </r>
  <r>
    <x v="13"/>
    <x v="6"/>
    <x v="11"/>
  </r>
  <r>
    <x v="14"/>
    <x v="6"/>
    <x v="11"/>
  </r>
  <r>
    <x v="15"/>
    <x v="6"/>
    <x v="11"/>
  </r>
  <r>
    <x v="16"/>
    <x v="6"/>
    <x v="11"/>
  </r>
  <r>
    <x v="17"/>
    <x v="6"/>
    <x v="11"/>
  </r>
  <r>
    <x v="18"/>
    <x v="6"/>
    <x v="11"/>
  </r>
  <r>
    <x v="19"/>
    <x v="6"/>
    <x v="12"/>
  </r>
  <r>
    <x v="0"/>
    <x v="6"/>
    <x v="12"/>
  </r>
  <r>
    <x v="1"/>
    <x v="6"/>
    <x v="12"/>
  </r>
  <r>
    <x v="4"/>
    <x v="7"/>
    <x v="12"/>
  </r>
  <r>
    <x v="5"/>
    <x v="7"/>
    <x v="12"/>
  </r>
  <r>
    <x v="8"/>
    <x v="7"/>
    <x v="12"/>
  </r>
  <r>
    <x v="8"/>
    <x v="7"/>
    <x v="13"/>
  </r>
  <r>
    <x v="11"/>
    <x v="7"/>
    <x v="13"/>
  </r>
  <r>
    <x v="20"/>
    <x v="7"/>
    <x v="14"/>
  </r>
  <r>
    <x v="13"/>
    <x v="7"/>
    <x v="14"/>
  </r>
  <r>
    <x v="21"/>
    <x v="7"/>
    <x v="15"/>
  </r>
  <r>
    <x v="22"/>
    <x v="7"/>
    <x v="1"/>
  </r>
  <r>
    <x v="22"/>
    <x v="8"/>
    <x v="2"/>
  </r>
  <r>
    <x v="23"/>
    <x v="8"/>
    <x v="3"/>
  </r>
  <r>
    <x v="11"/>
    <x v="8"/>
    <x v="5"/>
  </r>
  <r>
    <x v="4"/>
    <x v="8"/>
    <x v="6"/>
  </r>
  <r>
    <x v="7"/>
    <x v="8"/>
    <x v="6"/>
  </r>
  <r>
    <x v="9"/>
    <x v="8"/>
    <x v="6"/>
  </r>
  <r>
    <x v="11"/>
    <x v="8"/>
    <x v="6"/>
  </r>
  <r>
    <x v="9"/>
    <x v="8"/>
    <x v="7"/>
  </r>
  <r>
    <x v="5"/>
    <x v="8"/>
    <x v="7"/>
  </r>
  <r>
    <x v="7"/>
    <x v="8"/>
    <x v="8"/>
  </r>
  <r>
    <x v="2"/>
    <x v="8"/>
    <x v="8"/>
  </r>
  <r>
    <x v="9"/>
    <x v="9"/>
    <x v="8"/>
  </r>
  <r>
    <x v="0"/>
    <x v="9"/>
    <x v="9"/>
  </r>
  <r>
    <x v="6"/>
    <x v="10"/>
    <x v="9"/>
  </r>
  <r>
    <x v="12"/>
    <x v="10"/>
    <x v="9"/>
  </r>
  <r>
    <x v="4"/>
    <x v="10"/>
    <x v="10"/>
  </r>
  <r>
    <x v="15"/>
    <x v="10"/>
    <x v="10"/>
  </r>
  <r>
    <x v="7"/>
    <x v="10"/>
    <x v="11"/>
  </r>
  <r>
    <x v="8"/>
    <x v="10"/>
    <x v="16"/>
  </r>
  <r>
    <x v="8"/>
    <x v="10"/>
    <x v="12"/>
  </r>
  <r>
    <x v="7"/>
    <x v="10"/>
    <x v="0"/>
  </r>
  <r>
    <x v="4"/>
    <x v="10"/>
    <x v="10"/>
  </r>
  <r>
    <x v="21"/>
    <x v="10"/>
    <x v="7"/>
  </r>
  <r>
    <x v="23"/>
    <x v="10"/>
    <x v="7"/>
  </r>
  <r>
    <x v="23"/>
    <x v="10"/>
    <x v="4"/>
  </r>
  <r>
    <x v="8"/>
    <x v="10"/>
    <x v="9"/>
  </r>
  <r>
    <x v="24"/>
    <x v="10"/>
    <x v="7"/>
  </r>
  <r>
    <x v="2"/>
    <x v="10"/>
    <x v="8"/>
  </r>
  <r>
    <x v="18"/>
    <x v="10"/>
    <x v="6"/>
  </r>
  <r>
    <x v="24"/>
    <x v="11"/>
    <x v="5"/>
  </r>
  <r>
    <x v="6"/>
    <x v="11"/>
    <x v="9"/>
  </r>
  <r>
    <x v="6"/>
    <x v="11"/>
    <x v="9"/>
  </r>
  <r>
    <x v="6"/>
    <x v="11"/>
    <x v="11"/>
  </r>
  <r>
    <x v="7"/>
    <x v="11"/>
    <x v="3"/>
  </r>
  <r>
    <x v="5"/>
    <x v="11"/>
    <x v="7"/>
  </r>
  <r>
    <x v="6"/>
    <x v="11"/>
    <x v="0"/>
  </r>
  <r>
    <x v="6"/>
    <x v="11"/>
    <x v="9"/>
  </r>
  <r>
    <x v="9"/>
    <x v="11"/>
    <x v="8"/>
  </r>
  <r>
    <x v="9"/>
    <x v="11"/>
    <x v="9"/>
  </r>
  <r>
    <x v="3"/>
    <x v="11"/>
    <x v="9"/>
  </r>
  <r>
    <x v="12"/>
    <x v="11"/>
    <x v="9"/>
  </r>
  <r>
    <x v="3"/>
    <x v="12"/>
    <x v="8"/>
  </r>
  <r>
    <x v="1"/>
    <x v="12"/>
    <x v="9"/>
  </r>
  <r>
    <x v="7"/>
    <x v="12"/>
    <x v="7"/>
  </r>
  <r>
    <x v="7"/>
    <x v="12"/>
    <x v="8"/>
  </r>
  <r>
    <x v="9"/>
    <x v="12"/>
    <x v="4"/>
  </r>
  <r>
    <x v="1"/>
    <x v="13"/>
    <x v="10"/>
  </r>
  <r>
    <x v="11"/>
    <x v="13"/>
    <x v="8"/>
  </r>
  <r>
    <x v="4"/>
    <x v="13"/>
    <x v="8"/>
  </r>
  <r>
    <x v="15"/>
    <x v="13"/>
    <x v="10"/>
  </r>
  <r>
    <x v="6"/>
    <x v="14"/>
    <x v="7"/>
  </r>
  <r>
    <x v="20"/>
    <x v="14"/>
    <x v="8"/>
  </r>
  <r>
    <x v="15"/>
    <x v="15"/>
    <x v="10"/>
  </r>
  <r>
    <x v="3"/>
    <x v="15"/>
    <x v="5"/>
  </r>
  <r>
    <x v="13"/>
    <x v="15"/>
    <x v="6"/>
  </r>
  <r>
    <x v="2"/>
    <x v="16"/>
    <x v="7"/>
  </r>
  <r>
    <x v="4"/>
    <x v="17"/>
    <x v="5"/>
  </r>
  <r>
    <x v="11"/>
    <x v="0"/>
    <x v="6"/>
  </r>
  <r>
    <x v="10"/>
    <x v="0"/>
    <x v="7"/>
  </r>
  <r>
    <x v="8"/>
    <x v="0"/>
    <x v="6"/>
  </r>
  <r>
    <x v="13"/>
    <x v="1"/>
    <x v="4"/>
  </r>
  <r>
    <x v="9"/>
    <x v="1"/>
    <x v="10"/>
  </r>
  <r>
    <x v="4"/>
    <x v="1"/>
    <x v="12"/>
  </r>
  <r>
    <x v="6"/>
    <x v="1"/>
    <x v="9"/>
  </r>
  <r>
    <x v="22"/>
    <x v="2"/>
    <x v="10"/>
  </r>
  <r>
    <x v="15"/>
    <x v="3"/>
    <x v="10"/>
  </r>
  <r>
    <x v="7"/>
    <x v="3"/>
    <x v="4"/>
  </r>
  <r>
    <x v="11"/>
    <x v="3"/>
    <x v="8"/>
  </r>
  <r>
    <x v="20"/>
    <x v="3"/>
    <x v="9"/>
  </r>
  <r>
    <x v="17"/>
    <x v="4"/>
    <x v="13"/>
  </r>
  <r>
    <x v="4"/>
    <x v="4"/>
    <x v="9"/>
  </r>
  <r>
    <x v="8"/>
    <x v="5"/>
    <x v="8"/>
  </r>
  <r>
    <x v="9"/>
    <x v="5"/>
    <x v="11"/>
  </r>
  <r>
    <x v="5"/>
    <x v="5"/>
    <x v="10"/>
  </r>
  <r>
    <x v="10"/>
    <x v="6"/>
    <x v="7"/>
  </r>
  <r>
    <x v="6"/>
    <x v="7"/>
    <x v="9"/>
  </r>
  <r>
    <x v="21"/>
    <x v="7"/>
    <x v="6"/>
  </r>
  <r>
    <x v="8"/>
    <x v="8"/>
    <x v="5"/>
  </r>
  <r>
    <x v="20"/>
    <x v="12"/>
    <x v="6"/>
  </r>
  <r>
    <x v="5"/>
    <x v="12"/>
    <x v="2"/>
  </r>
  <r>
    <x v="13"/>
    <x v="13"/>
    <x v="9"/>
  </r>
  <r>
    <x v="10"/>
    <x v="14"/>
    <x v="12"/>
  </r>
  <r>
    <x v="9"/>
    <x v="18"/>
    <x v="7"/>
  </r>
  <r>
    <x v="3"/>
    <x v="1"/>
    <x v="10"/>
  </r>
  <r>
    <x v="7"/>
    <x v="9"/>
    <x v="6"/>
  </r>
  <r>
    <x v="20"/>
    <x v="8"/>
    <x v="9"/>
  </r>
  <r>
    <x v="10"/>
    <x v="2"/>
    <x v="6"/>
  </r>
  <r>
    <x v="20"/>
    <x v="4"/>
    <x v="12"/>
  </r>
  <r>
    <x v="6"/>
    <x v="4"/>
    <x v="11"/>
  </r>
  <r>
    <x v="7"/>
    <x v="2"/>
    <x v="12"/>
  </r>
  <r>
    <x v="0"/>
    <x v="1"/>
    <x v="9"/>
  </r>
  <r>
    <x v="7"/>
    <x v="2"/>
    <x v="9"/>
  </r>
  <r>
    <x v="8"/>
    <x v="1"/>
    <x v="8"/>
  </r>
  <r>
    <x v="12"/>
    <x v="7"/>
    <x v="8"/>
  </r>
  <r>
    <x v="10"/>
    <x v="9"/>
    <x v="11"/>
  </r>
  <r>
    <x v="2"/>
    <x v="8"/>
    <x v="10"/>
  </r>
  <r>
    <x v="3"/>
    <x v="4"/>
    <x v="7"/>
  </r>
  <r>
    <x v="1"/>
    <x v="2"/>
    <x v="9"/>
  </r>
  <r>
    <x v="3"/>
    <x v="3"/>
    <x v="7"/>
  </r>
  <r>
    <x v="4"/>
    <x v="2"/>
    <x v="10"/>
  </r>
  <r>
    <x v="22"/>
    <x v="10"/>
    <x v="12"/>
  </r>
  <r>
    <x v="12"/>
    <x v="8"/>
    <x v="11"/>
  </r>
  <r>
    <x v="12"/>
    <x v="2"/>
    <x v="8"/>
  </r>
  <r>
    <x v="5"/>
    <x v="4"/>
    <x v="7"/>
  </r>
  <r>
    <x v="22"/>
    <x v="3"/>
    <x v="10"/>
  </r>
  <r>
    <x v="23"/>
    <x v="7"/>
    <x v="16"/>
  </r>
  <r>
    <x v="9"/>
    <x v="2"/>
    <x v="17"/>
  </r>
  <r>
    <x v="14"/>
    <x v="3"/>
    <x v="8"/>
  </r>
  <r>
    <x v="4"/>
    <x v="5"/>
    <x v="12"/>
  </r>
  <r>
    <x v="7"/>
    <x v="3"/>
    <x v="9"/>
  </r>
  <r>
    <x v="21"/>
    <x v="2"/>
    <x v="4"/>
  </r>
  <r>
    <x v="8"/>
    <x v="1"/>
    <x v="11"/>
  </r>
  <r>
    <x v="14"/>
    <x v="8"/>
    <x v="9"/>
  </r>
  <r>
    <x v="6"/>
    <x v="2"/>
    <x v="9"/>
  </r>
  <r>
    <x v="7"/>
    <x v="6"/>
    <x v="10"/>
  </r>
  <r>
    <x v="25"/>
    <x v="5"/>
    <x v="6"/>
  </r>
  <r>
    <x v="25"/>
    <x v="5"/>
    <x v="5"/>
  </r>
  <r>
    <x v="25"/>
    <x v="10"/>
    <x v="6"/>
  </r>
  <r>
    <x v="25"/>
    <x v="4"/>
    <x v="11"/>
  </r>
  <r>
    <x v="25"/>
    <x v="10"/>
    <x v="10"/>
  </r>
  <r>
    <x v="25"/>
    <x v="10"/>
    <x v="7"/>
  </r>
  <r>
    <x v="25"/>
    <x v="7"/>
    <x v="2"/>
  </r>
  <r>
    <x v="25"/>
    <x v="4"/>
    <x v="12"/>
  </r>
  <r>
    <x v="25"/>
    <x v="3"/>
    <x v="3"/>
  </r>
  <r>
    <x v="25"/>
    <x v="5"/>
    <x v="5"/>
  </r>
  <r>
    <x v="25"/>
    <x v="7"/>
    <x v="6"/>
  </r>
  <r>
    <x v="25"/>
    <x v="5"/>
    <x v="3"/>
  </r>
  <r>
    <x v="25"/>
    <x v="4"/>
    <x v="18"/>
  </r>
  <r>
    <x v="25"/>
    <x v="9"/>
    <x v="18"/>
  </r>
  <r>
    <x v="25"/>
    <x v="6"/>
    <x v="18"/>
  </r>
  <r>
    <x v="25"/>
    <x v="7"/>
    <x v="18"/>
  </r>
  <r>
    <x v="25"/>
    <x v="10"/>
    <x v="18"/>
  </r>
  <r>
    <x v="25"/>
    <x v="4"/>
    <x v="18"/>
  </r>
  <r>
    <x v="25"/>
    <x v="3"/>
    <x v="18"/>
  </r>
  <r>
    <x v="25"/>
    <x v="3"/>
    <x v="18"/>
  </r>
  <r>
    <x v="25"/>
    <x v="6"/>
    <x v="18"/>
  </r>
  <r>
    <x v="25"/>
    <x v="6"/>
    <x v="18"/>
  </r>
  <r>
    <x v="25"/>
    <x v="15"/>
    <x v="18"/>
  </r>
  <r>
    <x v="25"/>
    <x v="4"/>
    <x v="18"/>
  </r>
  <r>
    <x v="25"/>
    <x v="12"/>
    <x v="18"/>
  </r>
  <r>
    <x v="25"/>
    <x v="10"/>
    <x v="18"/>
  </r>
  <r>
    <x v="25"/>
    <x v="4"/>
    <x v="18"/>
  </r>
  <r>
    <x v="25"/>
    <x v="7"/>
    <x v="18"/>
  </r>
  <r>
    <x v="25"/>
    <x v="3"/>
    <x v="18"/>
  </r>
  <r>
    <x v="25"/>
    <x v="6"/>
    <x v="18"/>
  </r>
  <r>
    <x v="25"/>
    <x v="9"/>
    <x v="18"/>
  </r>
  <r>
    <x v="25"/>
    <x v="7"/>
    <x v="18"/>
  </r>
  <r>
    <x v="25"/>
    <x v="4"/>
    <x v="18"/>
  </r>
  <r>
    <x v="25"/>
    <x v="7"/>
    <x v="18"/>
  </r>
  <r>
    <x v="25"/>
    <x v="5"/>
    <x v="18"/>
  </r>
  <r>
    <x v="25"/>
    <x v="11"/>
    <x v="18"/>
  </r>
  <r>
    <x v="25"/>
    <x v="9"/>
    <x v="18"/>
  </r>
  <r>
    <x v="25"/>
    <x v="5"/>
    <x v="18"/>
  </r>
  <r>
    <x v="25"/>
    <x v="2"/>
    <x v="18"/>
  </r>
  <r>
    <x v="25"/>
    <x v="10"/>
    <x v="18"/>
  </r>
  <r>
    <x v="25"/>
    <x v="13"/>
    <x v="18"/>
  </r>
  <r>
    <x v="25"/>
    <x v="11"/>
    <x v="18"/>
  </r>
  <r>
    <x v="25"/>
    <x v="12"/>
    <x v="18"/>
  </r>
  <r>
    <x v="25"/>
    <x v="5"/>
    <x v="18"/>
  </r>
  <r>
    <x v="25"/>
    <x v="11"/>
    <x v="18"/>
  </r>
  <r>
    <x v="25"/>
    <x v="3"/>
    <x v="18"/>
  </r>
  <r>
    <x v="25"/>
    <x v="2"/>
    <x v="18"/>
  </r>
  <r>
    <x v="25"/>
    <x v="4"/>
    <x v="18"/>
  </r>
  <r>
    <x v="25"/>
    <x v="6"/>
    <x v="18"/>
  </r>
  <r>
    <x v="25"/>
    <x v="15"/>
    <x v="18"/>
  </r>
  <r>
    <x v="25"/>
    <x v="7"/>
    <x v="18"/>
  </r>
  <r>
    <x v="25"/>
    <x v="5"/>
    <x v="18"/>
  </r>
  <r>
    <x v="25"/>
    <x v="10"/>
    <x v="18"/>
  </r>
  <r>
    <x v="25"/>
    <x v="13"/>
    <x v="18"/>
  </r>
  <r>
    <x v="25"/>
    <x v="5"/>
    <x v="18"/>
  </r>
  <r>
    <x v="25"/>
    <x v="4"/>
    <x v="18"/>
  </r>
  <r>
    <x v="25"/>
    <x v="13"/>
    <x v="18"/>
  </r>
  <r>
    <x v="25"/>
    <x v="4"/>
    <x v="18"/>
  </r>
  <r>
    <x v="25"/>
    <x v="5"/>
    <x v="18"/>
  </r>
  <r>
    <x v="25"/>
    <x v="1"/>
    <x v="18"/>
  </r>
  <r>
    <x v="25"/>
    <x v="19"/>
    <x v="18"/>
  </r>
  <r>
    <x v="25"/>
    <x v="3"/>
    <x v="18"/>
  </r>
  <r>
    <x v="25"/>
    <x v="3"/>
    <x v="18"/>
  </r>
  <r>
    <x v="25"/>
    <x v="4"/>
    <x v="18"/>
  </r>
  <r>
    <x v="25"/>
    <x v="5"/>
    <x v="18"/>
  </r>
  <r>
    <x v="25"/>
    <x v="8"/>
    <x v="18"/>
  </r>
  <r>
    <x v="25"/>
    <x v="19"/>
    <x v="18"/>
  </r>
  <r>
    <x v="25"/>
    <x v="10"/>
    <x v="18"/>
  </r>
  <r>
    <x v="25"/>
    <x v="6"/>
    <x v="18"/>
  </r>
  <r>
    <x v="25"/>
    <x v="5"/>
    <x v="18"/>
  </r>
  <r>
    <x v="25"/>
    <x v="3"/>
    <x v="18"/>
  </r>
  <r>
    <x v="25"/>
    <x v="7"/>
    <x v="18"/>
  </r>
  <r>
    <x v="25"/>
    <x v="4"/>
    <x v="18"/>
  </r>
  <r>
    <x v="25"/>
    <x v="13"/>
    <x v="18"/>
  </r>
  <r>
    <x v="25"/>
    <x v="16"/>
    <x v="18"/>
  </r>
  <r>
    <x v="25"/>
    <x v="5"/>
    <x v="18"/>
  </r>
  <r>
    <x v="25"/>
    <x v="8"/>
    <x v="18"/>
  </r>
  <r>
    <x v="25"/>
    <x v="6"/>
    <x v="18"/>
  </r>
  <r>
    <x v="25"/>
    <x v="15"/>
    <x v="18"/>
  </r>
  <r>
    <x v="25"/>
    <x v="6"/>
    <x v="18"/>
  </r>
  <r>
    <x v="25"/>
    <x v="12"/>
    <x v="18"/>
  </r>
  <r>
    <x v="25"/>
    <x v="2"/>
    <x v="18"/>
  </r>
  <r>
    <x v="25"/>
    <x v="7"/>
    <x v="18"/>
  </r>
  <r>
    <x v="25"/>
    <x v="10"/>
    <x v="18"/>
  </r>
  <r>
    <x v="25"/>
    <x v="6"/>
    <x v="18"/>
  </r>
  <r>
    <x v="25"/>
    <x v="6"/>
    <x v="18"/>
  </r>
  <r>
    <x v="25"/>
    <x v="11"/>
    <x v="18"/>
  </r>
  <r>
    <x v="25"/>
    <x v="3"/>
    <x v="18"/>
  </r>
  <r>
    <x v="25"/>
    <x v="6"/>
    <x v="18"/>
  </r>
  <r>
    <x v="25"/>
    <x v="6"/>
    <x v="18"/>
  </r>
  <r>
    <x v="25"/>
    <x v="4"/>
    <x v="18"/>
  </r>
  <r>
    <x v="25"/>
    <x v="11"/>
    <x v="18"/>
  </r>
  <r>
    <x v="25"/>
    <x v="7"/>
    <x v="18"/>
  </r>
  <r>
    <x v="25"/>
    <x v="6"/>
    <x v="18"/>
  </r>
  <r>
    <x v="25"/>
    <x v="3"/>
    <x v="18"/>
  </r>
  <r>
    <x v="25"/>
    <x v="7"/>
    <x v="18"/>
  </r>
  <r>
    <x v="25"/>
    <x v="4"/>
    <x v="18"/>
  </r>
  <r>
    <x v="25"/>
    <x v="11"/>
    <x v="18"/>
  </r>
  <r>
    <x v="25"/>
    <x v="11"/>
    <x v="18"/>
  </r>
  <r>
    <x v="25"/>
    <x v="7"/>
    <x v="18"/>
  </r>
  <r>
    <x v="25"/>
    <x v="5"/>
    <x v="18"/>
  </r>
  <r>
    <x v="25"/>
    <x v="11"/>
    <x v="18"/>
  </r>
  <r>
    <x v="25"/>
    <x v="12"/>
    <x v="18"/>
  </r>
  <r>
    <x v="25"/>
    <x v="12"/>
    <x v="18"/>
  </r>
  <r>
    <x v="25"/>
    <x v="9"/>
    <x v="18"/>
  </r>
  <r>
    <x v="25"/>
    <x v="6"/>
    <x v="18"/>
  </r>
  <r>
    <x v="25"/>
    <x v="4"/>
    <x v="18"/>
  </r>
  <r>
    <x v="25"/>
    <x v="7"/>
    <x v="18"/>
  </r>
  <r>
    <x v="25"/>
    <x v="10"/>
    <x v="18"/>
  </r>
  <r>
    <x v="25"/>
    <x v="6"/>
    <x v="18"/>
  </r>
  <r>
    <x v="25"/>
    <x v="3"/>
    <x v="18"/>
  </r>
  <r>
    <x v="25"/>
    <x v="4"/>
    <x v="18"/>
  </r>
  <r>
    <x v="25"/>
    <x v="13"/>
    <x v="18"/>
  </r>
  <r>
    <x v="25"/>
    <x v="1"/>
    <x v="18"/>
  </r>
  <r>
    <x v="25"/>
    <x v="10"/>
    <x v="18"/>
  </r>
  <r>
    <x v="25"/>
    <x v="9"/>
    <x v="18"/>
  </r>
  <r>
    <x v="25"/>
    <x v="5"/>
    <x v="18"/>
  </r>
  <r>
    <x v="25"/>
    <x v="4"/>
    <x v="18"/>
  </r>
  <r>
    <x v="25"/>
    <x v="4"/>
    <x v="18"/>
  </r>
  <r>
    <x v="25"/>
    <x v="5"/>
    <x v="18"/>
  </r>
  <r>
    <x v="25"/>
    <x v="12"/>
    <x v="18"/>
  </r>
  <r>
    <x v="25"/>
    <x v="12"/>
    <x v="18"/>
  </r>
  <r>
    <x v="25"/>
    <x v="2"/>
    <x v="18"/>
  </r>
  <r>
    <x v="25"/>
    <x v="3"/>
    <x v="18"/>
  </r>
  <r>
    <x v="25"/>
    <x v="7"/>
    <x v="18"/>
  </r>
  <r>
    <x v="25"/>
    <x v="9"/>
    <x v="18"/>
  </r>
  <r>
    <x v="25"/>
    <x v="5"/>
    <x v="18"/>
  </r>
  <r>
    <x v="25"/>
    <x v="4"/>
    <x v="18"/>
  </r>
  <r>
    <x v="25"/>
    <x v="13"/>
    <x v="18"/>
  </r>
  <r>
    <x v="25"/>
    <x v="1"/>
    <x v="18"/>
  </r>
  <r>
    <x v="25"/>
    <x v="19"/>
    <x v="18"/>
  </r>
  <r>
    <x v="25"/>
    <x v="2"/>
    <x v="18"/>
  </r>
  <r>
    <x v="25"/>
    <x v="6"/>
    <x v="18"/>
  </r>
  <r>
    <x v="25"/>
    <x v="8"/>
    <x v="18"/>
  </r>
  <r>
    <x v="25"/>
    <x v="5"/>
    <x v="18"/>
  </r>
  <r>
    <x v="25"/>
    <x v="12"/>
    <x v="18"/>
  </r>
  <r>
    <x v="25"/>
    <x v="15"/>
    <x v="18"/>
  </r>
  <r>
    <x v="25"/>
    <x v="4"/>
    <x v="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5">
  <r>
    <x v="0"/>
    <x v="0"/>
    <x v="0"/>
  </r>
  <r>
    <x v="1"/>
    <x v="1"/>
    <x v="0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4"/>
  </r>
  <r>
    <x v="7"/>
    <x v="7"/>
    <x v="2"/>
  </r>
  <r>
    <x v="0"/>
    <x v="7"/>
    <x v="5"/>
  </r>
  <r>
    <x v="0"/>
    <x v="1"/>
    <x v="2"/>
  </r>
  <r>
    <x v="8"/>
    <x v="7"/>
    <x v="4"/>
  </r>
  <r>
    <x v="2"/>
    <x v="1"/>
    <x v="2"/>
  </r>
  <r>
    <x v="9"/>
    <x v="4"/>
    <x v="6"/>
  </r>
  <r>
    <x v="7"/>
    <x v="3"/>
    <x v="2"/>
  </r>
  <r>
    <x v="5"/>
    <x v="6"/>
    <x v="0"/>
  </r>
  <r>
    <x v="10"/>
    <x v="8"/>
    <x v="0"/>
  </r>
  <r>
    <x v="5"/>
    <x v="9"/>
    <x v="7"/>
  </r>
  <r>
    <x v="8"/>
    <x v="10"/>
    <x v="7"/>
  </r>
  <r>
    <x v="8"/>
    <x v="2"/>
    <x v="8"/>
  </r>
  <r>
    <x v="7"/>
    <x v="11"/>
    <x v="0"/>
  </r>
  <r>
    <x v="11"/>
    <x v="12"/>
    <x v="1"/>
  </r>
  <r>
    <x v="12"/>
    <x v="9"/>
    <x v="7"/>
  </r>
  <r>
    <x v="12"/>
    <x v="10"/>
    <x v="2"/>
  </r>
  <r>
    <x v="12"/>
    <x v="11"/>
    <x v="2"/>
  </r>
  <r>
    <x v="12"/>
    <x v="5"/>
    <x v="4"/>
  </r>
  <r>
    <x v="13"/>
    <x v="0"/>
    <x v="5"/>
  </r>
  <r>
    <x v="11"/>
    <x v="0"/>
    <x v="5"/>
  </r>
  <r>
    <x v="14"/>
    <x v="11"/>
    <x v="1"/>
  </r>
  <r>
    <x v="12"/>
    <x v="6"/>
    <x v="0"/>
  </r>
  <r>
    <x v="0"/>
    <x v="11"/>
    <x v="4"/>
  </r>
  <r>
    <x v="11"/>
    <x v="4"/>
    <x v="9"/>
  </r>
  <r>
    <x v="6"/>
    <x v="12"/>
    <x v="5"/>
  </r>
  <r>
    <x v="15"/>
    <x v="6"/>
    <x v="4"/>
  </r>
  <r>
    <x v="13"/>
    <x v="1"/>
    <x v="4"/>
  </r>
  <r>
    <x v="12"/>
    <x v="1"/>
    <x v="7"/>
  </r>
  <r>
    <x v="8"/>
    <x v="4"/>
    <x v="1"/>
  </r>
  <r>
    <x v="5"/>
    <x v="7"/>
    <x v="1"/>
  </r>
  <r>
    <x v="12"/>
    <x v="6"/>
    <x v="2"/>
  </r>
  <r>
    <x v="3"/>
    <x v="6"/>
    <x v="7"/>
  </r>
  <r>
    <x v="2"/>
    <x v="6"/>
    <x v="0"/>
  </r>
  <r>
    <x v="11"/>
    <x v="6"/>
    <x v="10"/>
  </r>
  <r>
    <x v="6"/>
    <x v="4"/>
    <x v="7"/>
  </r>
  <r>
    <x v="6"/>
    <x v="0"/>
    <x v="0"/>
  </r>
  <r>
    <x v="14"/>
    <x v="0"/>
    <x v="7"/>
  </r>
  <r>
    <x v="1"/>
    <x v="7"/>
    <x v="1"/>
  </r>
  <r>
    <x v="1"/>
    <x v="11"/>
    <x v="0"/>
  </r>
  <r>
    <x v="14"/>
    <x v="6"/>
    <x v="7"/>
  </r>
  <r>
    <x v="1"/>
    <x v="11"/>
    <x v="1"/>
  </r>
  <r>
    <x v="14"/>
    <x v="4"/>
    <x v="6"/>
  </r>
  <r>
    <x v="1"/>
    <x v="0"/>
    <x v="2"/>
  </r>
  <r>
    <x v="11"/>
    <x v="13"/>
    <x v="10"/>
  </r>
  <r>
    <x v="2"/>
    <x v="2"/>
    <x v="2"/>
  </r>
  <r>
    <x v="12"/>
    <x v="4"/>
    <x v="10"/>
  </r>
  <r>
    <x v="3"/>
    <x v="8"/>
    <x v="3"/>
  </r>
  <r>
    <x v="6"/>
    <x v="0"/>
    <x v="5"/>
  </r>
  <r>
    <x v="15"/>
    <x v="7"/>
    <x v="4"/>
  </r>
  <r>
    <x v="7"/>
    <x v="5"/>
    <x v="4"/>
  </r>
  <r>
    <x v="5"/>
    <x v="2"/>
    <x v="10"/>
  </r>
  <r>
    <x v="5"/>
    <x v="14"/>
    <x v="3"/>
  </r>
  <r>
    <x v="13"/>
    <x v="13"/>
    <x v="4"/>
  </r>
  <r>
    <x v="12"/>
    <x v="0"/>
    <x v="4"/>
  </r>
  <r>
    <x v="14"/>
    <x v="0"/>
    <x v="6"/>
  </r>
  <r>
    <x v="16"/>
    <x v="9"/>
    <x v="0"/>
  </r>
  <r>
    <x v="16"/>
    <x v="11"/>
    <x v="4"/>
  </r>
  <r>
    <x v="9"/>
    <x v="10"/>
    <x v="0"/>
  </r>
  <r>
    <x v="0"/>
    <x v="4"/>
    <x v="3"/>
  </r>
  <r>
    <x v="12"/>
    <x v="7"/>
    <x v="11"/>
  </r>
  <r>
    <x v="16"/>
    <x v="1"/>
    <x v="7"/>
  </r>
  <r>
    <x v="16"/>
    <x v="2"/>
    <x v="5"/>
  </r>
  <r>
    <x v="13"/>
    <x v="10"/>
    <x v="3"/>
  </r>
  <r>
    <x v="16"/>
    <x v="5"/>
    <x v="4"/>
  </r>
  <r>
    <x v="12"/>
    <x v="4"/>
    <x v="0"/>
  </r>
  <r>
    <x v="15"/>
    <x v="12"/>
    <x v="4"/>
  </r>
  <r>
    <x v="14"/>
    <x v="11"/>
    <x v="0"/>
  </r>
  <r>
    <x v="13"/>
    <x v="0"/>
    <x v="0"/>
  </r>
  <r>
    <x v="12"/>
    <x v="13"/>
    <x v="4"/>
  </r>
  <r>
    <x v="15"/>
    <x v="13"/>
    <x v="5"/>
  </r>
  <r>
    <x v="15"/>
    <x v="13"/>
    <x v="3"/>
  </r>
  <r>
    <x v="0"/>
    <x v="6"/>
    <x v="6"/>
  </r>
  <r>
    <x v="15"/>
    <x v="11"/>
    <x v="10"/>
  </r>
  <r>
    <x v="2"/>
    <x v="0"/>
    <x v="2"/>
  </r>
  <r>
    <x v="0"/>
    <x v="7"/>
    <x v="0"/>
  </r>
  <r>
    <x v="11"/>
    <x v="12"/>
    <x v="3"/>
  </r>
  <r>
    <x v="12"/>
    <x v="7"/>
    <x v="5"/>
  </r>
  <r>
    <x v="14"/>
    <x v="8"/>
    <x v="11"/>
  </r>
  <r>
    <x v="1"/>
    <x v="5"/>
    <x v="1"/>
  </r>
  <r>
    <x v="7"/>
    <x v="5"/>
    <x v="7"/>
  </r>
  <r>
    <x v="7"/>
    <x v="7"/>
    <x v="7"/>
  </r>
  <r>
    <x v="11"/>
    <x v="4"/>
    <x v="0"/>
  </r>
  <r>
    <x v="15"/>
    <x v="7"/>
    <x v="10"/>
  </r>
  <r>
    <x v="5"/>
    <x v="7"/>
    <x v="3"/>
  </r>
  <r>
    <x v="2"/>
    <x v="5"/>
    <x v="12"/>
  </r>
  <r>
    <x v="12"/>
    <x v="9"/>
    <x v="12"/>
  </r>
  <r>
    <x v="13"/>
    <x v="2"/>
    <x v="12"/>
  </r>
  <r>
    <x v="12"/>
    <x v="6"/>
    <x v="12"/>
  </r>
  <r>
    <x v="16"/>
    <x v="5"/>
    <x v="12"/>
  </r>
  <r>
    <x v="12"/>
    <x v="6"/>
    <x v="12"/>
  </r>
  <r>
    <x v="16"/>
    <x v="2"/>
    <x v="12"/>
  </r>
  <r>
    <x v="17"/>
    <x v="7"/>
    <x v="12"/>
  </r>
  <r>
    <x v="17"/>
    <x v="12"/>
    <x v="12"/>
  </r>
  <r>
    <x v="17"/>
    <x v="7"/>
    <x v="12"/>
  </r>
  <r>
    <x v="17"/>
    <x v="7"/>
    <x v="12"/>
  </r>
  <r>
    <x v="17"/>
    <x v="1"/>
    <x v="12"/>
  </r>
  <r>
    <x v="17"/>
    <x v="7"/>
    <x v="12"/>
  </r>
  <r>
    <x v="17"/>
    <x v="11"/>
    <x v="12"/>
  </r>
  <r>
    <x v="17"/>
    <x v="4"/>
    <x v="12"/>
  </r>
  <r>
    <x v="17"/>
    <x v="2"/>
    <x v="12"/>
  </r>
  <r>
    <x v="17"/>
    <x v="6"/>
    <x v="12"/>
  </r>
  <r>
    <x v="17"/>
    <x v="4"/>
    <x v="12"/>
  </r>
  <r>
    <x v="17"/>
    <x v="6"/>
    <x v="12"/>
  </r>
  <r>
    <x v="17"/>
    <x v="9"/>
    <x v="12"/>
  </r>
  <r>
    <x v="17"/>
    <x v="4"/>
    <x v="12"/>
  </r>
  <r>
    <x v="17"/>
    <x v="1"/>
    <x v="12"/>
  </r>
  <r>
    <x v="17"/>
    <x v="4"/>
    <x v="12"/>
  </r>
  <r>
    <x v="17"/>
    <x v="0"/>
    <x v="12"/>
  </r>
  <r>
    <x v="17"/>
    <x v="6"/>
    <x v="12"/>
  </r>
  <r>
    <x v="17"/>
    <x v="3"/>
    <x v="12"/>
  </r>
  <r>
    <x v="17"/>
    <x v="3"/>
    <x v="12"/>
  </r>
  <r>
    <x v="17"/>
    <x v="13"/>
    <x v="12"/>
  </r>
  <r>
    <x v="17"/>
    <x v="5"/>
    <x v="12"/>
  </r>
  <r>
    <x v="17"/>
    <x v="5"/>
    <x v="12"/>
  </r>
  <r>
    <x v="17"/>
    <x v="4"/>
    <x v="12"/>
  </r>
  <r>
    <x v="17"/>
    <x v="10"/>
    <x v="12"/>
  </r>
  <r>
    <x v="17"/>
    <x v="0"/>
    <x v="12"/>
  </r>
  <r>
    <x v="17"/>
    <x v="4"/>
    <x v="12"/>
  </r>
  <r>
    <x v="17"/>
    <x v="4"/>
    <x v="12"/>
  </r>
  <r>
    <x v="17"/>
    <x v="1"/>
    <x v="12"/>
  </r>
  <r>
    <x v="17"/>
    <x v="2"/>
    <x v="12"/>
  </r>
  <r>
    <x v="17"/>
    <x v="6"/>
    <x v="12"/>
  </r>
  <r>
    <x v="17"/>
    <x v="10"/>
    <x v="12"/>
  </r>
  <r>
    <x v="17"/>
    <x v="3"/>
    <x v="12"/>
  </r>
  <r>
    <x v="17"/>
    <x v="5"/>
    <x v="12"/>
  </r>
  <r>
    <x v="17"/>
    <x v="7"/>
    <x v="12"/>
  </r>
  <r>
    <x v="17"/>
    <x v="6"/>
    <x v="12"/>
  </r>
  <r>
    <x v="17"/>
    <x v="0"/>
    <x v="12"/>
  </r>
  <r>
    <x v="17"/>
    <x v="2"/>
    <x v="12"/>
  </r>
  <r>
    <x v="17"/>
    <x v="14"/>
    <x v="12"/>
  </r>
  <r>
    <x v="17"/>
    <x v="5"/>
    <x v="12"/>
  </r>
  <r>
    <x v="17"/>
    <x v="10"/>
    <x v="12"/>
  </r>
  <r>
    <x v="17"/>
    <x v="12"/>
    <x v="12"/>
  </r>
  <r>
    <x v="17"/>
    <x v="6"/>
    <x v="12"/>
  </r>
  <r>
    <x v="17"/>
    <x v="0"/>
    <x v="12"/>
  </r>
  <r>
    <x v="17"/>
    <x v="1"/>
    <x v="12"/>
  </r>
  <r>
    <x v="17"/>
    <x v="1"/>
    <x v="12"/>
  </r>
  <r>
    <x v="17"/>
    <x v="1"/>
    <x v="12"/>
  </r>
  <r>
    <x v="17"/>
    <x v="6"/>
    <x v="12"/>
  </r>
  <r>
    <x v="17"/>
    <x v="13"/>
    <x v="12"/>
  </r>
  <r>
    <x v="17"/>
    <x v="10"/>
    <x v="12"/>
  </r>
  <r>
    <x v="17"/>
    <x v="12"/>
    <x v="12"/>
  </r>
  <r>
    <x v="17"/>
    <x v="4"/>
    <x v="12"/>
  </r>
  <r>
    <x v="17"/>
    <x v="0"/>
    <x v="12"/>
  </r>
  <r>
    <x v="17"/>
    <x v="1"/>
    <x v="12"/>
  </r>
  <r>
    <x v="17"/>
    <x v="7"/>
    <x v="12"/>
  </r>
  <r>
    <x v="17"/>
    <x v="4"/>
    <x v="12"/>
  </r>
  <r>
    <x v="17"/>
    <x v="7"/>
    <x v="12"/>
  </r>
  <r>
    <x v="17"/>
    <x v="1"/>
    <x v="12"/>
  </r>
  <r>
    <x v="17"/>
    <x v="6"/>
    <x v="12"/>
  </r>
  <r>
    <x v="17"/>
    <x v="6"/>
    <x v="12"/>
  </r>
  <r>
    <x v="17"/>
    <x v="7"/>
    <x v="12"/>
  </r>
  <r>
    <x v="17"/>
    <x v="1"/>
    <x v="12"/>
  </r>
  <r>
    <x v="17"/>
    <x v="1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  <r>
    <x v="17"/>
    <x v="15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3">
  <r>
    <x v="0"/>
    <x v="0"/>
    <x v="0"/>
  </r>
  <r>
    <x v="1"/>
    <x v="1"/>
    <x v="1"/>
  </r>
  <r>
    <x v="2"/>
    <x v="2"/>
    <x v="2"/>
  </r>
  <r>
    <x v="1"/>
    <x v="3"/>
    <x v="0"/>
  </r>
  <r>
    <x v="3"/>
    <x v="4"/>
    <x v="3"/>
  </r>
  <r>
    <x v="1"/>
    <x v="3"/>
    <x v="4"/>
  </r>
  <r>
    <x v="4"/>
    <x v="3"/>
    <x v="5"/>
  </r>
  <r>
    <x v="0"/>
    <x v="4"/>
    <x v="5"/>
  </r>
  <r>
    <x v="1"/>
    <x v="3"/>
    <x v="6"/>
  </r>
  <r>
    <x v="2"/>
    <x v="5"/>
    <x v="6"/>
  </r>
  <r>
    <x v="0"/>
    <x v="3"/>
    <x v="7"/>
  </r>
  <r>
    <x v="5"/>
    <x v="1"/>
    <x v="5"/>
  </r>
  <r>
    <x v="2"/>
    <x v="1"/>
    <x v="8"/>
  </r>
  <r>
    <x v="6"/>
    <x v="6"/>
    <x v="7"/>
  </r>
  <r>
    <x v="1"/>
    <x v="7"/>
    <x v="9"/>
  </r>
  <r>
    <x v="7"/>
    <x v="0"/>
    <x v="5"/>
  </r>
  <r>
    <x v="1"/>
    <x v="0"/>
    <x v="9"/>
  </r>
  <r>
    <x v="1"/>
    <x v="4"/>
    <x v="10"/>
  </r>
  <r>
    <x v="8"/>
    <x v="2"/>
    <x v="9"/>
  </r>
  <r>
    <x v="4"/>
    <x v="3"/>
    <x v="9"/>
  </r>
  <r>
    <x v="3"/>
    <x v="7"/>
    <x v="6"/>
  </r>
  <r>
    <x v="6"/>
    <x v="8"/>
    <x v="0"/>
  </r>
  <r>
    <x v="9"/>
    <x v="9"/>
    <x v="5"/>
  </r>
  <r>
    <x v="10"/>
    <x v="4"/>
    <x v="8"/>
  </r>
  <r>
    <x v="11"/>
    <x v="10"/>
    <x v="11"/>
  </r>
  <r>
    <x v="3"/>
    <x v="3"/>
    <x v="5"/>
  </r>
  <r>
    <x v="1"/>
    <x v="4"/>
    <x v="4"/>
  </r>
  <r>
    <x v="1"/>
    <x v="4"/>
    <x v="12"/>
  </r>
  <r>
    <x v="8"/>
    <x v="2"/>
    <x v="0"/>
  </r>
  <r>
    <x v="1"/>
    <x v="7"/>
    <x v="0"/>
  </r>
  <r>
    <x v="12"/>
    <x v="11"/>
    <x v="12"/>
  </r>
  <r>
    <x v="12"/>
    <x v="12"/>
    <x v="12"/>
  </r>
  <r>
    <x v="3"/>
    <x v="10"/>
    <x v="5"/>
  </r>
  <r>
    <x v="13"/>
    <x v="10"/>
    <x v="6"/>
  </r>
  <r>
    <x v="0"/>
    <x v="2"/>
    <x v="6"/>
  </r>
  <r>
    <x v="14"/>
    <x v="0"/>
    <x v="6"/>
  </r>
  <r>
    <x v="10"/>
    <x v="3"/>
    <x v="7"/>
  </r>
  <r>
    <x v="12"/>
    <x v="5"/>
    <x v="3"/>
  </r>
  <r>
    <x v="12"/>
    <x v="5"/>
    <x v="9"/>
  </r>
  <r>
    <x v="3"/>
    <x v="9"/>
    <x v="0"/>
  </r>
  <r>
    <x v="12"/>
    <x v="3"/>
    <x v="10"/>
  </r>
  <r>
    <x v="10"/>
    <x v="2"/>
    <x v="11"/>
  </r>
  <r>
    <x v="5"/>
    <x v="3"/>
    <x v="10"/>
  </r>
  <r>
    <x v="13"/>
    <x v="0"/>
    <x v="9"/>
  </r>
  <r>
    <x v="13"/>
    <x v="2"/>
    <x v="12"/>
  </r>
  <r>
    <x v="0"/>
    <x v="0"/>
    <x v="10"/>
  </r>
  <r>
    <x v="2"/>
    <x v="11"/>
    <x v="11"/>
  </r>
  <r>
    <x v="8"/>
    <x v="6"/>
    <x v="9"/>
  </r>
  <r>
    <x v="0"/>
    <x v="8"/>
    <x v="5"/>
  </r>
  <r>
    <x v="15"/>
    <x v="9"/>
    <x v="0"/>
  </r>
  <r>
    <x v="3"/>
    <x v="10"/>
    <x v="5"/>
  </r>
  <r>
    <x v="1"/>
    <x v="4"/>
    <x v="5"/>
  </r>
  <r>
    <x v="2"/>
    <x v="3"/>
    <x v="7"/>
  </r>
  <r>
    <x v="14"/>
    <x v="5"/>
    <x v="10"/>
  </r>
  <r>
    <x v="13"/>
    <x v="2"/>
    <x v="6"/>
  </r>
  <r>
    <x v="0"/>
    <x v="1"/>
    <x v="11"/>
  </r>
  <r>
    <x v="6"/>
    <x v="13"/>
    <x v="9"/>
  </r>
  <r>
    <x v="3"/>
    <x v="1"/>
    <x v="6"/>
  </r>
  <r>
    <x v="16"/>
    <x v="1"/>
    <x v="6"/>
  </r>
  <r>
    <x v="3"/>
    <x v="6"/>
    <x v="11"/>
  </r>
  <r>
    <x v="12"/>
    <x v="11"/>
    <x v="5"/>
  </r>
  <r>
    <x v="16"/>
    <x v="7"/>
    <x v="8"/>
  </r>
  <r>
    <x v="2"/>
    <x v="9"/>
    <x v="6"/>
  </r>
  <r>
    <x v="17"/>
    <x v="10"/>
    <x v="7"/>
  </r>
  <r>
    <x v="17"/>
    <x v="13"/>
    <x v="9"/>
  </r>
  <r>
    <x v="17"/>
    <x v="11"/>
    <x v="6"/>
  </r>
  <r>
    <x v="17"/>
    <x v="10"/>
    <x v="3"/>
  </r>
  <r>
    <x v="17"/>
    <x v="11"/>
    <x v="10"/>
  </r>
  <r>
    <x v="17"/>
    <x v="3"/>
    <x v="6"/>
  </r>
  <r>
    <x v="17"/>
    <x v="0"/>
    <x v="6"/>
  </r>
  <r>
    <x v="17"/>
    <x v="4"/>
    <x v="13"/>
  </r>
  <r>
    <x v="17"/>
    <x v="5"/>
    <x v="13"/>
  </r>
  <r>
    <x v="17"/>
    <x v="10"/>
    <x v="13"/>
  </r>
  <r>
    <x v="17"/>
    <x v="5"/>
    <x v="13"/>
  </r>
  <r>
    <x v="17"/>
    <x v="3"/>
    <x v="13"/>
  </r>
  <r>
    <x v="17"/>
    <x v="1"/>
    <x v="13"/>
  </r>
  <r>
    <x v="17"/>
    <x v="5"/>
    <x v="13"/>
  </r>
  <r>
    <x v="17"/>
    <x v="9"/>
    <x v="13"/>
  </r>
  <r>
    <x v="17"/>
    <x v="6"/>
    <x v="13"/>
  </r>
  <r>
    <x v="17"/>
    <x v="7"/>
    <x v="13"/>
  </r>
  <r>
    <x v="17"/>
    <x v="1"/>
    <x v="13"/>
  </r>
  <r>
    <x v="17"/>
    <x v="4"/>
    <x v="13"/>
  </r>
  <r>
    <x v="17"/>
    <x v="6"/>
    <x v="13"/>
  </r>
  <r>
    <x v="17"/>
    <x v="12"/>
    <x v="13"/>
  </r>
  <r>
    <x v="17"/>
    <x v="2"/>
    <x v="13"/>
  </r>
  <r>
    <x v="17"/>
    <x v="2"/>
    <x v="13"/>
  </r>
  <r>
    <x v="17"/>
    <x v="6"/>
    <x v="13"/>
  </r>
  <r>
    <x v="17"/>
    <x v="2"/>
    <x v="13"/>
  </r>
  <r>
    <x v="17"/>
    <x v="4"/>
    <x v="13"/>
  </r>
  <r>
    <x v="17"/>
    <x v="0"/>
    <x v="13"/>
  </r>
  <r>
    <x v="17"/>
    <x v="5"/>
    <x v="13"/>
  </r>
  <r>
    <x v="17"/>
    <x v="5"/>
    <x v="13"/>
  </r>
  <r>
    <x v="17"/>
    <x v="0"/>
    <x v="13"/>
  </r>
  <r>
    <x v="17"/>
    <x v="6"/>
    <x v="13"/>
  </r>
  <r>
    <x v="17"/>
    <x v="5"/>
    <x v="13"/>
  </r>
  <r>
    <x v="17"/>
    <x v="5"/>
    <x v="13"/>
  </r>
  <r>
    <x v="17"/>
    <x v="13"/>
    <x v="13"/>
  </r>
  <r>
    <x v="17"/>
    <x v="0"/>
    <x v="13"/>
  </r>
  <r>
    <x v="17"/>
    <x v="13"/>
    <x v="13"/>
  </r>
  <r>
    <x v="17"/>
    <x v="1"/>
    <x v="13"/>
  </r>
  <r>
    <x v="17"/>
    <x v="7"/>
    <x v="13"/>
  </r>
  <r>
    <x v="17"/>
    <x v="11"/>
    <x v="13"/>
  </r>
  <r>
    <x v="17"/>
    <x v="1"/>
    <x v="13"/>
  </r>
  <r>
    <x v="17"/>
    <x v="2"/>
    <x v="13"/>
  </r>
  <r>
    <x v="17"/>
    <x v="3"/>
    <x v="13"/>
  </r>
  <r>
    <x v="17"/>
    <x v="13"/>
    <x v="13"/>
  </r>
  <r>
    <x v="17"/>
    <x v="1"/>
    <x v="13"/>
  </r>
  <r>
    <x v="17"/>
    <x v="3"/>
    <x v="13"/>
  </r>
  <r>
    <x v="17"/>
    <x v="1"/>
    <x v="13"/>
  </r>
  <r>
    <x v="17"/>
    <x v="1"/>
    <x v="13"/>
  </r>
  <r>
    <x v="17"/>
    <x v="5"/>
    <x v="13"/>
  </r>
  <r>
    <x v="17"/>
    <x v="0"/>
    <x v="13"/>
  </r>
  <r>
    <x v="17"/>
    <x v="1"/>
    <x v="13"/>
  </r>
  <r>
    <x v="17"/>
    <x v="7"/>
    <x v="13"/>
  </r>
  <r>
    <x v="17"/>
    <x v="2"/>
    <x v="13"/>
  </r>
  <r>
    <x v="17"/>
    <x v="0"/>
    <x v="13"/>
  </r>
  <r>
    <x v="17"/>
    <x v="0"/>
    <x v="13"/>
  </r>
  <r>
    <x v="17"/>
    <x v="1"/>
    <x v="13"/>
  </r>
  <r>
    <x v="17"/>
    <x v="0"/>
    <x v="13"/>
  </r>
  <r>
    <x v="17"/>
    <x v="0"/>
    <x v="13"/>
  </r>
  <r>
    <x v="17"/>
    <x v="4"/>
    <x v="13"/>
  </r>
  <r>
    <x v="17"/>
    <x v="3"/>
    <x v="13"/>
  </r>
  <r>
    <x v="17"/>
    <x v="1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0" firstDataRow="1" firstDataCol="1"/>
  <pivotFields count="3">
    <pivotField dataField="1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ubtotalTop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dataField="1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Female" fld="1" subtotal="count" baseField="2" baseItem="0"/>
    <dataField name="Count of Male" fld="0" subtotal="count" baseField="0" baseItem="0"/>
    <dataField name="Count of Grav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I33" firstHeaderRow="1" firstDataRow="1" firstDataCol="1"/>
  <pivotFields count="3">
    <pivotField axis="axisRow" dataField="1" subtotalTop="0" showAll="0">
      <items count="27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0"/>
        <item x="13"/>
        <item x="24"/>
        <item x="14"/>
        <item x="21"/>
        <item x="15"/>
        <item x="16"/>
        <item x="22"/>
        <item x="17"/>
        <item x="23"/>
        <item x="18"/>
        <item x="25"/>
        <item t="default"/>
      </items>
    </pivotField>
    <pivotField subtotalTop="0" showAll="0">
      <items count="21">
        <item x="18"/>
        <item x="0"/>
        <item x="1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5"/>
        <item x="18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ma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4" firstHeaderRow="1" firstDataRow="1" firstDataCol="1"/>
  <pivotFields count="3">
    <pivotField subtotalTop="0" showAll="0">
      <items count="21">
        <item x="18"/>
        <item x="7"/>
        <item x="4"/>
        <item x="2"/>
        <item x="3"/>
        <item x="0"/>
        <item x="6"/>
        <item x="9"/>
        <item x="14"/>
        <item x="16"/>
        <item x="13"/>
        <item x="1"/>
        <item x="15"/>
        <item x="10"/>
        <item x="12"/>
        <item x="17"/>
        <item x="5"/>
        <item x="8"/>
        <item x="11"/>
        <item x="19"/>
        <item t="default"/>
      </items>
    </pivotField>
    <pivotField axis="axisRow" dataField="1" subtotalTop="0" showAll="0">
      <items count="19">
        <item x="17"/>
        <item x="10"/>
        <item x="11"/>
        <item x="12"/>
        <item x="9"/>
        <item x="5"/>
        <item x="8"/>
        <item x="6"/>
        <item x="0"/>
        <item x="16"/>
        <item x="4"/>
        <item x="2"/>
        <item x="3"/>
        <item x="7"/>
        <item x="14"/>
        <item x="1"/>
        <item x="15"/>
        <item x="13"/>
        <item t="default"/>
      </items>
    </pivotField>
    <pivotField subtotalTop="0" showAll="0">
      <items count="18">
        <item x="15"/>
        <item x="7"/>
        <item x="13"/>
        <item x="6"/>
        <item x="10"/>
        <item x="3"/>
        <item x="1"/>
        <item x="8"/>
        <item x="2"/>
        <item x="0"/>
        <item x="4"/>
        <item x="9"/>
        <item x="5"/>
        <item x="14"/>
        <item x="11"/>
        <item x="12"/>
        <item x="16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emal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17" firstHeaderRow="1" firstDataRow="1" firstDataCol="1"/>
  <pivotFields count="3">
    <pivotField subtotalTop="0" showAll="0">
      <items count="19">
        <item x="14"/>
        <item x="16"/>
        <item x="13"/>
        <item x="12"/>
        <item x="0"/>
        <item x="6"/>
        <item x="15"/>
        <item x="11"/>
        <item x="7"/>
        <item x="3"/>
        <item x="5"/>
        <item x="8"/>
        <item x="1"/>
        <item x="2"/>
        <item x="9"/>
        <item x="10"/>
        <item x="4"/>
        <item x="17"/>
        <item t="default"/>
      </items>
    </pivotField>
    <pivotField subtotalTop="0" showAll="0">
      <items count="17">
        <item x="3"/>
        <item x="13"/>
        <item x="1"/>
        <item x="7"/>
        <item x="6"/>
        <item x="4"/>
        <item x="0"/>
        <item x="12"/>
        <item x="5"/>
        <item x="11"/>
        <item x="10"/>
        <item x="2"/>
        <item x="9"/>
        <item x="14"/>
        <item x="8"/>
        <item x="15"/>
        <item t="default"/>
      </items>
    </pivotField>
    <pivotField axis="axisRow" dataField="1" subtotalTop="0" showAll="0">
      <items count="14">
        <item x="11"/>
        <item x="3"/>
        <item x="5"/>
        <item x="1"/>
        <item x="10"/>
        <item x="4"/>
        <item x="2"/>
        <item x="0"/>
        <item x="6"/>
        <item x="7"/>
        <item x="8"/>
        <item x="9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ravid Fe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7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G21" firstHeaderRow="1" firstDataRow="1" firstDataCol="1"/>
  <pivotFields count="3">
    <pivotField subtotalTop="0" showAll="0">
      <items count="19">
        <item x="2"/>
        <item x="13"/>
        <item x="12"/>
        <item x="3"/>
        <item x="6"/>
        <item x="0"/>
        <item x="15"/>
        <item x="5"/>
        <item x="1"/>
        <item x="8"/>
        <item x="16"/>
        <item x="10"/>
        <item x="14"/>
        <item x="9"/>
        <item x="4"/>
        <item x="11"/>
        <item x="7"/>
        <item x="17"/>
        <item t="default"/>
      </items>
    </pivotField>
    <pivotField axis="axisRow" dataField="1" subtotalTop="0" showAll="0">
      <items count="16">
        <item x="10"/>
        <item x="4"/>
        <item x="0"/>
        <item x="3"/>
        <item x="2"/>
        <item x="5"/>
        <item x="1"/>
        <item x="13"/>
        <item x="6"/>
        <item x="11"/>
        <item x="7"/>
        <item x="8"/>
        <item x="9"/>
        <item x="12"/>
        <item x="14"/>
        <item t="default"/>
      </items>
    </pivotField>
    <pivotField subtotalTop="0" showAll="0">
      <items count="15">
        <item x="3"/>
        <item x="4"/>
        <item x="10"/>
        <item x="12"/>
        <item x="11"/>
        <item x="6"/>
        <item x="5"/>
        <item x="9"/>
        <item x="0"/>
        <item x="7"/>
        <item x="8"/>
        <item x="2"/>
        <item x="1"/>
        <item x="13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fema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4"/>
  <sheetViews>
    <sheetView zoomScale="80" zoomScaleNormal="80" workbookViewId="0">
      <pane ySplit="1" topLeftCell="A2" activePane="bottomLeft" state="frozen"/>
      <selection pane="bottomLeft" activeCell="K33" sqref="K33"/>
    </sheetView>
  </sheetViews>
  <sheetFormatPr defaultRowHeight="15" x14ac:dyDescent="0.25"/>
  <cols>
    <col min="6" max="6" width="12.42578125" bestFit="1" customWidth="1"/>
    <col min="7" max="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J1" t="s">
        <v>5</v>
      </c>
      <c r="K1" t="s">
        <v>0</v>
      </c>
      <c r="L1" t="s">
        <v>4</v>
      </c>
      <c r="M1" t="s">
        <v>3</v>
      </c>
    </row>
    <row r="2" spans="1:17" x14ac:dyDescent="0.25">
      <c r="A2" s="1">
        <v>32</v>
      </c>
      <c r="B2" s="1">
        <v>30</v>
      </c>
      <c r="C2" s="1">
        <v>27</v>
      </c>
      <c r="E2">
        <v>22</v>
      </c>
      <c r="F2">
        <v>22</v>
      </c>
      <c r="G2">
        <v>22</v>
      </c>
      <c r="I2">
        <f>84+223+139</f>
        <v>446</v>
      </c>
      <c r="J2">
        <v>22</v>
      </c>
      <c r="K2">
        <v>3</v>
      </c>
      <c r="L2">
        <v>1</v>
      </c>
      <c r="O2" t="s">
        <v>13</v>
      </c>
      <c r="P2">
        <v>21</v>
      </c>
      <c r="Q2" t="s">
        <v>14</v>
      </c>
    </row>
    <row r="3" spans="1:17" x14ac:dyDescent="0.25">
      <c r="A3" s="1">
        <v>32</v>
      </c>
      <c r="B3" s="1">
        <v>30</v>
      </c>
      <c r="C3" s="1">
        <v>25</v>
      </c>
      <c r="E3">
        <v>22</v>
      </c>
      <c r="F3">
        <v>23</v>
      </c>
      <c r="G3">
        <v>23</v>
      </c>
      <c r="J3">
        <v>23</v>
      </c>
      <c r="K3">
        <v>2</v>
      </c>
      <c r="L3">
        <v>3</v>
      </c>
      <c r="O3" t="s">
        <v>13</v>
      </c>
      <c r="P3">
        <v>22</v>
      </c>
      <c r="Q3" t="s">
        <v>14</v>
      </c>
    </row>
    <row r="4" spans="1:17" x14ac:dyDescent="0.25">
      <c r="A4" s="1">
        <v>29</v>
      </c>
      <c r="B4" s="1">
        <v>30</v>
      </c>
      <c r="C4" s="1">
        <v>29</v>
      </c>
      <c r="E4">
        <v>22</v>
      </c>
      <c r="F4">
        <v>23</v>
      </c>
      <c r="G4">
        <v>24</v>
      </c>
      <c r="J4">
        <v>24</v>
      </c>
      <c r="K4">
        <v>1</v>
      </c>
      <c r="L4">
        <v>8</v>
      </c>
      <c r="O4" t="s">
        <v>15</v>
      </c>
      <c r="P4">
        <v>24</v>
      </c>
      <c r="Q4" t="s">
        <v>14</v>
      </c>
    </row>
    <row r="5" spans="1:17" x14ac:dyDescent="0.25">
      <c r="A5" s="1">
        <v>33</v>
      </c>
      <c r="B5" s="1">
        <v>25</v>
      </c>
      <c r="C5" s="1">
        <v>29</v>
      </c>
      <c r="E5">
        <v>23</v>
      </c>
      <c r="F5">
        <v>23</v>
      </c>
      <c r="G5">
        <v>24</v>
      </c>
      <c r="J5">
        <v>25</v>
      </c>
      <c r="K5">
        <v>2</v>
      </c>
      <c r="L5">
        <v>23</v>
      </c>
      <c r="O5" t="s">
        <v>15</v>
      </c>
      <c r="P5">
        <v>24</v>
      </c>
      <c r="Q5" t="s">
        <v>14</v>
      </c>
    </row>
    <row r="6" spans="1:17" x14ac:dyDescent="0.25">
      <c r="A6" s="1">
        <v>35</v>
      </c>
      <c r="B6" s="1">
        <v>30</v>
      </c>
      <c r="C6" s="1">
        <v>30</v>
      </c>
      <c r="E6">
        <v>23</v>
      </c>
      <c r="F6">
        <v>24</v>
      </c>
      <c r="G6">
        <v>25</v>
      </c>
      <c r="J6">
        <v>26</v>
      </c>
      <c r="K6">
        <v>9</v>
      </c>
      <c r="O6" t="s">
        <v>15</v>
      </c>
      <c r="P6">
        <v>24</v>
      </c>
      <c r="Q6" t="s">
        <v>14</v>
      </c>
    </row>
    <row r="7" spans="1:17" x14ac:dyDescent="0.25">
      <c r="A7" s="1">
        <v>28</v>
      </c>
      <c r="B7" s="1">
        <v>33</v>
      </c>
      <c r="C7" s="1">
        <v>29</v>
      </c>
      <c r="E7">
        <v>24</v>
      </c>
      <c r="F7">
        <v>24</v>
      </c>
      <c r="G7">
        <v>25</v>
      </c>
      <c r="J7">
        <v>27</v>
      </c>
      <c r="K7">
        <v>3</v>
      </c>
      <c r="O7" t="s">
        <v>15</v>
      </c>
      <c r="P7">
        <v>25</v>
      </c>
      <c r="Q7" t="s">
        <v>14</v>
      </c>
    </row>
    <row r="8" spans="1:17" x14ac:dyDescent="0.25">
      <c r="A8" s="1">
        <v>23</v>
      </c>
      <c r="B8" s="1">
        <v>27</v>
      </c>
      <c r="C8" s="1">
        <v>26</v>
      </c>
      <c r="E8">
        <v>25</v>
      </c>
      <c r="F8">
        <v>24</v>
      </c>
      <c r="G8">
        <v>25</v>
      </c>
      <c r="J8">
        <v>28</v>
      </c>
      <c r="K8">
        <v>7</v>
      </c>
      <c r="O8" t="s">
        <v>15</v>
      </c>
      <c r="P8">
        <v>25</v>
      </c>
      <c r="Q8" t="s">
        <v>14</v>
      </c>
    </row>
    <row r="9" spans="1:17" x14ac:dyDescent="0.25">
      <c r="A9" s="1">
        <v>26</v>
      </c>
      <c r="B9" s="1">
        <v>30</v>
      </c>
      <c r="C9" s="1">
        <v>32</v>
      </c>
      <c r="E9">
        <v>25</v>
      </c>
      <c r="F9">
        <v>24</v>
      </c>
      <c r="G9">
        <v>25</v>
      </c>
      <c r="J9">
        <v>29</v>
      </c>
      <c r="K9">
        <v>5</v>
      </c>
      <c r="O9" t="s">
        <v>15</v>
      </c>
      <c r="P9">
        <v>24</v>
      </c>
      <c r="Q9" t="s">
        <v>14</v>
      </c>
    </row>
    <row r="10" spans="1:17" x14ac:dyDescent="0.25">
      <c r="A10" s="1">
        <v>38</v>
      </c>
      <c r="B10" s="1">
        <v>28</v>
      </c>
      <c r="C10" s="1">
        <v>29</v>
      </c>
      <c r="E10">
        <v>26</v>
      </c>
      <c r="F10">
        <v>24</v>
      </c>
      <c r="G10">
        <v>26</v>
      </c>
      <c r="J10">
        <v>30</v>
      </c>
      <c r="K10">
        <v>4</v>
      </c>
      <c r="O10" t="s">
        <v>16</v>
      </c>
      <c r="P10">
        <v>28</v>
      </c>
      <c r="Q10" t="s">
        <v>14</v>
      </c>
    </row>
    <row r="11" spans="1:17" x14ac:dyDescent="0.25">
      <c r="A11" s="1">
        <v>24</v>
      </c>
      <c r="B11" s="1">
        <v>30</v>
      </c>
      <c r="C11" s="1">
        <v>32</v>
      </c>
      <c r="E11">
        <v>26</v>
      </c>
      <c r="F11">
        <v>24</v>
      </c>
      <c r="G11">
        <v>26</v>
      </c>
      <c r="J11">
        <v>31</v>
      </c>
      <c r="K11">
        <v>7</v>
      </c>
      <c r="O11" t="s">
        <v>16</v>
      </c>
      <c r="P11">
        <v>27</v>
      </c>
      <c r="Q11" t="s">
        <v>14</v>
      </c>
    </row>
    <row r="12" spans="1:17" x14ac:dyDescent="0.25">
      <c r="A12" s="1">
        <v>31</v>
      </c>
      <c r="B12" s="1">
        <v>33</v>
      </c>
      <c r="C12" s="1">
        <v>26</v>
      </c>
      <c r="E12">
        <v>26</v>
      </c>
      <c r="F12">
        <v>24</v>
      </c>
      <c r="G12">
        <v>26</v>
      </c>
      <c r="J12">
        <v>32</v>
      </c>
      <c r="K12">
        <v>7</v>
      </c>
      <c r="O12" t="s">
        <v>16</v>
      </c>
      <c r="P12">
        <v>28</v>
      </c>
      <c r="Q12" t="s">
        <v>14</v>
      </c>
    </row>
    <row r="13" spans="1:17" x14ac:dyDescent="0.25">
      <c r="A13" s="1">
        <v>32</v>
      </c>
      <c r="B13" s="1">
        <v>26</v>
      </c>
      <c r="C13" s="1">
        <v>28</v>
      </c>
      <c r="E13">
        <v>26</v>
      </c>
      <c r="F13">
        <v>24</v>
      </c>
      <c r="G13">
        <v>26</v>
      </c>
      <c r="J13">
        <v>33</v>
      </c>
      <c r="K13">
        <v>5</v>
      </c>
      <c r="O13" t="s">
        <v>16</v>
      </c>
      <c r="P13">
        <v>26</v>
      </c>
      <c r="Q13" t="s">
        <v>14</v>
      </c>
    </row>
    <row r="14" spans="1:17" x14ac:dyDescent="0.25">
      <c r="A14" s="1">
        <v>32</v>
      </c>
      <c r="B14" s="1">
        <v>26</v>
      </c>
      <c r="C14" s="1">
        <v>32</v>
      </c>
      <c r="E14">
        <v>26</v>
      </c>
      <c r="F14">
        <v>25</v>
      </c>
      <c r="G14">
        <v>26</v>
      </c>
      <c r="J14">
        <v>34</v>
      </c>
      <c r="K14">
        <v>5</v>
      </c>
      <c r="O14" t="s">
        <v>16</v>
      </c>
      <c r="P14">
        <v>28</v>
      </c>
      <c r="Q14" t="s">
        <v>14</v>
      </c>
    </row>
    <row r="15" spans="1:17" x14ac:dyDescent="0.25">
      <c r="A15" s="1">
        <v>31</v>
      </c>
      <c r="B15" s="1">
        <v>31</v>
      </c>
      <c r="C15" s="1">
        <v>35</v>
      </c>
      <c r="E15">
        <v>26</v>
      </c>
      <c r="F15">
        <v>25</v>
      </c>
      <c r="G15">
        <v>26</v>
      </c>
      <c r="J15">
        <v>35</v>
      </c>
      <c r="K15">
        <v>6</v>
      </c>
      <c r="O15" t="s">
        <v>17</v>
      </c>
      <c r="P15">
        <v>29</v>
      </c>
      <c r="Q15" t="s">
        <v>14</v>
      </c>
    </row>
    <row r="16" spans="1:17" x14ac:dyDescent="0.25">
      <c r="A16" s="1">
        <v>31</v>
      </c>
      <c r="B16" s="1">
        <v>26</v>
      </c>
      <c r="C16" s="1">
        <v>28</v>
      </c>
      <c r="E16">
        <v>26</v>
      </c>
      <c r="F16">
        <v>25</v>
      </c>
      <c r="G16">
        <v>26</v>
      </c>
      <c r="J16">
        <v>36</v>
      </c>
      <c r="K16">
        <v>5</v>
      </c>
      <c r="O16" t="s">
        <v>17</v>
      </c>
      <c r="P16" s="1">
        <v>26</v>
      </c>
      <c r="Q16" t="s">
        <v>14</v>
      </c>
    </row>
    <row r="17" spans="1:19" x14ac:dyDescent="0.25">
      <c r="A17" s="1">
        <v>38</v>
      </c>
      <c r="B17" s="1">
        <v>26</v>
      </c>
      <c r="C17" s="1">
        <v>28</v>
      </c>
      <c r="E17">
        <v>26</v>
      </c>
      <c r="F17">
        <v>25</v>
      </c>
      <c r="G17">
        <v>26</v>
      </c>
      <c r="J17">
        <v>37</v>
      </c>
      <c r="K17">
        <v>2</v>
      </c>
      <c r="O17" t="s">
        <v>18</v>
      </c>
      <c r="P17">
        <v>25</v>
      </c>
      <c r="S17" t="s">
        <v>22</v>
      </c>
    </row>
    <row r="18" spans="1:19" x14ac:dyDescent="0.25">
      <c r="A18" s="1">
        <v>28</v>
      </c>
      <c r="B18" s="1">
        <v>31</v>
      </c>
      <c r="C18" s="1">
        <v>31</v>
      </c>
      <c r="E18">
        <v>26</v>
      </c>
      <c r="F18">
        <v>25</v>
      </c>
      <c r="G18">
        <v>26</v>
      </c>
      <c r="J18">
        <v>38</v>
      </c>
      <c r="K18">
        <v>4</v>
      </c>
      <c r="O18" t="s">
        <v>19</v>
      </c>
      <c r="P18">
        <v>27</v>
      </c>
      <c r="S18" t="s">
        <v>23</v>
      </c>
    </row>
    <row r="19" spans="1:19" x14ac:dyDescent="0.25">
      <c r="A19" s="1">
        <v>22</v>
      </c>
      <c r="B19" s="1">
        <v>28</v>
      </c>
      <c r="C19" s="1">
        <v>26</v>
      </c>
      <c r="E19">
        <v>27</v>
      </c>
      <c r="F19">
        <v>25</v>
      </c>
      <c r="G19">
        <v>26</v>
      </c>
      <c r="J19">
        <v>39</v>
      </c>
      <c r="K19">
        <v>3</v>
      </c>
      <c r="O19" t="s">
        <v>19</v>
      </c>
      <c r="P19">
        <v>27</v>
      </c>
      <c r="S19" t="s">
        <v>24</v>
      </c>
    </row>
    <row r="20" spans="1:19" x14ac:dyDescent="0.25">
      <c r="A20" s="1">
        <v>31</v>
      </c>
      <c r="B20" s="1">
        <v>25</v>
      </c>
      <c r="C20" s="1">
        <v>30</v>
      </c>
      <c r="E20">
        <v>27</v>
      </c>
      <c r="F20">
        <v>25</v>
      </c>
      <c r="G20">
        <v>26</v>
      </c>
      <c r="J20">
        <v>40</v>
      </c>
      <c r="K20">
        <v>2</v>
      </c>
      <c r="O20" t="s">
        <v>20</v>
      </c>
      <c r="P20">
        <v>30</v>
      </c>
    </row>
    <row r="21" spans="1:19" x14ac:dyDescent="0.25">
      <c r="A21" s="1">
        <v>26</v>
      </c>
      <c r="B21" s="1">
        <v>31</v>
      </c>
      <c r="C21" s="1">
        <v>27</v>
      </c>
      <c r="E21">
        <v>27</v>
      </c>
      <c r="F21">
        <v>25</v>
      </c>
      <c r="G21">
        <v>26</v>
      </c>
      <c r="J21">
        <v>41</v>
      </c>
      <c r="K21">
        <v>0</v>
      </c>
      <c r="O21" t="s">
        <v>21</v>
      </c>
      <c r="P21">
        <v>37</v>
      </c>
    </row>
    <row r="22" spans="1:19" x14ac:dyDescent="0.25">
      <c r="A22" s="1">
        <v>27</v>
      </c>
      <c r="B22" s="1">
        <v>28</v>
      </c>
      <c r="C22" s="1">
        <v>31</v>
      </c>
      <c r="E22">
        <v>28</v>
      </c>
      <c r="F22">
        <v>25</v>
      </c>
      <c r="G22">
        <v>26</v>
      </c>
      <c r="J22">
        <v>42</v>
      </c>
      <c r="K22">
        <v>2</v>
      </c>
    </row>
    <row r="23" spans="1:19" x14ac:dyDescent="0.25">
      <c r="A23" s="1">
        <v>22</v>
      </c>
      <c r="B23" s="1">
        <v>27</v>
      </c>
      <c r="C23" s="1">
        <v>31</v>
      </c>
      <c r="E23">
        <v>28</v>
      </c>
      <c r="F23">
        <v>25</v>
      </c>
      <c r="G23">
        <v>26</v>
      </c>
    </row>
    <row r="24" spans="1:19" x14ac:dyDescent="0.25">
      <c r="A24" s="1">
        <v>26</v>
      </c>
      <c r="B24" s="1">
        <v>26</v>
      </c>
      <c r="C24" s="1">
        <v>27</v>
      </c>
      <c r="E24">
        <v>28</v>
      </c>
      <c r="F24">
        <v>25</v>
      </c>
      <c r="G24">
        <v>27</v>
      </c>
    </row>
    <row r="25" spans="1:19" x14ac:dyDescent="0.25">
      <c r="A25" s="1">
        <v>36</v>
      </c>
      <c r="B25" s="1">
        <v>31</v>
      </c>
      <c r="C25" s="1">
        <v>29</v>
      </c>
      <c r="E25">
        <v>28</v>
      </c>
      <c r="F25">
        <v>25</v>
      </c>
      <c r="G25">
        <v>27</v>
      </c>
    </row>
    <row r="26" spans="1:19" x14ac:dyDescent="0.25">
      <c r="A26" s="1">
        <v>26</v>
      </c>
      <c r="B26" s="1">
        <v>28</v>
      </c>
      <c r="C26" s="1">
        <v>30</v>
      </c>
      <c r="E26">
        <v>28</v>
      </c>
      <c r="F26">
        <v>25</v>
      </c>
      <c r="G26">
        <v>27</v>
      </c>
    </row>
    <row r="27" spans="1:19" x14ac:dyDescent="0.25">
      <c r="A27" s="1">
        <v>34</v>
      </c>
      <c r="B27" s="1">
        <v>29</v>
      </c>
      <c r="C27" s="1">
        <v>26</v>
      </c>
      <c r="E27">
        <v>28</v>
      </c>
      <c r="F27">
        <v>25</v>
      </c>
      <c r="G27">
        <v>27</v>
      </c>
    </row>
    <row r="28" spans="1:19" x14ac:dyDescent="0.25">
      <c r="A28" s="1">
        <v>23</v>
      </c>
      <c r="B28" s="1">
        <v>28</v>
      </c>
      <c r="C28" s="1">
        <v>29</v>
      </c>
      <c r="E28">
        <v>28</v>
      </c>
      <c r="F28">
        <v>25</v>
      </c>
      <c r="G28">
        <v>27</v>
      </c>
    </row>
    <row r="29" spans="1:19" x14ac:dyDescent="0.25">
      <c r="A29" s="1">
        <v>29</v>
      </c>
      <c r="B29" s="1">
        <v>28</v>
      </c>
      <c r="C29" s="1">
        <v>27</v>
      </c>
      <c r="E29">
        <v>29</v>
      </c>
      <c r="F29">
        <v>25</v>
      </c>
      <c r="G29">
        <v>27</v>
      </c>
    </row>
    <row r="30" spans="1:19" x14ac:dyDescent="0.25">
      <c r="A30" s="1">
        <v>33</v>
      </c>
      <c r="B30" s="1">
        <v>30</v>
      </c>
      <c r="C30" s="1">
        <v>26</v>
      </c>
      <c r="E30">
        <v>29</v>
      </c>
      <c r="F30">
        <v>25</v>
      </c>
      <c r="G30">
        <v>27</v>
      </c>
    </row>
    <row r="31" spans="1:19" x14ac:dyDescent="0.25">
      <c r="A31" s="1">
        <v>22</v>
      </c>
      <c r="B31" s="1">
        <v>26</v>
      </c>
      <c r="C31" s="1">
        <v>31</v>
      </c>
      <c r="E31">
        <v>29</v>
      </c>
      <c r="F31">
        <v>25</v>
      </c>
      <c r="G31">
        <v>27</v>
      </c>
    </row>
    <row r="32" spans="1:19" x14ac:dyDescent="0.25">
      <c r="A32" s="1">
        <v>42</v>
      </c>
      <c r="B32" s="1">
        <v>29</v>
      </c>
      <c r="C32" s="1">
        <v>27</v>
      </c>
      <c r="E32">
        <v>29</v>
      </c>
      <c r="F32">
        <v>25</v>
      </c>
      <c r="G32">
        <v>27</v>
      </c>
    </row>
    <row r="33" spans="1:7" x14ac:dyDescent="0.25">
      <c r="A33" s="1">
        <v>27</v>
      </c>
      <c r="B33" s="1">
        <v>25</v>
      </c>
      <c r="C33" s="1">
        <v>32</v>
      </c>
      <c r="E33">
        <v>29</v>
      </c>
      <c r="F33">
        <v>25</v>
      </c>
      <c r="G33">
        <v>27</v>
      </c>
    </row>
    <row r="34" spans="1:7" x14ac:dyDescent="0.25">
      <c r="A34" s="1">
        <v>27</v>
      </c>
      <c r="B34" s="1">
        <v>26</v>
      </c>
      <c r="C34" s="1">
        <v>29</v>
      </c>
      <c r="E34">
        <v>30</v>
      </c>
      <c r="F34">
        <v>25</v>
      </c>
      <c r="G34">
        <v>27</v>
      </c>
    </row>
    <row r="35" spans="1:7" x14ac:dyDescent="0.25">
      <c r="A35" s="1">
        <v>36</v>
      </c>
      <c r="B35" s="1">
        <v>27</v>
      </c>
      <c r="C35" s="1">
        <v>29</v>
      </c>
      <c r="E35">
        <v>30</v>
      </c>
      <c r="F35">
        <v>25</v>
      </c>
      <c r="G35">
        <v>27</v>
      </c>
    </row>
    <row r="36" spans="1:7" x14ac:dyDescent="0.25">
      <c r="A36" s="1">
        <v>33</v>
      </c>
      <c r="B36" s="1">
        <v>29</v>
      </c>
      <c r="C36" s="1">
        <v>26</v>
      </c>
      <c r="E36">
        <v>30</v>
      </c>
      <c r="F36">
        <v>25</v>
      </c>
      <c r="G36">
        <v>27</v>
      </c>
    </row>
    <row r="37" spans="1:7" x14ac:dyDescent="0.25">
      <c r="A37" s="1">
        <v>36</v>
      </c>
      <c r="B37" s="1">
        <v>25</v>
      </c>
      <c r="C37" s="1">
        <v>29</v>
      </c>
      <c r="E37">
        <v>30</v>
      </c>
      <c r="F37">
        <v>26</v>
      </c>
      <c r="G37">
        <v>27</v>
      </c>
    </row>
    <row r="38" spans="1:7" x14ac:dyDescent="0.25">
      <c r="A38" s="1">
        <v>31</v>
      </c>
      <c r="B38" s="1">
        <v>26</v>
      </c>
      <c r="C38" s="1">
        <v>29</v>
      </c>
      <c r="E38">
        <v>31</v>
      </c>
      <c r="F38">
        <v>26</v>
      </c>
      <c r="G38">
        <v>27</v>
      </c>
    </row>
    <row r="39" spans="1:7" x14ac:dyDescent="0.25">
      <c r="A39" s="2">
        <v>37</v>
      </c>
      <c r="B39" s="1">
        <v>25</v>
      </c>
      <c r="C39" s="1">
        <v>29</v>
      </c>
      <c r="E39">
        <v>31</v>
      </c>
      <c r="F39">
        <v>26</v>
      </c>
      <c r="G39">
        <v>27</v>
      </c>
    </row>
    <row r="40" spans="1:7" x14ac:dyDescent="0.25">
      <c r="A40" s="2">
        <v>30</v>
      </c>
      <c r="B40" s="1">
        <v>32</v>
      </c>
      <c r="C40" s="1">
        <v>26</v>
      </c>
      <c r="E40">
        <v>31</v>
      </c>
      <c r="F40">
        <v>26</v>
      </c>
      <c r="G40">
        <v>27</v>
      </c>
    </row>
    <row r="41" spans="1:7" x14ac:dyDescent="0.25">
      <c r="A41" s="2">
        <v>35</v>
      </c>
      <c r="B41" s="1">
        <v>29</v>
      </c>
      <c r="C41" s="1">
        <v>27</v>
      </c>
      <c r="E41">
        <v>31</v>
      </c>
      <c r="F41">
        <v>26</v>
      </c>
      <c r="G41">
        <v>27</v>
      </c>
    </row>
    <row r="42" spans="1:7" x14ac:dyDescent="0.25">
      <c r="A42" s="2">
        <v>38</v>
      </c>
      <c r="B42" s="1">
        <v>30</v>
      </c>
      <c r="C42" s="1">
        <v>27</v>
      </c>
      <c r="E42">
        <v>31</v>
      </c>
      <c r="F42">
        <v>26</v>
      </c>
      <c r="G42">
        <v>27</v>
      </c>
    </row>
    <row r="43" spans="1:7" x14ac:dyDescent="0.25">
      <c r="A43" s="2">
        <v>34</v>
      </c>
      <c r="B43" s="1">
        <v>29</v>
      </c>
      <c r="C43" s="1">
        <v>29</v>
      </c>
      <c r="E43">
        <v>31</v>
      </c>
      <c r="F43">
        <v>26</v>
      </c>
      <c r="G43">
        <v>27</v>
      </c>
    </row>
    <row r="44" spans="1:7" x14ac:dyDescent="0.25">
      <c r="A44" s="2">
        <v>35</v>
      </c>
      <c r="B44" s="1">
        <v>27</v>
      </c>
      <c r="C44" s="1">
        <v>30</v>
      </c>
      <c r="E44">
        <v>31</v>
      </c>
      <c r="F44">
        <v>26</v>
      </c>
      <c r="G44">
        <v>27</v>
      </c>
    </row>
    <row r="45" spans="1:7" x14ac:dyDescent="0.25">
      <c r="A45" s="2">
        <v>36</v>
      </c>
      <c r="B45" s="1">
        <v>27</v>
      </c>
      <c r="C45" s="1">
        <v>29</v>
      </c>
      <c r="E45">
        <v>32</v>
      </c>
      <c r="F45">
        <v>26</v>
      </c>
      <c r="G45">
        <v>27</v>
      </c>
    </row>
    <row r="46" spans="1:7" x14ac:dyDescent="0.25">
      <c r="A46" s="2">
        <v>28</v>
      </c>
      <c r="B46" s="1">
        <v>30</v>
      </c>
      <c r="C46" s="1">
        <v>24</v>
      </c>
      <c r="E46">
        <v>32</v>
      </c>
      <c r="F46">
        <v>26</v>
      </c>
      <c r="G46">
        <v>27</v>
      </c>
    </row>
    <row r="47" spans="1:7" x14ac:dyDescent="0.25">
      <c r="A47" s="2">
        <v>26</v>
      </c>
      <c r="B47" s="1">
        <v>28</v>
      </c>
      <c r="C47" s="1">
        <v>29</v>
      </c>
      <c r="E47">
        <v>32</v>
      </c>
      <c r="F47">
        <v>26</v>
      </c>
      <c r="G47">
        <v>27</v>
      </c>
    </row>
    <row r="48" spans="1:7" x14ac:dyDescent="0.25">
      <c r="A48" s="2">
        <v>39</v>
      </c>
      <c r="B48" s="1">
        <v>27</v>
      </c>
      <c r="C48" s="1">
        <v>32</v>
      </c>
      <c r="E48">
        <v>32</v>
      </c>
      <c r="F48">
        <v>26</v>
      </c>
      <c r="G48">
        <v>27</v>
      </c>
    </row>
    <row r="49" spans="1:7" x14ac:dyDescent="0.25">
      <c r="A49" s="2">
        <v>29</v>
      </c>
      <c r="B49" s="1">
        <v>25</v>
      </c>
      <c r="C49" s="1">
        <v>27</v>
      </c>
      <c r="E49">
        <v>32</v>
      </c>
      <c r="F49">
        <v>26</v>
      </c>
      <c r="G49">
        <v>27</v>
      </c>
    </row>
    <row r="50" spans="1:7" x14ac:dyDescent="0.25">
      <c r="A50" s="2">
        <v>29</v>
      </c>
      <c r="B50" s="1">
        <v>28</v>
      </c>
      <c r="C50" s="1">
        <v>27</v>
      </c>
      <c r="E50">
        <v>32</v>
      </c>
      <c r="F50">
        <v>26</v>
      </c>
      <c r="G50">
        <v>27</v>
      </c>
    </row>
    <row r="51" spans="1:7" x14ac:dyDescent="0.25">
      <c r="A51" s="2">
        <v>28</v>
      </c>
      <c r="B51" s="1">
        <v>28</v>
      </c>
      <c r="C51" s="1">
        <v>22</v>
      </c>
      <c r="E51">
        <v>32</v>
      </c>
      <c r="F51">
        <v>26</v>
      </c>
      <c r="G51">
        <v>28</v>
      </c>
    </row>
    <row r="52" spans="1:7" x14ac:dyDescent="0.25">
      <c r="A52" s="2">
        <v>37</v>
      </c>
      <c r="B52" s="1">
        <v>28</v>
      </c>
      <c r="C52" s="1">
        <v>28</v>
      </c>
      <c r="E52">
        <v>33</v>
      </c>
      <c r="F52">
        <v>26</v>
      </c>
      <c r="G52">
        <v>28</v>
      </c>
    </row>
    <row r="53" spans="1:7" x14ac:dyDescent="0.25">
      <c r="A53" s="2">
        <v>30</v>
      </c>
      <c r="B53" s="1">
        <v>29</v>
      </c>
      <c r="C53" s="1">
        <v>29</v>
      </c>
      <c r="E53">
        <v>33</v>
      </c>
      <c r="F53">
        <v>26</v>
      </c>
      <c r="G53">
        <v>28</v>
      </c>
    </row>
    <row r="54" spans="1:7" x14ac:dyDescent="0.25">
      <c r="A54" s="2">
        <v>29</v>
      </c>
      <c r="B54" s="1">
        <v>29</v>
      </c>
      <c r="C54" s="1">
        <v>32</v>
      </c>
      <c r="E54">
        <v>33</v>
      </c>
      <c r="F54">
        <v>26</v>
      </c>
      <c r="G54">
        <v>28</v>
      </c>
    </row>
    <row r="55" spans="1:7" x14ac:dyDescent="0.25">
      <c r="A55" s="2">
        <v>42</v>
      </c>
      <c r="B55" s="1">
        <v>23</v>
      </c>
      <c r="C55" s="1">
        <v>27</v>
      </c>
      <c r="E55">
        <v>33</v>
      </c>
      <c r="F55">
        <v>26</v>
      </c>
      <c r="G55">
        <v>28</v>
      </c>
    </row>
    <row r="56" spans="1:7" x14ac:dyDescent="0.25">
      <c r="A56" s="2">
        <v>30</v>
      </c>
      <c r="B56" s="1">
        <v>33</v>
      </c>
      <c r="C56" s="1">
        <v>28</v>
      </c>
      <c r="E56">
        <v>33</v>
      </c>
      <c r="F56">
        <v>26</v>
      </c>
      <c r="G56">
        <v>28</v>
      </c>
    </row>
    <row r="57" spans="1:7" x14ac:dyDescent="0.25">
      <c r="A57" s="2">
        <v>28</v>
      </c>
      <c r="B57" s="1">
        <v>24</v>
      </c>
      <c r="C57" s="1">
        <v>27</v>
      </c>
      <c r="E57">
        <v>34</v>
      </c>
      <c r="F57">
        <v>26</v>
      </c>
      <c r="G57">
        <v>28</v>
      </c>
    </row>
    <row r="58" spans="1:7" x14ac:dyDescent="0.25">
      <c r="A58" s="2">
        <v>30</v>
      </c>
      <c r="B58" s="1">
        <v>26</v>
      </c>
      <c r="C58" s="1">
        <v>28</v>
      </c>
      <c r="E58">
        <v>34</v>
      </c>
      <c r="F58">
        <v>26</v>
      </c>
      <c r="G58">
        <v>28</v>
      </c>
    </row>
    <row r="59" spans="1:7" x14ac:dyDescent="0.25">
      <c r="A59" s="2">
        <v>31</v>
      </c>
      <c r="B59" s="1">
        <v>28</v>
      </c>
      <c r="C59" s="1">
        <v>29</v>
      </c>
      <c r="E59">
        <v>34</v>
      </c>
      <c r="F59">
        <v>26</v>
      </c>
      <c r="G59">
        <v>28</v>
      </c>
    </row>
    <row r="60" spans="1:7" x14ac:dyDescent="0.25">
      <c r="A60" s="2">
        <v>36</v>
      </c>
      <c r="B60" s="1">
        <v>29</v>
      </c>
      <c r="C60" s="1">
        <v>30</v>
      </c>
      <c r="E60">
        <v>34</v>
      </c>
      <c r="F60">
        <v>26</v>
      </c>
      <c r="G60">
        <v>28</v>
      </c>
    </row>
    <row r="61" spans="1:7" x14ac:dyDescent="0.25">
      <c r="A61" s="2">
        <v>35</v>
      </c>
      <c r="B61" s="1">
        <v>29</v>
      </c>
      <c r="C61" s="1">
        <v>30</v>
      </c>
      <c r="E61">
        <v>34</v>
      </c>
      <c r="F61">
        <v>26</v>
      </c>
      <c r="G61">
        <v>28</v>
      </c>
    </row>
    <row r="62" spans="1:7" x14ac:dyDescent="0.25">
      <c r="A62" s="2">
        <v>40</v>
      </c>
      <c r="B62" s="1">
        <v>26</v>
      </c>
      <c r="C62" s="1">
        <v>31</v>
      </c>
      <c r="E62">
        <v>35</v>
      </c>
      <c r="F62">
        <v>26</v>
      </c>
      <c r="G62">
        <v>28</v>
      </c>
    </row>
    <row r="63" spans="1:7" x14ac:dyDescent="0.25">
      <c r="A63" s="2">
        <v>34</v>
      </c>
      <c r="B63" s="1">
        <v>28</v>
      </c>
      <c r="C63" s="1">
        <v>29</v>
      </c>
      <c r="E63">
        <v>35</v>
      </c>
      <c r="F63">
        <v>26</v>
      </c>
      <c r="G63">
        <v>28</v>
      </c>
    </row>
    <row r="64" spans="1:7" x14ac:dyDescent="0.25">
      <c r="A64" s="2">
        <v>33</v>
      </c>
      <c r="B64" s="1">
        <v>25</v>
      </c>
      <c r="C64" s="1">
        <v>30</v>
      </c>
      <c r="E64">
        <v>35</v>
      </c>
      <c r="F64">
        <v>26</v>
      </c>
      <c r="G64">
        <v>28</v>
      </c>
    </row>
    <row r="65" spans="1:12" x14ac:dyDescent="0.25">
      <c r="A65" s="2">
        <v>34</v>
      </c>
      <c r="B65" s="1">
        <v>27</v>
      </c>
      <c r="C65" s="1">
        <v>30</v>
      </c>
      <c r="E65">
        <v>35</v>
      </c>
      <c r="F65">
        <v>26</v>
      </c>
      <c r="G65">
        <v>29</v>
      </c>
      <c r="L65">
        <f>94+81</f>
        <v>175</v>
      </c>
    </row>
    <row r="66" spans="1:12" x14ac:dyDescent="0.25">
      <c r="A66" s="2">
        <v>34</v>
      </c>
      <c r="B66" s="1">
        <v>33</v>
      </c>
      <c r="C66" s="2">
        <v>31</v>
      </c>
      <c r="E66">
        <v>35</v>
      </c>
      <c r="F66">
        <v>26</v>
      </c>
      <c r="G66">
        <v>29</v>
      </c>
    </row>
    <row r="67" spans="1:12" x14ac:dyDescent="0.25">
      <c r="A67" s="2">
        <v>28</v>
      </c>
      <c r="B67" s="1">
        <v>27</v>
      </c>
      <c r="C67" s="2">
        <v>29</v>
      </c>
      <c r="E67">
        <v>36</v>
      </c>
      <c r="F67">
        <v>27</v>
      </c>
      <c r="G67">
        <v>29</v>
      </c>
    </row>
    <row r="68" spans="1:12" x14ac:dyDescent="0.25">
      <c r="A68" s="2">
        <v>32</v>
      </c>
      <c r="B68" s="1">
        <v>28</v>
      </c>
      <c r="C68" s="2">
        <v>27</v>
      </c>
      <c r="E68">
        <v>36</v>
      </c>
      <c r="F68">
        <v>27</v>
      </c>
      <c r="G68">
        <v>29</v>
      </c>
    </row>
    <row r="69" spans="1:12" x14ac:dyDescent="0.25">
      <c r="A69" s="2">
        <v>26</v>
      </c>
      <c r="B69" s="1">
        <v>29</v>
      </c>
      <c r="C69" s="2">
        <v>30</v>
      </c>
      <c r="E69">
        <v>36</v>
      </c>
      <c r="F69">
        <v>27</v>
      </c>
      <c r="G69">
        <v>29</v>
      </c>
    </row>
    <row r="70" spans="1:12" x14ac:dyDescent="0.25">
      <c r="A70" s="2">
        <v>26</v>
      </c>
      <c r="B70" s="1">
        <v>28</v>
      </c>
      <c r="C70" s="2">
        <v>29</v>
      </c>
      <c r="E70">
        <v>36</v>
      </c>
      <c r="F70">
        <v>27</v>
      </c>
      <c r="G70">
        <v>29</v>
      </c>
    </row>
    <row r="71" spans="1:12" x14ac:dyDescent="0.25">
      <c r="A71" s="2">
        <v>40</v>
      </c>
      <c r="B71" s="1">
        <v>31</v>
      </c>
      <c r="C71" s="2">
        <v>30</v>
      </c>
      <c r="E71">
        <v>36</v>
      </c>
      <c r="F71">
        <v>27</v>
      </c>
      <c r="G71">
        <v>29</v>
      </c>
    </row>
    <row r="72" spans="1:12" x14ac:dyDescent="0.25">
      <c r="A72" s="2">
        <v>26</v>
      </c>
      <c r="B72" s="1">
        <v>26</v>
      </c>
      <c r="C72" s="2">
        <v>28</v>
      </c>
      <c r="E72">
        <v>36</v>
      </c>
      <c r="F72">
        <v>27</v>
      </c>
      <c r="G72">
        <v>29</v>
      </c>
    </row>
    <row r="73" spans="1:12" x14ac:dyDescent="0.25">
      <c r="A73" s="2">
        <v>35</v>
      </c>
      <c r="B73" s="1">
        <v>27</v>
      </c>
      <c r="C73" s="2">
        <v>27</v>
      </c>
      <c r="E73">
        <v>37</v>
      </c>
      <c r="F73">
        <v>27</v>
      </c>
      <c r="G73">
        <v>29</v>
      </c>
    </row>
    <row r="74" spans="1:12" x14ac:dyDescent="0.25">
      <c r="A74" s="2">
        <v>32</v>
      </c>
      <c r="B74" s="1">
        <v>31</v>
      </c>
      <c r="C74" s="2">
        <v>29</v>
      </c>
      <c r="E74">
        <v>37</v>
      </c>
      <c r="F74">
        <v>27</v>
      </c>
      <c r="G74">
        <v>29</v>
      </c>
    </row>
    <row r="75" spans="1:12" x14ac:dyDescent="0.25">
      <c r="A75" s="2">
        <v>36</v>
      </c>
      <c r="B75" s="1">
        <v>30</v>
      </c>
      <c r="C75" s="2">
        <v>23</v>
      </c>
      <c r="E75">
        <v>38</v>
      </c>
      <c r="F75">
        <v>27</v>
      </c>
      <c r="G75">
        <v>29</v>
      </c>
    </row>
    <row r="76" spans="1:12" x14ac:dyDescent="0.25">
      <c r="A76" s="2">
        <v>32</v>
      </c>
      <c r="B76" s="2">
        <v>28</v>
      </c>
      <c r="C76" s="2">
        <v>25</v>
      </c>
      <c r="E76">
        <v>38</v>
      </c>
      <c r="F76">
        <v>27</v>
      </c>
      <c r="G76">
        <v>29</v>
      </c>
    </row>
    <row r="77" spans="1:12" x14ac:dyDescent="0.25">
      <c r="A77" s="2">
        <v>39</v>
      </c>
      <c r="B77" s="2">
        <v>25</v>
      </c>
      <c r="C77" s="2">
        <v>27</v>
      </c>
      <c r="E77">
        <v>38</v>
      </c>
      <c r="F77">
        <v>27</v>
      </c>
      <c r="G77">
        <v>29</v>
      </c>
    </row>
    <row r="78" spans="1:12" x14ac:dyDescent="0.25">
      <c r="A78" s="2">
        <v>38</v>
      </c>
      <c r="B78" s="2">
        <v>28</v>
      </c>
      <c r="C78" s="2">
        <v>28</v>
      </c>
      <c r="E78">
        <v>38</v>
      </c>
      <c r="F78">
        <v>27</v>
      </c>
      <c r="G78">
        <v>29</v>
      </c>
    </row>
    <row r="79" spans="1:12" x14ac:dyDescent="0.25">
      <c r="A79" s="2">
        <v>33</v>
      </c>
      <c r="B79" s="2">
        <v>28</v>
      </c>
      <c r="C79" s="2">
        <v>27</v>
      </c>
      <c r="E79">
        <v>39</v>
      </c>
      <c r="F79">
        <v>27</v>
      </c>
      <c r="G79">
        <v>29</v>
      </c>
    </row>
    <row r="80" spans="1:12" x14ac:dyDescent="0.25">
      <c r="A80" s="2">
        <v>25</v>
      </c>
      <c r="B80" s="2">
        <v>32</v>
      </c>
      <c r="C80" s="2">
        <v>26</v>
      </c>
      <c r="E80">
        <v>39</v>
      </c>
      <c r="F80">
        <v>27</v>
      </c>
      <c r="G80">
        <v>29</v>
      </c>
    </row>
    <row r="81" spans="1:7" x14ac:dyDescent="0.25">
      <c r="A81" s="2">
        <v>39</v>
      </c>
      <c r="B81" s="2">
        <v>27</v>
      </c>
      <c r="C81" s="2">
        <v>30</v>
      </c>
      <c r="E81">
        <v>39</v>
      </c>
      <c r="F81">
        <v>27</v>
      </c>
      <c r="G81">
        <v>29</v>
      </c>
    </row>
    <row r="82" spans="1:7" x14ac:dyDescent="0.25">
      <c r="A82" s="2">
        <v>28</v>
      </c>
      <c r="B82" s="2">
        <v>28</v>
      </c>
      <c r="C82" s="2">
        <v>27</v>
      </c>
      <c r="E82">
        <v>40</v>
      </c>
      <c r="F82">
        <v>27</v>
      </c>
      <c r="G82">
        <v>29</v>
      </c>
    </row>
    <row r="83" spans="1:7" x14ac:dyDescent="0.25">
      <c r="A83" s="2">
        <v>31</v>
      </c>
      <c r="B83" s="2">
        <v>27</v>
      </c>
      <c r="C83" s="2">
        <v>31</v>
      </c>
      <c r="E83">
        <v>40</v>
      </c>
      <c r="F83">
        <v>27</v>
      </c>
      <c r="G83">
        <v>29</v>
      </c>
    </row>
    <row r="84" spans="1:7" x14ac:dyDescent="0.25">
      <c r="A84" s="2">
        <v>25</v>
      </c>
      <c r="B84" s="2">
        <v>28</v>
      </c>
      <c r="C84" s="2">
        <v>29</v>
      </c>
      <c r="E84">
        <v>42</v>
      </c>
      <c r="F84">
        <v>27</v>
      </c>
      <c r="G84">
        <v>29</v>
      </c>
    </row>
    <row r="85" spans="1:7" x14ac:dyDescent="0.25">
      <c r="A85" s="2">
        <v>26</v>
      </c>
      <c r="B85" s="2">
        <v>24</v>
      </c>
      <c r="C85" s="2">
        <v>30</v>
      </c>
      <c r="E85">
        <v>42</v>
      </c>
      <c r="F85">
        <v>27</v>
      </c>
      <c r="G85">
        <v>29</v>
      </c>
    </row>
    <row r="86" spans="1:7" x14ac:dyDescent="0.25">
      <c r="A86" s="2"/>
      <c r="B86" s="2">
        <v>24</v>
      </c>
      <c r="C86" s="2">
        <v>29</v>
      </c>
      <c r="F86">
        <v>27</v>
      </c>
      <c r="G86">
        <v>29</v>
      </c>
    </row>
    <row r="87" spans="1:7" x14ac:dyDescent="0.25">
      <c r="A87" s="2"/>
      <c r="B87" s="2">
        <v>27</v>
      </c>
      <c r="C87" s="2">
        <v>29</v>
      </c>
      <c r="F87">
        <v>27</v>
      </c>
      <c r="G87">
        <v>29</v>
      </c>
    </row>
    <row r="88" spans="1:7" x14ac:dyDescent="0.25">
      <c r="A88" s="2"/>
      <c r="B88" s="2">
        <v>27</v>
      </c>
      <c r="C88" s="2">
        <v>28</v>
      </c>
      <c r="F88">
        <v>27</v>
      </c>
      <c r="G88">
        <v>29</v>
      </c>
    </row>
    <row r="89" spans="1:7" x14ac:dyDescent="0.25">
      <c r="A89" s="2"/>
      <c r="B89" s="2">
        <v>29</v>
      </c>
      <c r="C89" s="2">
        <v>30</v>
      </c>
      <c r="F89">
        <v>27</v>
      </c>
      <c r="G89">
        <v>29</v>
      </c>
    </row>
    <row r="90" spans="1:7" x14ac:dyDescent="0.25">
      <c r="A90" s="2"/>
      <c r="B90" s="2">
        <v>26</v>
      </c>
      <c r="C90" s="2">
        <v>27</v>
      </c>
      <c r="F90">
        <v>27</v>
      </c>
      <c r="G90">
        <v>29</v>
      </c>
    </row>
    <row r="91" spans="1:7" x14ac:dyDescent="0.25">
      <c r="A91" s="2"/>
      <c r="B91" s="2">
        <v>30</v>
      </c>
      <c r="C91" s="2">
        <v>29</v>
      </c>
      <c r="F91">
        <v>27</v>
      </c>
      <c r="G91">
        <v>29</v>
      </c>
    </row>
    <row r="92" spans="1:7" x14ac:dyDescent="0.25">
      <c r="A92" s="2"/>
      <c r="B92" s="2">
        <v>26</v>
      </c>
      <c r="C92" s="2">
        <v>31</v>
      </c>
      <c r="F92">
        <v>27</v>
      </c>
      <c r="G92">
        <v>29</v>
      </c>
    </row>
    <row r="93" spans="1:7" x14ac:dyDescent="0.25">
      <c r="A93" s="2"/>
      <c r="B93" s="2">
        <v>30</v>
      </c>
      <c r="C93" s="2">
        <v>29</v>
      </c>
      <c r="F93">
        <v>27</v>
      </c>
      <c r="G93">
        <v>29</v>
      </c>
    </row>
    <row r="94" spans="1:7" x14ac:dyDescent="0.25">
      <c r="A94" s="2"/>
      <c r="B94" s="2">
        <v>27</v>
      </c>
      <c r="C94" s="2">
        <v>27</v>
      </c>
      <c r="F94">
        <v>27</v>
      </c>
      <c r="G94">
        <v>29</v>
      </c>
    </row>
    <row r="95" spans="1:7" x14ac:dyDescent="0.25">
      <c r="A95" s="2"/>
      <c r="B95" s="2">
        <v>29</v>
      </c>
      <c r="C95" s="2">
        <v>31</v>
      </c>
      <c r="F95">
        <v>27</v>
      </c>
      <c r="G95">
        <v>29</v>
      </c>
    </row>
    <row r="96" spans="1:7" x14ac:dyDescent="0.25">
      <c r="A96" s="2"/>
      <c r="B96" s="2">
        <v>26</v>
      </c>
      <c r="C96" s="2">
        <v>27</v>
      </c>
      <c r="F96">
        <v>27</v>
      </c>
      <c r="G96">
        <v>29</v>
      </c>
    </row>
    <row r="97" spans="1:7" x14ac:dyDescent="0.25">
      <c r="A97" s="2"/>
      <c r="B97" s="2">
        <v>24</v>
      </c>
      <c r="C97" s="2">
        <v>27</v>
      </c>
      <c r="F97">
        <v>27</v>
      </c>
      <c r="G97">
        <v>29</v>
      </c>
    </row>
    <row r="98" spans="1:7" x14ac:dyDescent="0.25">
      <c r="A98" s="2"/>
      <c r="B98" s="2">
        <v>29</v>
      </c>
      <c r="C98" s="2">
        <v>31</v>
      </c>
      <c r="F98">
        <v>27</v>
      </c>
      <c r="G98">
        <v>29</v>
      </c>
    </row>
    <row r="99" spans="1:7" x14ac:dyDescent="0.25">
      <c r="A99" s="2"/>
      <c r="B99" s="2">
        <v>26</v>
      </c>
      <c r="C99" s="2">
        <v>28</v>
      </c>
      <c r="F99">
        <v>27</v>
      </c>
      <c r="G99">
        <v>30</v>
      </c>
    </row>
    <row r="100" spans="1:7" x14ac:dyDescent="0.25">
      <c r="A100" s="2"/>
      <c r="B100" s="2">
        <v>27</v>
      </c>
      <c r="C100" s="2">
        <v>25</v>
      </c>
      <c r="F100">
        <v>27</v>
      </c>
      <c r="G100">
        <v>30</v>
      </c>
    </row>
    <row r="101" spans="1:7" x14ac:dyDescent="0.25">
      <c r="A101" s="2"/>
      <c r="B101" s="2">
        <v>27</v>
      </c>
      <c r="C101" s="2">
        <v>32</v>
      </c>
      <c r="F101">
        <v>27</v>
      </c>
      <c r="G101">
        <v>30</v>
      </c>
    </row>
    <row r="102" spans="1:7" x14ac:dyDescent="0.25">
      <c r="A102" s="2"/>
      <c r="B102" s="2">
        <v>30</v>
      </c>
      <c r="C102" s="2">
        <v>28</v>
      </c>
      <c r="F102">
        <v>27</v>
      </c>
      <c r="G102">
        <v>30</v>
      </c>
    </row>
    <row r="103" spans="1:7" x14ac:dyDescent="0.25">
      <c r="A103" s="2"/>
      <c r="B103" s="2">
        <v>30</v>
      </c>
      <c r="C103" s="2">
        <v>30</v>
      </c>
      <c r="F103">
        <v>27</v>
      </c>
      <c r="G103">
        <v>30</v>
      </c>
    </row>
    <row r="104" spans="1:7" x14ac:dyDescent="0.25">
      <c r="A104" s="2"/>
      <c r="B104" s="2">
        <v>28</v>
      </c>
      <c r="C104" s="2">
        <v>31</v>
      </c>
      <c r="F104">
        <v>27</v>
      </c>
      <c r="G104">
        <v>30</v>
      </c>
    </row>
    <row r="105" spans="1:7" x14ac:dyDescent="0.25">
      <c r="A105" s="2"/>
      <c r="B105" s="2">
        <v>23</v>
      </c>
      <c r="C105" s="2">
        <v>26</v>
      </c>
      <c r="F105">
        <v>27</v>
      </c>
      <c r="G105">
        <v>30</v>
      </c>
    </row>
    <row r="106" spans="1:7" x14ac:dyDescent="0.25">
      <c r="A106" s="2"/>
      <c r="B106" s="2">
        <v>25</v>
      </c>
      <c r="C106" s="2">
        <v>29</v>
      </c>
      <c r="F106">
        <v>27</v>
      </c>
      <c r="G106">
        <v>30</v>
      </c>
    </row>
    <row r="107" spans="1:7" x14ac:dyDescent="0.25">
      <c r="A107" s="2"/>
      <c r="B107" s="2">
        <v>25</v>
      </c>
      <c r="C107" s="2">
        <v>26</v>
      </c>
      <c r="F107">
        <v>28</v>
      </c>
      <c r="G107">
        <v>30</v>
      </c>
    </row>
    <row r="108" spans="1:7" x14ac:dyDescent="0.25">
      <c r="A108" s="2"/>
      <c r="B108" s="2">
        <v>29</v>
      </c>
      <c r="C108" s="2">
        <v>26</v>
      </c>
      <c r="F108">
        <v>28</v>
      </c>
      <c r="G108">
        <v>30</v>
      </c>
    </row>
    <row r="109" spans="1:7" x14ac:dyDescent="0.25">
      <c r="A109" s="2"/>
      <c r="B109" s="2">
        <v>26</v>
      </c>
      <c r="C109" s="2">
        <v>32</v>
      </c>
      <c r="F109">
        <v>28</v>
      </c>
      <c r="G109">
        <v>30</v>
      </c>
    </row>
    <row r="110" spans="1:7" x14ac:dyDescent="0.25">
      <c r="A110" s="2"/>
      <c r="B110" s="2">
        <v>28</v>
      </c>
      <c r="C110" s="2">
        <v>24</v>
      </c>
      <c r="F110">
        <v>28</v>
      </c>
      <c r="G110">
        <v>30</v>
      </c>
    </row>
    <row r="111" spans="1:7" x14ac:dyDescent="0.25">
      <c r="A111" s="2"/>
      <c r="B111" s="2">
        <v>27</v>
      </c>
      <c r="C111" s="2">
        <v>32</v>
      </c>
      <c r="F111">
        <v>28</v>
      </c>
      <c r="G111">
        <v>30</v>
      </c>
    </row>
    <row r="112" spans="1:7" x14ac:dyDescent="0.25">
      <c r="A112" s="2"/>
      <c r="B112" s="2">
        <v>26</v>
      </c>
      <c r="C112" s="2">
        <v>25</v>
      </c>
      <c r="F112">
        <v>28</v>
      </c>
      <c r="G112">
        <v>30</v>
      </c>
    </row>
    <row r="113" spans="1:7" x14ac:dyDescent="0.25">
      <c r="A113" s="2"/>
      <c r="B113" s="2">
        <v>24</v>
      </c>
      <c r="C113" s="2">
        <v>31</v>
      </c>
      <c r="F113">
        <v>28</v>
      </c>
      <c r="G113">
        <v>30</v>
      </c>
    </row>
    <row r="114" spans="1:7" x14ac:dyDescent="0.25">
      <c r="A114" s="2"/>
      <c r="B114" s="2">
        <v>28</v>
      </c>
      <c r="C114" s="2">
        <v>27</v>
      </c>
      <c r="F114">
        <v>28</v>
      </c>
      <c r="G114">
        <v>30</v>
      </c>
    </row>
    <row r="115" spans="1:7" x14ac:dyDescent="0.25">
      <c r="A115" s="2"/>
      <c r="B115" s="2">
        <v>26</v>
      </c>
      <c r="C115" s="2">
        <v>29</v>
      </c>
      <c r="F115">
        <v>28</v>
      </c>
      <c r="G115">
        <v>30</v>
      </c>
    </row>
    <row r="116" spans="1:7" x14ac:dyDescent="0.25">
      <c r="A116" s="2"/>
      <c r="B116" s="2">
        <v>28</v>
      </c>
      <c r="C116" s="2">
        <v>31</v>
      </c>
      <c r="F116">
        <v>28</v>
      </c>
      <c r="G116">
        <v>30</v>
      </c>
    </row>
    <row r="117" spans="1:7" x14ac:dyDescent="0.25">
      <c r="A117" s="2"/>
      <c r="B117" s="2">
        <v>27</v>
      </c>
      <c r="C117" s="2">
        <v>26</v>
      </c>
      <c r="F117">
        <v>28</v>
      </c>
      <c r="G117">
        <v>31</v>
      </c>
    </row>
    <row r="118" spans="1:7" x14ac:dyDescent="0.25">
      <c r="A118" s="2"/>
      <c r="B118" s="2">
        <v>25</v>
      </c>
      <c r="C118" s="2">
        <v>27</v>
      </c>
      <c r="F118">
        <v>28</v>
      </c>
      <c r="G118">
        <v>31</v>
      </c>
    </row>
    <row r="119" spans="1:7" x14ac:dyDescent="0.25">
      <c r="A119" s="2"/>
      <c r="B119" s="2">
        <v>27</v>
      </c>
      <c r="C119" s="2">
        <v>28</v>
      </c>
      <c r="F119">
        <v>28</v>
      </c>
      <c r="G119">
        <v>31</v>
      </c>
    </row>
    <row r="120" spans="1:7" x14ac:dyDescent="0.25">
      <c r="A120" s="2"/>
      <c r="B120" s="2">
        <v>37</v>
      </c>
      <c r="C120" s="2">
        <v>30</v>
      </c>
      <c r="F120">
        <v>28</v>
      </c>
      <c r="G120">
        <v>31</v>
      </c>
    </row>
    <row r="121" spans="1:7" x14ac:dyDescent="0.25">
      <c r="A121" s="2"/>
      <c r="B121" s="2">
        <v>32</v>
      </c>
      <c r="C121" s="2">
        <v>29</v>
      </c>
      <c r="F121">
        <v>28</v>
      </c>
      <c r="G121">
        <v>31</v>
      </c>
    </row>
    <row r="122" spans="1:7" x14ac:dyDescent="0.25">
      <c r="A122" s="2"/>
      <c r="B122" s="2">
        <v>26</v>
      </c>
      <c r="C122" s="2">
        <v>29</v>
      </c>
      <c r="F122">
        <v>28</v>
      </c>
      <c r="G122">
        <v>31</v>
      </c>
    </row>
    <row r="123" spans="1:7" x14ac:dyDescent="0.25">
      <c r="A123" s="2"/>
      <c r="B123" s="2">
        <v>26</v>
      </c>
      <c r="C123" s="2">
        <v>29</v>
      </c>
      <c r="F123">
        <v>28</v>
      </c>
      <c r="G123">
        <v>31</v>
      </c>
    </row>
    <row r="124" spans="1:7" x14ac:dyDescent="0.25">
      <c r="A124" s="2"/>
      <c r="B124" s="2">
        <v>28</v>
      </c>
      <c r="C124" s="2">
        <v>29</v>
      </c>
      <c r="F124">
        <v>28</v>
      </c>
      <c r="G124">
        <v>31</v>
      </c>
    </row>
    <row r="125" spans="1:7" x14ac:dyDescent="0.25">
      <c r="A125" s="2"/>
      <c r="B125" s="2">
        <v>25</v>
      </c>
      <c r="C125" s="2">
        <v>27</v>
      </c>
      <c r="F125">
        <v>28</v>
      </c>
      <c r="G125">
        <v>31</v>
      </c>
    </row>
    <row r="126" spans="1:7" x14ac:dyDescent="0.25">
      <c r="A126" s="2"/>
      <c r="B126" s="2">
        <v>30</v>
      </c>
      <c r="C126" s="2">
        <v>30</v>
      </c>
      <c r="F126">
        <v>28</v>
      </c>
      <c r="G126">
        <v>31</v>
      </c>
    </row>
    <row r="127" spans="1:7" x14ac:dyDescent="0.25">
      <c r="A127" s="2"/>
      <c r="B127" s="2">
        <v>27</v>
      </c>
      <c r="C127" s="2">
        <v>27</v>
      </c>
      <c r="F127">
        <v>28</v>
      </c>
      <c r="G127">
        <v>31</v>
      </c>
    </row>
    <row r="128" spans="1:7" x14ac:dyDescent="0.25">
      <c r="A128" s="2"/>
      <c r="B128" s="2">
        <v>30</v>
      </c>
      <c r="C128" s="2">
        <v>27</v>
      </c>
      <c r="F128">
        <v>28</v>
      </c>
      <c r="G128">
        <v>31</v>
      </c>
    </row>
    <row r="129" spans="1:7" x14ac:dyDescent="0.25">
      <c r="A129" s="2"/>
      <c r="B129" s="2">
        <v>28</v>
      </c>
      <c r="C129" s="2">
        <v>28</v>
      </c>
      <c r="F129">
        <v>28</v>
      </c>
      <c r="G129">
        <v>31</v>
      </c>
    </row>
    <row r="130" spans="1:7" x14ac:dyDescent="0.25">
      <c r="A130" s="2"/>
      <c r="B130" s="2">
        <v>27</v>
      </c>
      <c r="C130" s="2">
        <v>29</v>
      </c>
      <c r="F130">
        <v>28</v>
      </c>
      <c r="G130">
        <v>31</v>
      </c>
    </row>
    <row r="131" spans="1:7" x14ac:dyDescent="0.25">
      <c r="A131" s="2"/>
      <c r="B131" s="2">
        <v>27</v>
      </c>
      <c r="C131" s="2">
        <v>26</v>
      </c>
      <c r="F131">
        <v>28</v>
      </c>
      <c r="G131">
        <v>32</v>
      </c>
    </row>
    <row r="132" spans="1:7" x14ac:dyDescent="0.25">
      <c r="A132" s="2"/>
      <c r="B132" s="2">
        <v>26</v>
      </c>
      <c r="C132" s="2">
        <v>27</v>
      </c>
      <c r="F132">
        <v>28</v>
      </c>
      <c r="G132">
        <v>32</v>
      </c>
    </row>
    <row r="133" spans="1:7" x14ac:dyDescent="0.25">
      <c r="A133" s="2"/>
      <c r="B133" s="2">
        <v>22</v>
      </c>
      <c r="C133" s="2">
        <v>26</v>
      </c>
      <c r="F133">
        <v>28</v>
      </c>
      <c r="G133">
        <v>32</v>
      </c>
    </row>
    <row r="134" spans="1:7" x14ac:dyDescent="0.25">
      <c r="A134" s="2"/>
      <c r="B134" s="2">
        <v>25</v>
      </c>
      <c r="C134" s="2">
        <v>28</v>
      </c>
      <c r="F134">
        <v>28</v>
      </c>
      <c r="G134">
        <v>32</v>
      </c>
    </row>
    <row r="135" spans="1:7" x14ac:dyDescent="0.25">
      <c r="A135" s="2"/>
      <c r="B135" s="2">
        <v>25</v>
      </c>
      <c r="C135" s="2">
        <v>27</v>
      </c>
      <c r="F135">
        <v>28</v>
      </c>
      <c r="G135">
        <v>32</v>
      </c>
    </row>
    <row r="136" spans="1:7" x14ac:dyDescent="0.25">
      <c r="A136" s="2"/>
      <c r="B136" s="2">
        <v>27</v>
      </c>
      <c r="C136" s="2">
        <v>29</v>
      </c>
      <c r="F136">
        <v>28</v>
      </c>
      <c r="G136">
        <v>32</v>
      </c>
    </row>
    <row r="137" spans="1:7" x14ac:dyDescent="0.25">
      <c r="A137" s="2"/>
      <c r="B137" s="2">
        <v>29</v>
      </c>
      <c r="C137" s="2">
        <v>31</v>
      </c>
      <c r="F137">
        <v>28</v>
      </c>
      <c r="G137">
        <v>32</v>
      </c>
    </row>
    <row r="138" spans="1:7" x14ac:dyDescent="0.25">
      <c r="B138" s="2">
        <v>28</v>
      </c>
      <c r="C138" s="2">
        <v>30</v>
      </c>
      <c r="F138">
        <v>28</v>
      </c>
      <c r="G138">
        <v>32</v>
      </c>
    </row>
    <row r="139" spans="1:7" x14ac:dyDescent="0.25">
      <c r="B139" s="2">
        <v>34</v>
      </c>
      <c r="C139" s="2">
        <v>29</v>
      </c>
      <c r="F139">
        <v>28</v>
      </c>
      <c r="G139">
        <v>32</v>
      </c>
    </row>
    <row r="140" spans="1:7" x14ac:dyDescent="0.25">
      <c r="B140" s="2">
        <v>34</v>
      </c>
      <c r="C140" s="2">
        <v>30</v>
      </c>
      <c r="F140">
        <v>28</v>
      </c>
      <c r="G140">
        <v>35</v>
      </c>
    </row>
    <row r="141" spans="1:7" x14ac:dyDescent="0.25">
      <c r="B141" s="2">
        <v>29</v>
      </c>
      <c r="F141">
        <v>28</v>
      </c>
    </row>
    <row r="142" spans="1:7" x14ac:dyDescent="0.25">
      <c r="B142" s="2">
        <v>30</v>
      </c>
      <c r="F142">
        <v>28</v>
      </c>
    </row>
    <row r="143" spans="1:7" x14ac:dyDescent="0.25">
      <c r="B143" s="2">
        <v>30</v>
      </c>
      <c r="F143">
        <v>28</v>
      </c>
    </row>
    <row r="144" spans="1:7" x14ac:dyDescent="0.25">
      <c r="B144" s="2">
        <v>34</v>
      </c>
      <c r="F144">
        <v>28</v>
      </c>
    </row>
    <row r="145" spans="2:6" x14ac:dyDescent="0.25">
      <c r="B145" s="2">
        <v>26</v>
      </c>
      <c r="F145">
        <v>29</v>
      </c>
    </row>
    <row r="146" spans="2:6" x14ac:dyDescent="0.25">
      <c r="B146" s="2">
        <v>25</v>
      </c>
      <c r="F146">
        <v>29</v>
      </c>
    </row>
    <row r="147" spans="2:6" x14ac:dyDescent="0.25">
      <c r="B147" s="2">
        <v>28</v>
      </c>
      <c r="F147">
        <v>29</v>
      </c>
    </row>
    <row r="148" spans="2:6" x14ac:dyDescent="0.25">
      <c r="B148" s="2">
        <v>28</v>
      </c>
      <c r="F148">
        <v>29</v>
      </c>
    </row>
    <row r="149" spans="2:6" x14ac:dyDescent="0.25">
      <c r="B149" s="2">
        <v>30</v>
      </c>
      <c r="F149">
        <v>29</v>
      </c>
    </row>
    <row r="150" spans="2:6" x14ac:dyDescent="0.25">
      <c r="B150" s="2">
        <v>30</v>
      </c>
      <c r="F150">
        <v>29</v>
      </c>
    </row>
    <row r="151" spans="2:6" x14ac:dyDescent="0.25">
      <c r="B151" s="2">
        <v>30</v>
      </c>
      <c r="F151">
        <v>29</v>
      </c>
    </row>
    <row r="152" spans="2:6" x14ac:dyDescent="0.25">
      <c r="B152" s="2">
        <v>30</v>
      </c>
      <c r="F152">
        <v>29</v>
      </c>
    </row>
    <row r="153" spans="2:6" x14ac:dyDescent="0.25">
      <c r="B153" s="2">
        <v>30</v>
      </c>
      <c r="F153">
        <v>29</v>
      </c>
    </row>
    <row r="154" spans="2:6" x14ac:dyDescent="0.25">
      <c r="B154" s="2">
        <v>28</v>
      </c>
      <c r="F154">
        <v>29</v>
      </c>
    </row>
    <row r="155" spans="2:6" x14ac:dyDescent="0.25">
      <c r="B155" s="2">
        <v>28</v>
      </c>
      <c r="F155">
        <v>29</v>
      </c>
    </row>
    <row r="156" spans="2:6" x14ac:dyDescent="0.25">
      <c r="B156" s="2">
        <v>25</v>
      </c>
      <c r="F156">
        <v>29</v>
      </c>
    </row>
    <row r="157" spans="2:6" x14ac:dyDescent="0.25">
      <c r="B157" s="2">
        <v>27</v>
      </c>
      <c r="F157">
        <v>29</v>
      </c>
    </row>
    <row r="158" spans="2:6" x14ac:dyDescent="0.25">
      <c r="B158" s="2">
        <v>25</v>
      </c>
      <c r="F158">
        <v>29</v>
      </c>
    </row>
    <row r="159" spans="2:6" x14ac:dyDescent="0.25">
      <c r="B159" s="2">
        <v>26</v>
      </c>
      <c r="F159">
        <v>29</v>
      </c>
    </row>
    <row r="160" spans="2:6" x14ac:dyDescent="0.25">
      <c r="B160" s="2">
        <v>33</v>
      </c>
      <c r="F160">
        <v>29</v>
      </c>
    </row>
    <row r="161" spans="2:6" x14ac:dyDescent="0.25">
      <c r="B161" s="2">
        <v>32</v>
      </c>
      <c r="F161">
        <v>29</v>
      </c>
    </row>
    <row r="162" spans="2:6" x14ac:dyDescent="0.25">
      <c r="B162" s="2">
        <v>29</v>
      </c>
      <c r="F162">
        <v>29</v>
      </c>
    </row>
    <row r="163" spans="2:6" x14ac:dyDescent="0.25">
      <c r="B163" s="2">
        <v>27</v>
      </c>
      <c r="F163">
        <v>29</v>
      </c>
    </row>
    <row r="164" spans="2:6" x14ac:dyDescent="0.25">
      <c r="B164" s="2">
        <v>26</v>
      </c>
      <c r="F164">
        <v>29</v>
      </c>
    </row>
    <row r="165" spans="2:6" x14ac:dyDescent="0.25">
      <c r="B165" s="2">
        <v>27</v>
      </c>
      <c r="F165">
        <v>29</v>
      </c>
    </row>
    <row r="166" spans="2:6" x14ac:dyDescent="0.25">
      <c r="B166" s="2">
        <v>28</v>
      </c>
      <c r="F166">
        <v>29</v>
      </c>
    </row>
    <row r="167" spans="2:6" x14ac:dyDescent="0.25">
      <c r="B167" s="2">
        <v>27</v>
      </c>
      <c r="F167">
        <v>29</v>
      </c>
    </row>
    <row r="168" spans="2:6" x14ac:dyDescent="0.25">
      <c r="B168" s="2">
        <v>26</v>
      </c>
      <c r="F168">
        <v>29</v>
      </c>
    </row>
    <row r="169" spans="2:6" x14ac:dyDescent="0.25">
      <c r="B169" s="2">
        <v>28</v>
      </c>
      <c r="F169">
        <v>29</v>
      </c>
    </row>
    <row r="170" spans="2:6" x14ac:dyDescent="0.25">
      <c r="B170" s="2">
        <v>27</v>
      </c>
      <c r="F170">
        <v>29</v>
      </c>
    </row>
    <row r="171" spans="2:6" x14ac:dyDescent="0.25">
      <c r="B171" s="2">
        <v>29</v>
      </c>
      <c r="F171">
        <v>29</v>
      </c>
    </row>
    <row r="172" spans="2:6" x14ac:dyDescent="0.25">
      <c r="B172" s="2">
        <v>25</v>
      </c>
      <c r="F172">
        <v>29</v>
      </c>
    </row>
    <row r="173" spans="2:6" x14ac:dyDescent="0.25">
      <c r="B173" s="2">
        <v>26</v>
      </c>
      <c r="F173">
        <v>30</v>
      </c>
    </row>
    <row r="174" spans="2:6" x14ac:dyDescent="0.25">
      <c r="B174" s="2">
        <v>27</v>
      </c>
      <c r="F174">
        <v>30</v>
      </c>
    </row>
    <row r="175" spans="2:6" x14ac:dyDescent="0.25">
      <c r="B175" s="2">
        <v>28</v>
      </c>
      <c r="F175">
        <v>30</v>
      </c>
    </row>
    <row r="176" spans="2:6" x14ac:dyDescent="0.25">
      <c r="B176" s="2">
        <v>32</v>
      </c>
      <c r="F176">
        <v>30</v>
      </c>
    </row>
    <row r="177" spans="2:6" x14ac:dyDescent="0.25">
      <c r="B177" s="2">
        <v>35</v>
      </c>
      <c r="F177">
        <v>30</v>
      </c>
    </row>
    <row r="178" spans="2:6" x14ac:dyDescent="0.25">
      <c r="B178" s="2">
        <v>30</v>
      </c>
      <c r="F178">
        <v>30</v>
      </c>
    </row>
    <row r="179" spans="2:6" x14ac:dyDescent="0.25">
      <c r="B179" s="2">
        <v>25</v>
      </c>
      <c r="F179">
        <v>30</v>
      </c>
    </row>
    <row r="180" spans="2:6" x14ac:dyDescent="0.25">
      <c r="B180" s="2">
        <v>27</v>
      </c>
      <c r="F180">
        <v>30</v>
      </c>
    </row>
    <row r="181" spans="2:6" x14ac:dyDescent="0.25">
      <c r="B181" s="2">
        <v>25</v>
      </c>
      <c r="F181">
        <v>30</v>
      </c>
    </row>
    <row r="182" spans="2:6" x14ac:dyDescent="0.25">
      <c r="B182" s="2">
        <v>28</v>
      </c>
      <c r="F182">
        <v>30</v>
      </c>
    </row>
    <row r="183" spans="2:6" x14ac:dyDescent="0.25">
      <c r="B183" s="2">
        <v>27</v>
      </c>
      <c r="F183">
        <v>30</v>
      </c>
    </row>
    <row r="184" spans="2:6" x14ac:dyDescent="0.25">
      <c r="B184" s="2">
        <v>30</v>
      </c>
      <c r="F184">
        <v>30</v>
      </c>
    </row>
    <row r="185" spans="2:6" x14ac:dyDescent="0.25">
      <c r="B185" s="2">
        <v>28</v>
      </c>
      <c r="F185">
        <v>30</v>
      </c>
    </row>
    <row r="186" spans="2:6" x14ac:dyDescent="0.25">
      <c r="B186" s="2">
        <v>24</v>
      </c>
      <c r="F186">
        <v>30</v>
      </c>
    </row>
    <row r="187" spans="2:6" x14ac:dyDescent="0.25">
      <c r="B187" s="2">
        <v>31</v>
      </c>
      <c r="F187">
        <v>30</v>
      </c>
    </row>
    <row r="188" spans="2:6" x14ac:dyDescent="0.25">
      <c r="B188" s="2">
        <v>29</v>
      </c>
      <c r="F188">
        <v>30</v>
      </c>
    </row>
    <row r="189" spans="2:6" x14ac:dyDescent="0.25">
      <c r="B189" s="2">
        <v>26</v>
      </c>
      <c r="F189">
        <v>30</v>
      </c>
    </row>
    <row r="190" spans="2:6" x14ac:dyDescent="0.25">
      <c r="B190" s="2">
        <v>30</v>
      </c>
      <c r="F190">
        <v>30</v>
      </c>
    </row>
    <row r="191" spans="2:6" x14ac:dyDescent="0.25">
      <c r="B191" s="2">
        <v>29</v>
      </c>
      <c r="F191">
        <v>30</v>
      </c>
    </row>
    <row r="192" spans="2:6" x14ac:dyDescent="0.25">
      <c r="B192" s="2">
        <v>27</v>
      </c>
      <c r="F192">
        <v>30</v>
      </c>
    </row>
    <row r="193" spans="2:6" x14ac:dyDescent="0.25">
      <c r="B193" s="2">
        <v>32</v>
      </c>
      <c r="F193">
        <v>30</v>
      </c>
    </row>
    <row r="194" spans="2:6" x14ac:dyDescent="0.25">
      <c r="B194" s="2">
        <v>29</v>
      </c>
      <c r="F194">
        <v>30</v>
      </c>
    </row>
    <row r="195" spans="2:6" x14ac:dyDescent="0.25">
      <c r="B195" s="2">
        <v>30</v>
      </c>
      <c r="F195">
        <v>30</v>
      </c>
    </row>
    <row r="196" spans="2:6" x14ac:dyDescent="0.25">
      <c r="B196" s="2">
        <v>28</v>
      </c>
      <c r="F196">
        <v>30</v>
      </c>
    </row>
    <row r="197" spans="2:6" x14ac:dyDescent="0.25">
      <c r="B197" s="2">
        <v>27</v>
      </c>
      <c r="F197">
        <v>30</v>
      </c>
    </row>
    <row r="198" spans="2:6" x14ac:dyDescent="0.25">
      <c r="B198" s="2">
        <v>28</v>
      </c>
      <c r="F198">
        <v>30</v>
      </c>
    </row>
    <row r="199" spans="2:6" x14ac:dyDescent="0.25">
      <c r="B199" s="2">
        <v>25</v>
      </c>
      <c r="F199">
        <v>30</v>
      </c>
    </row>
    <row r="200" spans="2:6" x14ac:dyDescent="0.25">
      <c r="B200" s="2">
        <v>29</v>
      </c>
      <c r="F200">
        <v>31</v>
      </c>
    </row>
    <row r="201" spans="2:6" x14ac:dyDescent="0.25">
      <c r="B201" s="2">
        <v>27</v>
      </c>
      <c r="F201">
        <v>31</v>
      </c>
    </row>
    <row r="202" spans="2:6" x14ac:dyDescent="0.25">
      <c r="B202" s="2">
        <v>27</v>
      </c>
      <c r="F202">
        <v>31</v>
      </c>
    </row>
    <row r="203" spans="2:6" x14ac:dyDescent="0.25">
      <c r="B203" s="2">
        <v>26</v>
      </c>
      <c r="F203">
        <v>31</v>
      </c>
    </row>
    <row r="204" spans="2:6" x14ac:dyDescent="0.25">
      <c r="B204" s="2">
        <v>24</v>
      </c>
      <c r="F204">
        <v>31</v>
      </c>
    </row>
    <row r="205" spans="2:6" x14ac:dyDescent="0.25">
      <c r="B205" s="2">
        <v>27</v>
      </c>
      <c r="F205">
        <v>31</v>
      </c>
    </row>
    <row r="206" spans="2:6" x14ac:dyDescent="0.25">
      <c r="B206" s="2">
        <v>25</v>
      </c>
      <c r="F206">
        <v>31</v>
      </c>
    </row>
    <row r="207" spans="2:6" x14ac:dyDescent="0.25">
      <c r="B207" s="2">
        <v>29</v>
      </c>
      <c r="F207">
        <v>32</v>
      </c>
    </row>
    <row r="208" spans="2:6" x14ac:dyDescent="0.25">
      <c r="B208" s="2">
        <v>29</v>
      </c>
      <c r="F208">
        <v>32</v>
      </c>
    </row>
    <row r="209" spans="2:6" x14ac:dyDescent="0.25">
      <c r="B209" s="2">
        <v>32</v>
      </c>
      <c r="F209">
        <v>32</v>
      </c>
    </row>
    <row r="210" spans="2:6" x14ac:dyDescent="0.25">
      <c r="B210" s="2">
        <v>27</v>
      </c>
      <c r="F210">
        <v>32</v>
      </c>
    </row>
    <row r="211" spans="2:6" x14ac:dyDescent="0.25">
      <c r="B211" s="2">
        <v>28</v>
      </c>
      <c r="F211">
        <v>32</v>
      </c>
    </row>
    <row r="212" spans="2:6" x14ac:dyDescent="0.25">
      <c r="B212" s="2">
        <v>25</v>
      </c>
      <c r="F212">
        <v>32</v>
      </c>
    </row>
    <row r="213" spans="2:6" x14ac:dyDescent="0.25">
      <c r="B213" s="2">
        <v>26</v>
      </c>
      <c r="F213">
        <v>32</v>
      </c>
    </row>
    <row r="214" spans="2:6" x14ac:dyDescent="0.25">
      <c r="B214" s="2">
        <v>27</v>
      </c>
      <c r="F214">
        <v>32</v>
      </c>
    </row>
    <row r="215" spans="2:6" x14ac:dyDescent="0.25">
      <c r="B215" s="2">
        <v>32</v>
      </c>
      <c r="F215">
        <v>33</v>
      </c>
    </row>
    <row r="216" spans="2:6" x14ac:dyDescent="0.25">
      <c r="B216" s="2">
        <v>24</v>
      </c>
      <c r="F216">
        <v>33</v>
      </c>
    </row>
    <row r="217" spans="2:6" x14ac:dyDescent="0.25">
      <c r="B217" s="2">
        <v>26</v>
      </c>
      <c r="F217">
        <v>33</v>
      </c>
    </row>
    <row r="218" spans="2:6" x14ac:dyDescent="0.25">
      <c r="B218" s="2">
        <v>27</v>
      </c>
      <c r="F218">
        <v>33</v>
      </c>
    </row>
    <row r="219" spans="2:6" x14ac:dyDescent="0.25">
      <c r="B219" s="2">
        <v>29</v>
      </c>
      <c r="F219">
        <v>33</v>
      </c>
    </row>
    <row r="220" spans="2:6" x14ac:dyDescent="0.25">
      <c r="B220" s="2">
        <v>29</v>
      </c>
      <c r="F220">
        <v>34</v>
      </c>
    </row>
    <row r="221" spans="2:6" x14ac:dyDescent="0.25">
      <c r="B221" s="2">
        <v>27</v>
      </c>
      <c r="F221">
        <v>34</v>
      </c>
    </row>
    <row r="222" spans="2:6" x14ac:dyDescent="0.25">
      <c r="B222" s="2">
        <v>29</v>
      </c>
      <c r="F222">
        <v>34</v>
      </c>
    </row>
    <row r="223" spans="2:6" x14ac:dyDescent="0.25">
      <c r="B223" s="2">
        <v>29</v>
      </c>
      <c r="F223">
        <v>35</v>
      </c>
    </row>
    <row r="224" spans="2:6" x14ac:dyDescent="0.25">
      <c r="B224" s="2">
        <v>23</v>
      </c>
      <c r="F224">
        <v>37</v>
      </c>
    </row>
  </sheetData>
  <sortState ref="G2:G140">
    <sortCondition ref="G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3"/>
  <sheetViews>
    <sheetView workbookViewId="0">
      <selection activeCell="L18" sqref="L18"/>
    </sheetView>
  </sheetViews>
  <sheetFormatPr defaultRowHeight="15" x14ac:dyDescent="0.25"/>
  <cols>
    <col min="6" max="6" width="13.140625" bestFit="1" customWidth="1"/>
    <col min="7" max="7" width="15.42578125" customWidth="1"/>
    <col min="16" max="16" width="15.140625" bestFit="1" customWidth="1"/>
    <col min="17" max="17" width="22" bestFit="1" customWidth="1"/>
    <col min="18" max="18" width="20.5703125" bestFit="1" customWidth="1"/>
    <col min="20" max="20" width="15.5703125" customWidth="1"/>
    <col min="21" max="21" width="22" bestFit="1" customWidth="1"/>
    <col min="22" max="22" width="20.5703125" bestFit="1" customWidth="1"/>
  </cols>
  <sheetData>
    <row r="1" spans="1:18" x14ac:dyDescent="0.25">
      <c r="A1" t="s">
        <v>70</v>
      </c>
      <c r="B1" t="s">
        <v>155</v>
      </c>
      <c r="C1" t="s">
        <v>29</v>
      </c>
      <c r="I1" t="s">
        <v>137</v>
      </c>
      <c r="J1">
        <f>SUM(J4+L4+K4)</f>
        <v>255</v>
      </c>
      <c r="O1" t="s">
        <v>134</v>
      </c>
    </row>
    <row r="2" spans="1:18" x14ac:dyDescent="0.25">
      <c r="A2">
        <v>25</v>
      </c>
      <c r="B2">
        <v>22</v>
      </c>
      <c r="C2">
        <v>29</v>
      </c>
      <c r="N2" t="s">
        <v>70</v>
      </c>
      <c r="O2" t="s">
        <v>155</v>
      </c>
      <c r="P2" t="s">
        <v>136</v>
      </c>
    </row>
    <row r="3" spans="1:18" x14ac:dyDescent="0.25">
      <c r="A3">
        <v>28</v>
      </c>
      <c r="B3">
        <v>26</v>
      </c>
      <c r="C3">
        <v>33</v>
      </c>
      <c r="I3" t="s">
        <v>140</v>
      </c>
      <c r="J3">
        <f>J4/$J1</f>
        <v>0.24705882352941178</v>
      </c>
      <c r="K3">
        <f t="shared" ref="K3" si="0">K4/$J1</f>
        <v>0.47843137254901963</v>
      </c>
      <c r="L3">
        <f>L4/$J1</f>
        <v>0.27450980392156865</v>
      </c>
      <c r="M3" t="s">
        <v>142</v>
      </c>
      <c r="N3">
        <f>20*J3</f>
        <v>4.9411764705882355</v>
      </c>
      <c r="O3">
        <f>20*K3</f>
        <v>9.5686274509803919</v>
      </c>
      <c r="P3">
        <f>20*L3</f>
        <v>5.4901960784313726</v>
      </c>
    </row>
    <row r="4" spans="1:18" x14ac:dyDescent="0.25">
      <c r="A4">
        <v>20</v>
      </c>
      <c r="B4">
        <v>24</v>
      </c>
      <c r="C4">
        <v>32</v>
      </c>
      <c r="I4" t="s">
        <v>141</v>
      </c>
      <c r="J4">
        <v>63</v>
      </c>
      <c r="K4">
        <v>122</v>
      </c>
      <c r="L4">
        <v>70</v>
      </c>
      <c r="M4" t="s">
        <v>143</v>
      </c>
      <c r="N4">
        <v>5</v>
      </c>
      <c r="O4">
        <v>10</v>
      </c>
      <c r="P4">
        <v>5</v>
      </c>
    </row>
    <row r="5" spans="1:18" x14ac:dyDescent="0.25">
      <c r="A5">
        <v>28</v>
      </c>
      <c r="B5">
        <v>23</v>
      </c>
      <c r="C5">
        <v>29</v>
      </c>
      <c r="F5" s="3" t="s">
        <v>8</v>
      </c>
      <c r="G5" t="s">
        <v>165</v>
      </c>
      <c r="I5" t="s">
        <v>12</v>
      </c>
      <c r="J5" t="s">
        <v>0</v>
      </c>
      <c r="K5" t="s">
        <v>1</v>
      </c>
      <c r="L5" t="s">
        <v>3</v>
      </c>
      <c r="O5" t="s">
        <v>26</v>
      </c>
      <c r="P5" t="s">
        <v>166</v>
      </c>
      <c r="Q5" t="s">
        <v>167</v>
      </c>
      <c r="R5" t="s">
        <v>168</v>
      </c>
    </row>
    <row r="6" spans="1:18" x14ac:dyDescent="0.25">
      <c r="A6">
        <v>23</v>
      </c>
      <c r="B6">
        <v>21</v>
      </c>
      <c r="C6">
        <v>21</v>
      </c>
      <c r="F6" s="5">
        <v>20</v>
      </c>
      <c r="G6" s="4">
        <v>7</v>
      </c>
      <c r="I6">
        <v>20</v>
      </c>
      <c r="J6">
        <v>6</v>
      </c>
      <c r="K6">
        <v>7</v>
      </c>
      <c r="L6">
        <v>0</v>
      </c>
      <c r="N6" t="s">
        <v>160</v>
      </c>
      <c r="O6">
        <v>61</v>
      </c>
      <c r="P6">
        <f>O6/$K4</f>
        <v>0.5</v>
      </c>
      <c r="Q6">
        <f>P6*10</f>
        <v>5</v>
      </c>
      <c r="R6">
        <v>5</v>
      </c>
    </row>
    <row r="7" spans="1:18" x14ac:dyDescent="0.25">
      <c r="A7">
        <v>28</v>
      </c>
      <c r="B7">
        <v>23</v>
      </c>
      <c r="C7">
        <v>22</v>
      </c>
      <c r="F7" s="5">
        <v>21</v>
      </c>
      <c r="G7" s="4">
        <v>11</v>
      </c>
      <c r="I7">
        <v>21</v>
      </c>
      <c r="J7">
        <v>4</v>
      </c>
      <c r="K7">
        <v>11</v>
      </c>
      <c r="L7">
        <v>3</v>
      </c>
      <c r="N7" t="s">
        <v>156</v>
      </c>
      <c r="O7">
        <v>45</v>
      </c>
      <c r="P7">
        <f>O7/$K4</f>
        <v>0.36885245901639346</v>
      </c>
      <c r="Q7">
        <f t="shared" ref="Q7:Q8" si="1">P7*10</f>
        <v>3.6885245901639347</v>
      </c>
      <c r="R7">
        <v>4</v>
      </c>
    </row>
    <row r="8" spans="1:18" x14ac:dyDescent="0.25">
      <c r="A8">
        <v>35</v>
      </c>
      <c r="B8">
        <v>23</v>
      </c>
      <c r="C8">
        <v>27</v>
      </c>
      <c r="F8" s="5">
        <v>22</v>
      </c>
      <c r="G8" s="4">
        <v>15</v>
      </c>
      <c r="I8">
        <v>22</v>
      </c>
      <c r="J8">
        <v>6</v>
      </c>
      <c r="K8">
        <v>15</v>
      </c>
      <c r="L8">
        <v>2</v>
      </c>
      <c r="N8" t="s">
        <v>28</v>
      </c>
      <c r="O8">
        <v>16</v>
      </c>
      <c r="P8">
        <f>O8/$K4</f>
        <v>0.13114754098360656</v>
      </c>
      <c r="Q8">
        <f t="shared" si="1"/>
        <v>1.3114754098360657</v>
      </c>
      <c r="R8">
        <v>1</v>
      </c>
    </row>
    <row r="9" spans="1:18" x14ac:dyDescent="0.25">
      <c r="A9">
        <v>25</v>
      </c>
      <c r="B9">
        <v>21</v>
      </c>
      <c r="C9">
        <v>27</v>
      </c>
      <c r="F9" s="5">
        <v>23</v>
      </c>
      <c r="G9" s="4">
        <v>16</v>
      </c>
      <c r="I9">
        <v>23</v>
      </c>
      <c r="J9">
        <v>8</v>
      </c>
      <c r="K9">
        <v>16</v>
      </c>
      <c r="L9">
        <v>6</v>
      </c>
    </row>
    <row r="10" spans="1:18" x14ac:dyDescent="0.25">
      <c r="A10">
        <v>28</v>
      </c>
      <c r="B10">
        <v>23</v>
      </c>
      <c r="C10">
        <v>26</v>
      </c>
      <c r="F10" s="5">
        <v>24</v>
      </c>
      <c r="G10" s="4">
        <v>12</v>
      </c>
      <c r="I10">
        <v>24</v>
      </c>
      <c r="J10">
        <v>3</v>
      </c>
      <c r="K10">
        <v>12</v>
      </c>
      <c r="L10">
        <v>4</v>
      </c>
      <c r="O10" t="s">
        <v>29</v>
      </c>
    </row>
    <row r="11" spans="1:18" x14ac:dyDescent="0.25">
      <c r="A11">
        <v>20</v>
      </c>
      <c r="B11">
        <v>25</v>
      </c>
      <c r="C11">
        <v>26</v>
      </c>
      <c r="F11" s="5">
        <v>25</v>
      </c>
      <c r="G11" s="4">
        <v>12</v>
      </c>
      <c r="I11">
        <v>25</v>
      </c>
      <c r="J11">
        <v>7</v>
      </c>
      <c r="K11">
        <v>12</v>
      </c>
      <c r="L11">
        <v>5</v>
      </c>
      <c r="N11" t="s">
        <v>30</v>
      </c>
      <c r="O11">
        <v>30</v>
      </c>
      <c r="P11">
        <f>O11/67</f>
        <v>0.44776119402985076</v>
      </c>
      <c r="Q11">
        <f>P11*5</f>
        <v>2.238805970149254</v>
      </c>
      <c r="R11">
        <v>2</v>
      </c>
    </row>
    <row r="12" spans="1:18" x14ac:dyDescent="0.25">
      <c r="A12">
        <v>25</v>
      </c>
      <c r="B12">
        <v>23</v>
      </c>
      <c r="C12">
        <v>30</v>
      </c>
      <c r="F12" s="5">
        <v>26</v>
      </c>
      <c r="G12" s="4">
        <v>15</v>
      </c>
      <c r="I12">
        <v>26</v>
      </c>
      <c r="J12">
        <v>1</v>
      </c>
      <c r="K12">
        <v>15</v>
      </c>
      <c r="L12">
        <v>13</v>
      </c>
      <c r="N12" t="s">
        <v>31</v>
      </c>
      <c r="O12">
        <v>27</v>
      </c>
      <c r="P12">
        <f>O12/67</f>
        <v>0.40298507462686567</v>
      </c>
      <c r="Q12">
        <f t="shared" ref="Q12:Q13" si="2">P12*5</f>
        <v>2.0149253731343282</v>
      </c>
      <c r="R12">
        <v>2</v>
      </c>
    </row>
    <row r="13" spans="1:18" x14ac:dyDescent="0.25">
      <c r="A13">
        <v>27</v>
      </c>
      <c r="B13">
        <v>26</v>
      </c>
      <c r="C13">
        <v>27</v>
      </c>
      <c r="F13" s="5">
        <v>27</v>
      </c>
      <c r="G13" s="4">
        <v>5</v>
      </c>
      <c r="I13">
        <v>27</v>
      </c>
      <c r="J13">
        <v>2</v>
      </c>
      <c r="K13">
        <v>5</v>
      </c>
      <c r="L13">
        <v>11</v>
      </c>
      <c r="N13" t="s">
        <v>32</v>
      </c>
      <c r="O13">
        <v>10</v>
      </c>
      <c r="P13">
        <f>O13/67</f>
        <v>0.14925373134328357</v>
      </c>
      <c r="Q13">
        <f t="shared" si="2"/>
        <v>0.74626865671641784</v>
      </c>
      <c r="R13">
        <v>1</v>
      </c>
    </row>
    <row r="14" spans="1:18" x14ac:dyDescent="0.25">
      <c r="A14">
        <v>20</v>
      </c>
      <c r="B14">
        <v>26</v>
      </c>
      <c r="C14">
        <v>31</v>
      </c>
      <c r="F14" s="5">
        <v>28</v>
      </c>
      <c r="G14" s="4">
        <v>7</v>
      </c>
      <c r="I14">
        <v>28</v>
      </c>
      <c r="J14">
        <v>11</v>
      </c>
      <c r="K14">
        <v>7</v>
      </c>
      <c r="L14">
        <v>9</v>
      </c>
    </row>
    <row r="15" spans="1:18" x14ac:dyDescent="0.25">
      <c r="A15">
        <v>24</v>
      </c>
      <c r="B15">
        <v>28</v>
      </c>
      <c r="C15">
        <v>30</v>
      </c>
      <c r="F15" s="5">
        <v>29</v>
      </c>
      <c r="G15" s="4">
        <v>6</v>
      </c>
      <c r="I15">
        <v>29</v>
      </c>
      <c r="J15">
        <v>3</v>
      </c>
      <c r="K15">
        <v>6</v>
      </c>
      <c r="L15">
        <v>7</v>
      </c>
      <c r="O15" t="s">
        <v>0</v>
      </c>
    </row>
    <row r="16" spans="1:18" x14ac:dyDescent="0.25">
      <c r="A16">
        <v>28</v>
      </c>
      <c r="B16">
        <v>30</v>
      </c>
      <c r="C16">
        <v>28</v>
      </c>
      <c r="F16" s="5">
        <v>30</v>
      </c>
      <c r="G16" s="4">
        <v>7</v>
      </c>
      <c r="I16">
        <v>30</v>
      </c>
      <c r="J16">
        <v>2</v>
      </c>
      <c r="K16">
        <v>7</v>
      </c>
      <c r="L16">
        <v>5</v>
      </c>
      <c r="N16" t="s">
        <v>160</v>
      </c>
      <c r="O16">
        <v>27</v>
      </c>
      <c r="P16">
        <f>O16/63</f>
        <v>0.42857142857142855</v>
      </c>
      <c r="Q16">
        <f>5*P16</f>
        <v>2.1428571428571428</v>
      </c>
      <c r="R16">
        <v>2</v>
      </c>
    </row>
    <row r="17" spans="1:18" x14ac:dyDescent="0.25">
      <c r="A17">
        <v>42</v>
      </c>
      <c r="B17">
        <v>22</v>
      </c>
      <c r="C17">
        <v>27</v>
      </c>
      <c r="F17" s="5">
        <v>31</v>
      </c>
      <c r="G17" s="4">
        <v>2</v>
      </c>
      <c r="I17">
        <v>31</v>
      </c>
      <c r="J17">
        <v>3</v>
      </c>
      <c r="K17">
        <v>2</v>
      </c>
      <c r="L17">
        <v>3</v>
      </c>
      <c r="N17" t="s">
        <v>159</v>
      </c>
      <c r="O17">
        <v>26</v>
      </c>
      <c r="P17">
        <f>O17/63</f>
        <v>0.41269841269841268</v>
      </c>
      <c r="Q17">
        <f t="shared" ref="Q17:Q18" si="3">5*P17</f>
        <v>2.0634920634920633</v>
      </c>
      <c r="R17">
        <v>2</v>
      </c>
    </row>
    <row r="18" spans="1:18" x14ac:dyDescent="0.25">
      <c r="A18">
        <v>28</v>
      </c>
      <c r="B18">
        <v>22</v>
      </c>
      <c r="C18">
        <v>28</v>
      </c>
      <c r="F18" s="5">
        <v>33</v>
      </c>
      <c r="G18" s="4">
        <v>5</v>
      </c>
      <c r="I18">
        <v>32</v>
      </c>
      <c r="J18">
        <v>0</v>
      </c>
      <c r="K18">
        <v>0</v>
      </c>
      <c r="L18">
        <v>1</v>
      </c>
      <c r="N18" t="s">
        <v>161</v>
      </c>
      <c r="O18">
        <v>10</v>
      </c>
      <c r="P18">
        <f>O18/63</f>
        <v>0.15873015873015872</v>
      </c>
      <c r="Q18">
        <f t="shared" si="3"/>
        <v>0.79365079365079361</v>
      </c>
      <c r="R18">
        <v>1</v>
      </c>
    </row>
    <row r="19" spans="1:18" x14ac:dyDescent="0.25">
      <c r="A19">
        <v>28</v>
      </c>
      <c r="B19">
        <v>21</v>
      </c>
      <c r="C19">
        <v>23</v>
      </c>
      <c r="F19" s="5">
        <v>34</v>
      </c>
      <c r="G19" s="4">
        <v>2</v>
      </c>
      <c r="I19">
        <v>33</v>
      </c>
      <c r="J19">
        <v>2</v>
      </c>
      <c r="K19">
        <v>5</v>
      </c>
      <c r="L19">
        <v>1</v>
      </c>
    </row>
    <row r="20" spans="1:18" x14ac:dyDescent="0.25">
      <c r="A20">
        <v>29</v>
      </c>
      <c r="B20">
        <v>24</v>
      </c>
      <c r="C20">
        <v>28</v>
      </c>
      <c r="F20" s="5" t="s">
        <v>6</v>
      </c>
      <c r="G20" s="4"/>
      <c r="I20">
        <v>34</v>
      </c>
      <c r="J20">
        <v>1</v>
      </c>
      <c r="K20">
        <v>2</v>
      </c>
      <c r="L20">
        <v>0</v>
      </c>
    </row>
    <row r="21" spans="1:18" x14ac:dyDescent="0.25">
      <c r="A21">
        <v>35</v>
      </c>
      <c r="B21">
        <v>23</v>
      </c>
      <c r="C21">
        <v>28</v>
      </c>
      <c r="F21" s="5" t="s">
        <v>7</v>
      </c>
      <c r="G21" s="4">
        <v>122</v>
      </c>
      <c r="I21">
        <v>35</v>
      </c>
      <c r="J21">
        <v>2</v>
      </c>
      <c r="K21">
        <v>0</v>
      </c>
      <c r="L21">
        <v>0</v>
      </c>
    </row>
    <row r="22" spans="1:18" x14ac:dyDescent="0.25">
      <c r="A22">
        <v>23</v>
      </c>
      <c r="B22">
        <v>30</v>
      </c>
      <c r="C22">
        <v>26</v>
      </c>
      <c r="I22">
        <v>37</v>
      </c>
      <c r="J22">
        <v>1</v>
      </c>
      <c r="K22">
        <v>0</v>
      </c>
      <c r="L22">
        <v>0</v>
      </c>
    </row>
    <row r="23" spans="1:18" x14ac:dyDescent="0.25">
      <c r="A23">
        <v>24</v>
      </c>
      <c r="B23">
        <v>31</v>
      </c>
      <c r="C23">
        <v>29</v>
      </c>
      <c r="I23">
        <v>42</v>
      </c>
      <c r="J23">
        <v>1</v>
      </c>
      <c r="K23">
        <v>0</v>
      </c>
      <c r="L23">
        <v>0</v>
      </c>
    </row>
    <row r="24" spans="1:18" x14ac:dyDescent="0.25">
      <c r="A24">
        <v>34</v>
      </c>
      <c r="B24">
        <v>33</v>
      </c>
      <c r="C24">
        <v>27</v>
      </c>
    </row>
    <row r="25" spans="1:18" x14ac:dyDescent="0.25">
      <c r="A25">
        <v>31</v>
      </c>
      <c r="B25">
        <v>21</v>
      </c>
      <c r="C25">
        <v>31</v>
      </c>
      <c r="I25" t="s">
        <v>164</v>
      </c>
      <c r="J25">
        <v>63</v>
      </c>
      <c r="K25">
        <v>122</v>
      </c>
      <c r="L25">
        <v>70</v>
      </c>
    </row>
    <row r="26" spans="1:18" x14ac:dyDescent="0.25">
      <c r="A26">
        <v>37</v>
      </c>
      <c r="B26">
        <v>20</v>
      </c>
      <c r="C26">
        <v>25</v>
      </c>
    </row>
    <row r="27" spans="1:18" x14ac:dyDescent="0.25">
      <c r="A27">
        <v>23</v>
      </c>
      <c r="B27">
        <v>23</v>
      </c>
      <c r="C27">
        <v>27</v>
      </c>
    </row>
    <row r="28" spans="1:18" x14ac:dyDescent="0.25">
      <c r="A28">
        <v>28</v>
      </c>
      <c r="B28">
        <v>21</v>
      </c>
      <c r="C28">
        <v>22</v>
      </c>
      <c r="N28" t="s">
        <v>7</v>
      </c>
      <c r="O28">
        <v>98</v>
      </c>
      <c r="P28">
        <v>161</v>
      </c>
      <c r="Q28">
        <v>91</v>
      </c>
    </row>
    <row r="29" spans="1:18" x14ac:dyDescent="0.25">
      <c r="A29">
        <v>28</v>
      </c>
      <c r="B29">
        <v>21</v>
      </c>
      <c r="C29">
        <v>24</v>
      </c>
    </row>
    <row r="30" spans="1:18" x14ac:dyDescent="0.25">
      <c r="A30">
        <v>29</v>
      </c>
      <c r="B30">
        <v>24</v>
      </c>
      <c r="C30">
        <v>29</v>
      </c>
    </row>
    <row r="31" spans="1:18" x14ac:dyDescent="0.25">
      <c r="A31">
        <v>28</v>
      </c>
      <c r="B31">
        <v>30</v>
      </c>
      <c r="C31">
        <v>29</v>
      </c>
    </row>
    <row r="32" spans="1:18" x14ac:dyDescent="0.25">
      <c r="A32">
        <v>22</v>
      </c>
      <c r="B32">
        <v>29</v>
      </c>
      <c r="C32">
        <v>24</v>
      </c>
    </row>
    <row r="33" spans="1:3" x14ac:dyDescent="0.25">
      <c r="A33">
        <v>22</v>
      </c>
      <c r="B33">
        <v>34</v>
      </c>
      <c r="C33">
        <v>24</v>
      </c>
    </row>
    <row r="34" spans="1:3" x14ac:dyDescent="0.25">
      <c r="A34">
        <v>23</v>
      </c>
      <c r="B34">
        <v>20</v>
      </c>
      <c r="C34">
        <v>27</v>
      </c>
    </row>
    <row r="35" spans="1:3" x14ac:dyDescent="0.25">
      <c r="A35">
        <v>21</v>
      </c>
      <c r="B35">
        <v>20</v>
      </c>
      <c r="C35">
        <v>26</v>
      </c>
    </row>
    <row r="36" spans="1:3" x14ac:dyDescent="0.25">
      <c r="A36">
        <v>25</v>
      </c>
      <c r="B36">
        <v>24</v>
      </c>
      <c r="C36">
        <v>26</v>
      </c>
    </row>
    <row r="37" spans="1:3" x14ac:dyDescent="0.25">
      <c r="A37">
        <v>33</v>
      </c>
      <c r="B37">
        <v>22</v>
      </c>
      <c r="C37">
        <v>26</v>
      </c>
    </row>
    <row r="38" spans="1:3" x14ac:dyDescent="0.25">
      <c r="A38">
        <v>31</v>
      </c>
      <c r="B38">
        <v>23</v>
      </c>
      <c r="C38">
        <v>30</v>
      </c>
    </row>
    <row r="39" spans="1:3" x14ac:dyDescent="0.25">
      <c r="A39">
        <v>22</v>
      </c>
      <c r="B39">
        <v>25</v>
      </c>
      <c r="C39">
        <v>21</v>
      </c>
    </row>
    <row r="40" spans="1:3" x14ac:dyDescent="0.25">
      <c r="A40">
        <v>22</v>
      </c>
      <c r="B40">
        <v>25</v>
      </c>
      <c r="C40">
        <v>28</v>
      </c>
    </row>
    <row r="41" spans="1:3" x14ac:dyDescent="0.25">
      <c r="A41">
        <v>23</v>
      </c>
      <c r="B41">
        <v>33</v>
      </c>
      <c r="C41">
        <v>29</v>
      </c>
    </row>
    <row r="42" spans="1:3" x14ac:dyDescent="0.25">
      <c r="A42">
        <v>22</v>
      </c>
      <c r="B42">
        <v>23</v>
      </c>
      <c r="C42">
        <v>23</v>
      </c>
    </row>
    <row r="43" spans="1:3" x14ac:dyDescent="0.25">
      <c r="A43">
        <v>31</v>
      </c>
      <c r="B43">
        <v>24</v>
      </c>
      <c r="C43">
        <v>25</v>
      </c>
    </row>
    <row r="44" spans="1:3" x14ac:dyDescent="0.25">
      <c r="A44">
        <v>27</v>
      </c>
      <c r="B44">
        <v>23</v>
      </c>
      <c r="C44">
        <v>23</v>
      </c>
    </row>
    <row r="45" spans="1:3" x14ac:dyDescent="0.25">
      <c r="A45">
        <v>21</v>
      </c>
      <c r="B45">
        <v>22</v>
      </c>
      <c r="C45">
        <v>28</v>
      </c>
    </row>
    <row r="46" spans="1:3" x14ac:dyDescent="0.25">
      <c r="A46">
        <v>21</v>
      </c>
      <c r="B46">
        <v>24</v>
      </c>
      <c r="C46">
        <v>24</v>
      </c>
    </row>
    <row r="47" spans="1:3" x14ac:dyDescent="0.25">
      <c r="A47">
        <v>25</v>
      </c>
      <c r="B47">
        <v>22</v>
      </c>
      <c r="C47">
        <v>23</v>
      </c>
    </row>
    <row r="48" spans="1:3" x14ac:dyDescent="0.25">
      <c r="A48">
        <v>20</v>
      </c>
      <c r="B48">
        <v>29</v>
      </c>
      <c r="C48">
        <v>25</v>
      </c>
    </row>
    <row r="49" spans="1:3" x14ac:dyDescent="0.25">
      <c r="A49">
        <v>29</v>
      </c>
      <c r="B49">
        <v>28</v>
      </c>
      <c r="C49">
        <v>28</v>
      </c>
    </row>
    <row r="50" spans="1:3" x14ac:dyDescent="0.25">
      <c r="A50">
        <v>25</v>
      </c>
      <c r="B50">
        <v>31</v>
      </c>
      <c r="C50">
        <v>27</v>
      </c>
    </row>
    <row r="51" spans="1:3" x14ac:dyDescent="0.25">
      <c r="A51">
        <v>26</v>
      </c>
      <c r="B51">
        <v>33</v>
      </c>
      <c r="C51">
        <v>29</v>
      </c>
    </row>
    <row r="52" spans="1:3" x14ac:dyDescent="0.25">
      <c r="A52">
        <v>23</v>
      </c>
      <c r="B52">
        <v>20</v>
      </c>
      <c r="C52">
        <v>27</v>
      </c>
    </row>
    <row r="53" spans="1:3" x14ac:dyDescent="0.25">
      <c r="A53">
        <v>28</v>
      </c>
      <c r="B53">
        <v>21</v>
      </c>
      <c r="C53">
        <v>27</v>
      </c>
    </row>
    <row r="54" spans="1:3" x14ac:dyDescent="0.25">
      <c r="A54">
        <v>20</v>
      </c>
      <c r="B54">
        <v>23</v>
      </c>
      <c r="C54">
        <v>30</v>
      </c>
    </row>
    <row r="55" spans="1:3" x14ac:dyDescent="0.25">
      <c r="A55">
        <v>33</v>
      </c>
      <c r="B55">
        <v>25</v>
      </c>
      <c r="C55">
        <v>23</v>
      </c>
    </row>
    <row r="56" spans="1:3" x14ac:dyDescent="0.25">
      <c r="A56">
        <v>21</v>
      </c>
      <c r="B56">
        <v>24</v>
      </c>
      <c r="C56">
        <v>26</v>
      </c>
    </row>
    <row r="57" spans="1:3" x14ac:dyDescent="0.25">
      <c r="A57">
        <v>25</v>
      </c>
      <c r="B57">
        <v>26</v>
      </c>
      <c r="C57">
        <v>25</v>
      </c>
    </row>
    <row r="58" spans="1:3" x14ac:dyDescent="0.25">
      <c r="A58">
        <v>24</v>
      </c>
      <c r="B58">
        <v>27</v>
      </c>
      <c r="C58">
        <v>28</v>
      </c>
    </row>
    <row r="59" spans="1:3" x14ac:dyDescent="0.25">
      <c r="A59">
        <v>23</v>
      </c>
      <c r="B59">
        <v>26</v>
      </c>
      <c r="C59">
        <v>26</v>
      </c>
    </row>
    <row r="60" spans="1:3" x14ac:dyDescent="0.25">
      <c r="A60">
        <v>30</v>
      </c>
      <c r="B60">
        <v>26</v>
      </c>
      <c r="C60">
        <v>26</v>
      </c>
    </row>
    <row r="61" spans="1:3" x14ac:dyDescent="0.25">
      <c r="A61">
        <v>23</v>
      </c>
      <c r="B61">
        <v>28</v>
      </c>
      <c r="C61">
        <v>25</v>
      </c>
    </row>
    <row r="62" spans="1:3" x14ac:dyDescent="0.25">
      <c r="A62">
        <v>22</v>
      </c>
      <c r="B62">
        <v>29</v>
      </c>
      <c r="C62">
        <v>27</v>
      </c>
    </row>
    <row r="63" spans="1:3" x14ac:dyDescent="0.25">
      <c r="A63">
        <v>30</v>
      </c>
      <c r="B63">
        <v>30</v>
      </c>
      <c r="C63">
        <v>31</v>
      </c>
    </row>
    <row r="64" spans="1:3" x14ac:dyDescent="0.25">
      <c r="A64">
        <v>20</v>
      </c>
      <c r="B64">
        <v>33</v>
      </c>
      <c r="C64">
        <v>26</v>
      </c>
    </row>
    <row r="65" spans="2:3" x14ac:dyDescent="0.25">
      <c r="B65">
        <v>20</v>
      </c>
      <c r="C65">
        <v>30</v>
      </c>
    </row>
    <row r="66" spans="2:3" x14ac:dyDescent="0.25">
      <c r="B66">
        <v>27</v>
      </c>
      <c r="C66">
        <v>28</v>
      </c>
    </row>
    <row r="67" spans="2:3" x14ac:dyDescent="0.25">
      <c r="B67">
        <v>29</v>
      </c>
      <c r="C67">
        <v>26</v>
      </c>
    </row>
    <row r="68" spans="2:3" x14ac:dyDescent="0.25">
      <c r="B68">
        <v>20</v>
      </c>
      <c r="C68">
        <v>21</v>
      </c>
    </row>
    <row r="69" spans="2:3" x14ac:dyDescent="0.25">
      <c r="B69">
        <v>29</v>
      </c>
      <c r="C69">
        <v>23</v>
      </c>
    </row>
    <row r="70" spans="2:3" x14ac:dyDescent="0.25">
      <c r="B70">
        <v>23</v>
      </c>
      <c r="C70">
        <v>26</v>
      </c>
    </row>
    <row r="71" spans="2:3" x14ac:dyDescent="0.25">
      <c r="B71">
        <v>22</v>
      </c>
      <c r="C71">
        <v>26</v>
      </c>
    </row>
    <row r="72" spans="2:3" x14ac:dyDescent="0.25">
      <c r="B72">
        <v>21</v>
      </c>
    </row>
    <row r="73" spans="2:3" x14ac:dyDescent="0.25">
      <c r="B73">
        <v>25</v>
      </c>
    </row>
    <row r="74" spans="2:3" x14ac:dyDescent="0.25">
      <c r="B74">
        <v>20</v>
      </c>
    </row>
    <row r="75" spans="2:3" x14ac:dyDescent="0.25">
      <c r="B75">
        <v>25</v>
      </c>
    </row>
    <row r="76" spans="2:3" x14ac:dyDescent="0.25">
      <c r="B76">
        <v>23</v>
      </c>
    </row>
    <row r="77" spans="2:3" x14ac:dyDescent="0.25">
      <c r="B77">
        <v>26</v>
      </c>
    </row>
    <row r="78" spans="2:3" x14ac:dyDescent="0.25">
      <c r="B78">
        <v>25</v>
      </c>
    </row>
    <row r="79" spans="2:3" x14ac:dyDescent="0.25">
      <c r="B79">
        <v>33</v>
      </c>
    </row>
    <row r="80" spans="2:3" x14ac:dyDescent="0.25">
      <c r="B80">
        <v>28</v>
      </c>
    </row>
    <row r="81" spans="2:2" x14ac:dyDescent="0.25">
      <c r="B81">
        <v>30</v>
      </c>
    </row>
    <row r="82" spans="2:2" x14ac:dyDescent="0.25">
      <c r="B82">
        <v>26</v>
      </c>
    </row>
    <row r="83" spans="2:2" x14ac:dyDescent="0.25">
      <c r="B83">
        <v>21</v>
      </c>
    </row>
    <row r="84" spans="2:2" x14ac:dyDescent="0.25">
      <c r="B84">
        <v>28</v>
      </c>
    </row>
    <row r="85" spans="2:2" x14ac:dyDescent="0.25">
      <c r="B85">
        <v>34</v>
      </c>
    </row>
    <row r="86" spans="2:2" x14ac:dyDescent="0.25">
      <c r="B86">
        <v>24</v>
      </c>
    </row>
    <row r="87" spans="2:2" x14ac:dyDescent="0.25">
      <c r="B87">
        <v>24</v>
      </c>
    </row>
    <row r="88" spans="2:2" x14ac:dyDescent="0.25">
      <c r="B88">
        <v>28</v>
      </c>
    </row>
    <row r="89" spans="2:2" x14ac:dyDescent="0.25">
      <c r="B89">
        <v>24</v>
      </c>
    </row>
    <row r="90" spans="2:2" x14ac:dyDescent="0.25">
      <c r="B90">
        <v>21</v>
      </c>
    </row>
    <row r="91" spans="2:2" x14ac:dyDescent="0.25">
      <c r="B91">
        <v>22</v>
      </c>
    </row>
    <row r="92" spans="2:2" x14ac:dyDescent="0.25">
      <c r="B92">
        <v>25</v>
      </c>
    </row>
    <row r="93" spans="2:2" x14ac:dyDescent="0.25">
      <c r="B93">
        <v>25</v>
      </c>
    </row>
    <row r="94" spans="2:2" x14ac:dyDescent="0.25">
      <c r="B94">
        <v>22</v>
      </c>
    </row>
    <row r="95" spans="2:2" x14ac:dyDescent="0.25">
      <c r="B95">
        <v>28</v>
      </c>
    </row>
    <row r="96" spans="2:2" x14ac:dyDescent="0.25">
      <c r="B96">
        <v>25</v>
      </c>
    </row>
    <row r="97" spans="2:2" x14ac:dyDescent="0.25">
      <c r="B97">
        <v>25</v>
      </c>
    </row>
    <row r="98" spans="2:2" x14ac:dyDescent="0.25">
      <c r="B98">
        <v>27</v>
      </c>
    </row>
    <row r="99" spans="2:2" x14ac:dyDescent="0.25">
      <c r="B99">
        <v>22</v>
      </c>
    </row>
    <row r="100" spans="2:2" x14ac:dyDescent="0.25">
      <c r="B100">
        <v>27</v>
      </c>
    </row>
    <row r="101" spans="2:2" x14ac:dyDescent="0.25">
      <c r="B101">
        <v>26</v>
      </c>
    </row>
    <row r="102" spans="2:2" x14ac:dyDescent="0.25">
      <c r="B102">
        <v>30</v>
      </c>
    </row>
    <row r="103" spans="2:2" x14ac:dyDescent="0.25">
      <c r="B103">
        <v>29</v>
      </c>
    </row>
    <row r="104" spans="2:2" x14ac:dyDescent="0.25">
      <c r="B104">
        <v>26</v>
      </c>
    </row>
    <row r="105" spans="2:2" x14ac:dyDescent="0.25">
      <c r="B105">
        <v>24</v>
      </c>
    </row>
    <row r="106" spans="2:2" x14ac:dyDescent="0.25">
      <c r="B106">
        <v>23</v>
      </c>
    </row>
    <row r="107" spans="2:2" x14ac:dyDescent="0.25">
      <c r="B107">
        <v>27</v>
      </c>
    </row>
    <row r="108" spans="2:2" x14ac:dyDescent="0.25">
      <c r="B108">
        <v>26</v>
      </c>
    </row>
    <row r="109" spans="2:2" x14ac:dyDescent="0.25">
      <c r="B109">
        <v>23</v>
      </c>
    </row>
    <row r="110" spans="2:2" x14ac:dyDescent="0.25">
      <c r="B110">
        <v>26</v>
      </c>
    </row>
    <row r="111" spans="2:2" x14ac:dyDescent="0.25">
      <c r="B111">
        <v>26</v>
      </c>
    </row>
    <row r="112" spans="2:2" x14ac:dyDescent="0.25">
      <c r="B112">
        <v>25</v>
      </c>
    </row>
    <row r="113" spans="2:2" x14ac:dyDescent="0.25">
      <c r="B113">
        <v>22</v>
      </c>
    </row>
    <row r="114" spans="2:2" x14ac:dyDescent="0.25">
      <c r="B114">
        <v>26</v>
      </c>
    </row>
    <row r="115" spans="2:2" x14ac:dyDescent="0.25">
      <c r="B115">
        <v>30</v>
      </c>
    </row>
    <row r="116" spans="2:2" x14ac:dyDescent="0.25">
      <c r="B116">
        <v>24</v>
      </c>
    </row>
    <row r="117" spans="2:2" x14ac:dyDescent="0.25">
      <c r="B117">
        <v>22</v>
      </c>
    </row>
    <row r="118" spans="2:2" x14ac:dyDescent="0.25">
      <c r="B118">
        <v>22</v>
      </c>
    </row>
    <row r="119" spans="2:2" x14ac:dyDescent="0.25">
      <c r="B119">
        <v>26</v>
      </c>
    </row>
    <row r="120" spans="2:2" x14ac:dyDescent="0.25">
      <c r="B120">
        <v>22</v>
      </c>
    </row>
    <row r="121" spans="2:2" x14ac:dyDescent="0.25">
      <c r="B121">
        <v>22</v>
      </c>
    </row>
    <row r="122" spans="2:2" x14ac:dyDescent="0.25">
      <c r="B122">
        <v>21</v>
      </c>
    </row>
    <row r="123" spans="2:2" x14ac:dyDescent="0.25">
      <c r="B123">
        <v>23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F71"/>
  <sheetViews>
    <sheetView topLeftCell="AC10" zoomScale="60" zoomScaleNormal="60" workbookViewId="0">
      <pane ySplit="2" topLeftCell="A12" activePane="bottomLeft" state="frozen"/>
      <selection activeCell="G4" sqref="G4"/>
      <selection pane="bottomLeft" activeCell="BA28" activeCellId="4" sqref="BA15:BB15 BA18:BB18 BA20:BB20 BA23:BB23 BA28:BB29"/>
    </sheetView>
  </sheetViews>
  <sheetFormatPr defaultRowHeight="15.75" x14ac:dyDescent="0.25"/>
  <cols>
    <col min="1" max="1" width="14.7109375" style="14" customWidth="1"/>
    <col min="2" max="2" width="18.85546875" style="14" bestFit="1" customWidth="1"/>
    <col min="3" max="3" width="34.7109375" style="14" customWidth="1"/>
    <col min="4" max="4" width="13.28515625" style="14" customWidth="1"/>
    <col min="5" max="5" width="13.140625" style="14" customWidth="1"/>
    <col min="6" max="6" width="30.42578125" style="14" customWidth="1"/>
    <col min="7" max="7" width="13.28515625" style="14" customWidth="1"/>
    <col min="8" max="8" width="9.140625" style="14"/>
    <col min="9" max="9" width="11" style="14" customWidth="1"/>
    <col min="10" max="10" width="13.28515625" style="14" customWidth="1"/>
    <col min="11" max="11" width="9.140625" style="14"/>
    <col min="12" max="12" width="13.140625" style="14" customWidth="1"/>
    <col min="13" max="13" width="11.7109375" style="14" customWidth="1"/>
    <col min="14" max="14" width="9.140625" style="14"/>
    <col min="15" max="15" width="13.140625" style="14" customWidth="1"/>
    <col min="16" max="16" width="11.140625" style="14" customWidth="1"/>
    <col min="17" max="17" width="16.140625" style="14" customWidth="1"/>
    <col min="18" max="18" width="13.140625" style="14" customWidth="1"/>
    <col min="19" max="19" width="12.28515625" style="14" customWidth="1"/>
    <col min="20" max="20" width="9.140625" style="14"/>
    <col min="21" max="21" width="13.140625" style="14" customWidth="1"/>
    <col min="22" max="22" width="12.5703125" style="14" customWidth="1"/>
    <col min="23" max="23" width="9.140625" style="14"/>
    <col min="24" max="24" width="13.140625" style="14" customWidth="1"/>
    <col min="25" max="25" width="12" style="14" customWidth="1"/>
    <col min="26" max="26" width="9.140625" style="14"/>
    <col min="27" max="27" width="13.140625" style="14" customWidth="1"/>
    <col min="28" max="28" width="12" style="14" customWidth="1"/>
    <col min="29" max="29" width="9.140625" style="14"/>
    <col min="30" max="30" width="13.140625" style="14" customWidth="1"/>
    <col min="31" max="31" width="12" style="14" customWidth="1"/>
    <col min="32" max="32" width="9.140625" style="14"/>
    <col min="33" max="33" width="13.140625" style="14" customWidth="1"/>
    <col min="34" max="34" width="12.85546875" style="14" customWidth="1"/>
    <col min="35" max="35" width="9.140625" style="14"/>
    <col min="36" max="36" width="9.140625" style="14" customWidth="1"/>
    <col min="37" max="37" width="12" style="14" customWidth="1"/>
    <col min="38" max="38" width="9.140625" style="14"/>
    <col min="39" max="39" width="9.140625" style="14" customWidth="1"/>
    <col min="40" max="40" width="14" style="14" customWidth="1"/>
    <col min="41" max="41" width="9.140625" style="14"/>
    <col min="42" max="42" width="9.140625" style="14" customWidth="1"/>
    <col min="43" max="43" width="12" style="14" customWidth="1"/>
    <col min="44" max="44" width="9.140625" style="14"/>
    <col min="45" max="45" width="9.140625" style="14" customWidth="1"/>
    <col min="46" max="46" width="12" style="14" customWidth="1"/>
    <col min="47" max="47" width="9.140625" style="14"/>
    <col min="48" max="48" width="9.140625" style="14" customWidth="1"/>
    <col min="49" max="49" width="12" style="14" customWidth="1"/>
    <col min="50" max="50" width="9.140625" style="14"/>
    <col min="51" max="51" width="9.140625" style="14" customWidth="1"/>
    <col min="52" max="52" width="12" style="14" customWidth="1"/>
    <col min="53" max="53" width="9.140625" style="14"/>
    <col min="54" max="54" width="9.140625" style="14" customWidth="1"/>
    <col min="55" max="16384" width="9.140625" style="14"/>
  </cols>
  <sheetData>
    <row r="1" spans="1:54" hidden="1" x14ac:dyDescent="0.25">
      <c r="A1" s="14" t="s">
        <v>40</v>
      </c>
    </row>
    <row r="2" spans="1:54" hidden="1" x14ac:dyDescent="0.25">
      <c r="A2" s="14" t="s">
        <v>41</v>
      </c>
    </row>
    <row r="3" spans="1:54" hidden="1" x14ac:dyDescent="0.25">
      <c r="A3" s="21" t="s">
        <v>42</v>
      </c>
    </row>
    <row r="4" spans="1:54" hidden="1" x14ac:dyDescent="0.25">
      <c r="A4" s="16" t="s">
        <v>43</v>
      </c>
    </row>
    <row r="5" spans="1:54" hidden="1" x14ac:dyDescent="0.25">
      <c r="A5" s="16" t="s">
        <v>44</v>
      </c>
    </row>
    <row r="6" spans="1:54" hidden="1" x14ac:dyDescent="0.25">
      <c r="A6" s="16" t="s">
        <v>45</v>
      </c>
    </row>
    <row r="7" spans="1:54" hidden="1" x14ac:dyDescent="0.25">
      <c r="A7" s="16" t="s">
        <v>46</v>
      </c>
    </row>
    <row r="8" spans="1:54" hidden="1" x14ac:dyDescent="0.25">
      <c r="A8" s="16" t="s">
        <v>47</v>
      </c>
    </row>
    <row r="9" spans="1:54" hidden="1" x14ac:dyDescent="0.25">
      <c r="A9" s="20" t="s">
        <v>48</v>
      </c>
      <c r="B9" s="19" t="s">
        <v>49</v>
      </c>
      <c r="F9" s="15" t="s">
        <v>52</v>
      </c>
    </row>
    <row r="10" spans="1:54" x14ac:dyDescent="0.25">
      <c r="A10" s="20"/>
      <c r="B10" s="19"/>
      <c r="F10" s="15"/>
      <c r="R10" s="28" t="s">
        <v>189</v>
      </c>
    </row>
    <row r="11" spans="1:54" x14ac:dyDescent="0.25">
      <c r="A11" s="27" t="s">
        <v>53</v>
      </c>
      <c r="B11" s="14" t="s">
        <v>87</v>
      </c>
      <c r="C11" s="14" t="s">
        <v>54</v>
      </c>
      <c r="D11" s="17" t="s">
        <v>56</v>
      </c>
      <c r="E11" s="14" t="s">
        <v>87</v>
      </c>
      <c r="F11" s="14" t="s">
        <v>123</v>
      </c>
      <c r="G11" s="17" t="s">
        <v>59</v>
      </c>
      <c r="H11" s="14" t="s">
        <v>87</v>
      </c>
      <c r="I11" s="14" t="s">
        <v>124</v>
      </c>
      <c r="J11" s="17" t="s">
        <v>60</v>
      </c>
      <c r="K11" s="14" t="s">
        <v>87</v>
      </c>
      <c r="L11" s="14" t="s">
        <v>124</v>
      </c>
      <c r="M11" s="17" t="s">
        <v>61</v>
      </c>
      <c r="N11" s="14" t="s">
        <v>87</v>
      </c>
      <c r="O11" s="14" t="s">
        <v>124</v>
      </c>
      <c r="P11" s="17" t="s">
        <v>62</v>
      </c>
      <c r="Q11" s="14" t="s">
        <v>87</v>
      </c>
      <c r="R11" s="14" t="s">
        <v>124</v>
      </c>
      <c r="S11" s="17" t="s">
        <v>92</v>
      </c>
      <c r="T11" s="14" t="s">
        <v>87</v>
      </c>
      <c r="U11" s="14" t="s">
        <v>124</v>
      </c>
      <c r="V11" s="17" t="s">
        <v>93</v>
      </c>
      <c r="W11" s="14" t="s">
        <v>87</v>
      </c>
      <c r="X11" s="14" t="s">
        <v>124</v>
      </c>
      <c r="Y11" s="17" t="s">
        <v>94</v>
      </c>
      <c r="Z11" s="14" t="s">
        <v>87</v>
      </c>
      <c r="AA11" s="14" t="s">
        <v>124</v>
      </c>
      <c r="AB11" s="17" t="s">
        <v>95</v>
      </c>
      <c r="AC11" s="14" t="s">
        <v>87</v>
      </c>
      <c r="AD11" s="14" t="s">
        <v>124</v>
      </c>
      <c r="AE11" s="17" t="s">
        <v>96</v>
      </c>
      <c r="AF11" s="14" t="s">
        <v>87</v>
      </c>
      <c r="AG11" s="14" t="s">
        <v>124</v>
      </c>
      <c r="AH11" s="17" t="s">
        <v>97</v>
      </c>
      <c r="AI11" s="14" t="s">
        <v>87</v>
      </c>
      <c r="AJ11" s="14" t="s">
        <v>124</v>
      </c>
      <c r="AK11" s="17" t="s">
        <v>100</v>
      </c>
      <c r="AL11" s="14" t="s">
        <v>87</v>
      </c>
      <c r="AM11" s="14" t="s">
        <v>124</v>
      </c>
      <c r="AN11" s="17" t="s">
        <v>101</v>
      </c>
      <c r="AO11" s="14" t="s">
        <v>87</v>
      </c>
      <c r="AP11" s="14" t="s">
        <v>124</v>
      </c>
      <c r="AQ11" s="17" t="s">
        <v>102</v>
      </c>
      <c r="AR11" s="14" t="s">
        <v>87</v>
      </c>
      <c r="AS11" s="14" t="s">
        <v>124</v>
      </c>
      <c r="AT11" s="17" t="s">
        <v>103</v>
      </c>
      <c r="AU11" s="14" t="s">
        <v>87</v>
      </c>
      <c r="AV11" s="14" t="s">
        <v>124</v>
      </c>
      <c r="AW11" s="17" t="s">
        <v>104</v>
      </c>
      <c r="AX11" s="14" t="s">
        <v>87</v>
      </c>
      <c r="AY11" s="14" t="s">
        <v>124</v>
      </c>
      <c r="AZ11" s="17" t="s">
        <v>105</v>
      </c>
      <c r="BA11" s="14" t="s">
        <v>87</v>
      </c>
      <c r="BB11" s="14" t="s">
        <v>124</v>
      </c>
    </row>
    <row r="12" spans="1:54" x14ac:dyDescent="0.25">
      <c r="A12" s="14" t="s">
        <v>162</v>
      </c>
      <c r="B12" s="14">
        <v>22</v>
      </c>
      <c r="D12" s="14" t="s">
        <v>162</v>
      </c>
      <c r="E12" s="16">
        <v>23</v>
      </c>
      <c r="F12" s="16">
        <v>23</v>
      </c>
      <c r="G12" s="14" t="s">
        <v>162</v>
      </c>
      <c r="H12" s="16">
        <v>23</v>
      </c>
      <c r="I12" s="16">
        <v>21</v>
      </c>
      <c r="J12" s="14" t="s">
        <v>162</v>
      </c>
      <c r="K12" s="16">
        <v>21</v>
      </c>
      <c r="L12" s="16">
        <v>22</v>
      </c>
      <c r="M12" s="14" t="s">
        <v>162</v>
      </c>
      <c r="N12" s="16">
        <v>21</v>
      </c>
      <c r="O12" s="16"/>
      <c r="P12" s="14" t="s">
        <v>162</v>
      </c>
      <c r="Q12" s="16">
        <v>23</v>
      </c>
      <c r="R12" s="16">
        <v>20</v>
      </c>
      <c r="S12" s="14" t="s">
        <v>162</v>
      </c>
      <c r="T12" s="14">
        <v>24</v>
      </c>
      <c r="U12" s="16">
        <v>25</v>
      </c>
      <c r="V12" s="14" t="s">
        <v>162</v>
      </c>
      <c r="W12" s="16">
        <v>23</v>
      </c>
      <c r="X12" s="16"/>
      <c r="Y12" s="14" t="s">
        <v>162</v>
      </c>
      <c r="Z12" s="16">
        <v>23</v>
      </c>
      <c r="AA12" s="16">
        <v>24</v>
      </c>
      <c r="AB12" s="14" t="s">
        <v>162</v>
      </c>
      <c r="AC12" s="16">
        <v>24</v>
      </c>
      <c r="AD12" s="16"/>
      <c r="AE12" s="14" t="s">
        <v>162</v>
      </c>
      <c r="AF12" s="16">
        <v>24</v>
      </c>
      <c r="AG12" s="16"/>
      <c r="AH12" s="14" t="s">
        <v>162</v>
      </c>
      <c r="AI12" s="14">
        <v>23</v>
      </c>
      <c r="AJ12" s="16"/>
      <c r="AK12" s="14" t="s">
        <v>162</v>
      </c>
      <c r="AL12" s="16">
        <v>24</v>
      </c>
      <c r="AM12" s="16"/>
      <c r="AN12" s="14" t="s">
        <v>162</v>
      </c>
      <c r="AO12" s="16">
        <v>22</v>
      </c>
      <c r="AP12" s="16"/>
      <c r="AQ12" s="14" t="s">
        <v>162</v>
      </c>
      <c r="AR12" s="16">
        <v>22</v>
      </c>
      <c r="AS12" s="16">
        <v>23</v>
      </c>
      <c r="AT12" s="14" t="s">
        <v>162</v>
      </c>
      <c r="AU12" s="16">
        <v>23</v>
      </c>
      <c r="AV12" s="16">
        <v>25</v>
      </c>
      <c r="AW12" s="14" t="s">
        <v>162</v>
      </c>
      <c r="AX12" s="16">
        <v>20</v>
      </c>
      <c r="AY12" s="16"/>
      <c r="AZ12" s="14" t="s">
        <v>162</v>
      </c>
      <c r="BA12" s="16">
        <v>20</v>
      </c>
      <c r="BB12" s="16"/>
    </row>
    <row r="13" spans="1:54" x14ac:dyDescent="0.25">
      <c r="A13" s="14" t="s">
        <v>162</v>
      </c>
      <c r="B13" s="14">
        <v>23</v>
      </c>
      <c r="D13" s="14" t="s">
        <v>162</v>
      </c>
      <c r="E13" s="16">
        <v>23</v>
      </c>
      <c r="F13" s="16">
        <v>24</v>
      </c>
      <c r="G13" s="14" t="s">
        <v>162</v>
      </c>
      <c r="H13" s="16">
        <v>22</v>
      </c>
      <c r="I13" s="16">
        <v>22</v>
      </c>
      <c r="J13" s="14" t="s">
        <v>162</v>
      </c>
      <c r="K13" s="16">
        <v>24</v>
      </c>
      <c r="L13" s="16"/>
      <c r="M13" s="14" t="s">
        <v>162</v>
      </c>
      <c r="N13" s="16">
        <v>23</v>
      </c>
      <c r="O13" s="16"/>
      <c r="P13" s="14" t="s">
        <v>162</v>
      </c>
      <c r="Q13" s="16">
        <v>22</v>
      </c>
      <c r="R13" s="16"/>
      <c r="S13" s="14" t="s">
        <v>162</v>
      </c>
      <c r="T13" s="14">
        <v>22</v>
      </c>
      <c r="U13" s="16"/>
      <c r="V13" s="14" t="s">
        <v>162</v>
      </c>
      <c r="W13" s="16">
        <v>24</v>
      </c>
      <c r="X13" s="16"/>
      <c r="Y13" s="14" t="s">
        <v>162</v>
      </c>
      <c r="Z13" s="16">
        <v>24</v>
      </c>
      <c r="AA13" s="16"/>
      <c r="AB13" s="14" t="s">
        <v>162</v>
      </c>
      <c r="AC13" s="16">
        <v>22</v>
      </c>
      <c r="AD13" s="16"/>
      <c r="AE13" s="14" t="s">
        <v>162</v>
      </c>
      <c r="AF13" s="16">
        <v>22</v>
      </c>
      <c r="AG13" s="16"/>
      <c r="AH13" s="14" t="s">
        <v>162</v>
      </c>
      <c r="AI13" s="14">
        <v>24</v>
      </c>
      <c r="AJ13" s="16"/>
      <c r="AK13" s="14" t="s">
        <v>162</v>
      </c>
      <c r="AL13" s="16">
        <v>22</v>
      </c>
      <c r="AM13" s="16"/>
      <c r="AN13" s="14" t="s">
        <v>162</v>
      </c>
      <c r="AO13" s="16">
        <v>24</v>
      </c>
      <c r="AP13" s="16">
        <v>25</v>
      </c>
      <c r="AQ13" s="14" t="s">
        <v>162</v>
      </c>
      <c r="AR13" s="16">
        <v>22</v>
      </c>
      <c r="AS13" s="16"/>
      <c r="AT13" s="14" t="s">
        <v>162</v>
      </c>
      <c r="AU13" s="16">
        <v>24</v>
      </c>
      <c r="AV13" s="16"/>
      <c r="AW13" s="14" t="s">
        <v>162</v>
      </c>
      <c r="AX13" s="16">
        <v>22</v>
      </c>
      <c r="AY13" s="16"/>
      <c r="AZ13" s="14" t="s">
        <v>162</v>
      </c>
      <c r="BA13" s="16">
        <v>24</v>
      </c>
      <c r="BB13" s="16"/>
    </row>
    <row r="14" spans="1:54" x14ac:dyDescent="0.25">
      <c r="A14" s="14" t="s">
        <v>162</v>
      </c>
      <c r="B14" s="14">
        <v>20</v>
      </c>
      <c r="D14" s="14" t="s">
        <v>162</v>
      </c>
      <c r="E14" s="16">
        <v>22</v>
      </c>
      <c r="F14" s="16"/>
      <c r="G14" s="14" t="s">
        <v>162</v>
      </c>
      <c r="H14" s="16">
        <v>23</v>
      </c>
      <c r="I14" s="16">
        <v>24</v>
      </c>
      <c r="J14" s="14" t="s">
        <v>162</v>
      </c>
      <c r="K14" s="16">
        <v>22</v>
      </c>
      <c r="L14" s="16">
        <v>22</v>
      </c>
      <c r="M14" s="14" t="s">
        <v>162</v>
      </c>
      <c r="N14" s="16">
        <v>23</v>
      </c>
      <c r="O14" s="16"/>
      <c r="P14" s="14" t="s">
        <v>162</v>
      </c>
      <c r="Q14" s="16">
        <v>20</v>
      </c>
      <c r="R14" s="16"/>
      <c r="S14" s="14" t="s">
        <v>162</v>
      </c>
      <c r="T14" s="14">
        <v>24</v>
      </c>
      <c r="U14" s="16"/>
      <c r="V14" s="14" t="s">
        <v>162</v>
      </c>
      <c r="W14" s="16">
        <v>21</v>
      </c>
      <c r="X14" s="16"/>
      <c r="Y14" s="14" t="s">
        <v>162</v>
      </c>
      <c r="Z14" s="16">
        <v>22</v>
      </c>
      <c r="AA14" s="16"/>
      <c r="AB14" s="14" t="s">
        <v>162</v>
      </c>
      <c r="AC14" s="16">
        <v>23</v>
      </c>
      <c r="AD14" s="16"/>
      <c r="AE14" s="14" t="s">
        <v>162</v>
      </c>
      <c r="AF14" s="16">
        <v>23</v>
      </c>
      <c r="AG14" s="16"/>
      <c r="AH14" s="14" t="s">
        <v>162</v>
      </c>
      <c r="AI14" s="14">
        <v>21</v>
      </c>
      <c r="AJ14" s="16"/>
      <c r="AK14" s="14" t="s">
        <v>162</v>
      </c>
      <c r="AL14" s="16">
        <v>24</v>
      </c>
      <c r="AM14" s="16"/>
      <c r="AN14" s="14" t="s">
        <v>162</v>
      </c>
      <c r="AO14" s="16">
        <v>24</v>
      </c>
      <c r="AP14" s="16">
        <v>25</v>
      </c>
      <c r="AQ14" s="14" t="s">
        <v>162</v>
      </c>
      <c r="AR14" s="16">
        <v>24</v>
      </c>
      <c r="AS14" s="16">
        <v>25</v>
      </c>
      <c r="AT14" s="14" t="s">
        <v>162</v>
      </c>
      <c r="AU14" s="16">
        <v>22</v>
      </c>
      <c r="AV14" s="16"/>
      <c r="AW14" s="14" t="s">
        <v>162</v>
      </c>
      <c r="AX14" s="16">
        <v>24</v>
      </c>
      <c r="AY14" s="16"/>
      <c r="AZ14" s="14" t="s">
        <v>162</v>
      </c>
      <c r="BA14" s="16">
        <v>21</v>
      </c>
      <c r="BB14" s="16"/>
    </row>
    <row r="15" spans="1:54" x14ac:dyDescent="0.25">
      <c r="A15" s="14" t="s">
        <v>162</v>
      </c>
      <c r="B15" s="14">
        <v>23</v>
      </c>
      <c r="D15" s="14" t="s">
        <v>162</v>
      </c>
      <c r="E15" s="16">
        <v>23</v>
      </c>
      <c r="F15" s="16">
        <v>24</v>
      </c>
      <c r="G15" s="14" t="s">
        <v>162</v>
      </c>
      <c r="H15" s="16">
        <v>20</v>
      </c>
      <c r="I15" s="16"/>
      <c r="J15" s="14" t="s">
        <v>162</v>
      </c>
      <c r="K15" s="16">
        <v>24</v>
      </c>
      <c r="L15" s="16"/>
      <c r="M15" s="14" t="s">
        <v>162</v>
      </c>
      <c r="N15" s="16">
        <v>21</v>
      </c>
      <c r="O15" s="16"/>
      <c r="P15" s="14" t="s">
        <v>162</v>
      </c>
      <c r="Q15" s="16">
        <v>23</v>
      </c>
      <c r="R15" s="16"/>
      <c r="S15" s="21" t="s">
        <v>162</v>
      </c>
      <c r="T15" s="21">
        <v>24</v>
      </c>
      <c r="U15" s="21">
        <v>25</v>
      </c>
      <c r="V15" s="14" t="s">
        <v>162</v>
      </c>
      <c r="W15" s="16">
        <v>23</v>
      </c>
      <c r="X15" s="16"/>
      <c r="Y15" s="14" t="s">
        <v>162</v>
      </c>
      <c r="Z15" s="16">
        <v>23</v>
      </c>
      <c r="AA15" s="16">
        <v>23</v>
      </c>
      <c r="AB15" s="14" t="s">
        <v>162</v>
      </c>
      <c r="AC15" s="16">
        <v>24</v>
      </c>
      <c r="AD15" s="16"/>
      <c r="AE15" s="14" t="s">
        <v>162</v>
      </c>
      <c r="AF15" s="16">
        <v>24</v>
      </c>
      <c r="AG15" s="16"/>
      <c r="AH15" s="14" t="s">
        <v>162</v>
      </c>
      <c r="AI15" s="14">
        <v>23</v>
      </c>
      <c r="AJ15" s="16"/>
      <c r="AK15" s="14" t="s">
        <v>162</v>
      </c>
      <c r="AL15" s="16">
        <v>23</v>
      </c>
      <c r="AM15" s="16"/>
      <c r="AN15" s="14" t="s">
        <v>162</v>
      </c>
      <c r="AO15" s="16">
        <v>22</v>
      </c>
      <c r="AP15" s="16"/>
      <c r="AQ15" s="14" t="s">
        <v>162</v>
      </c>
      <c r="AR15" s="16">
        <v>23</v>
      </c>
      <c r="AS15" s="16"/>
      <c r="AT15" s="14" t="s">
        <v>162</v>
      </c>
      <c r="AU15" s="16">
        <v>23</v>
      </c>
      <c r="AV15" s="16"/>
      <c r="AW15" s="14" t="s">
        <v>162</v>
      </c>
      <c r="AX15" s="16">
        <v>23</v>
      </c>
      <c r="AY15" s="21">
        <v>25</v>
      </c>
      <c r="AZ15" s="14" t="s">
        <v>162</v>
      </c>
      <c r="BA15" s="16">
        <v>24</v>
      </c>
      <c r="BB15" s="16">
        <v>25</v>
      </c>
    </row>
    <row r="16" spans="1:54" x14ac:dyDescent="0.25">
      <c r="A16" s="14" t="s">
        <v>162</v>
      </c>
      <c r="B16" s="14">
        <v>23</v>
      </c>
      <c r="D16" s="14" t="s">
        <v>162</v>
      </c>
      <c r="E16" s="16">
        <v>24</v>
      </c>
      <c r="F16" s="16">
        <v>24</v>
      </c>
      <c r="G16" s="14" t="s">
        <v>162</v>
      </c>
      <c r="H16" s="16">
        <v>22</v>
      </c>
      <c r="I16" s="16"/>
      <c r="J16" s="14" t="s">
        <v>162</v>
      </c>
      <c r="K16" s="16">
        <v>22</v>
      </c>
      <c r="L16" s="16"/>
      <c r="M16" s="14" t="s">
        <v>162</v>
      </c>
      <c r="N16" s="16">
        <v>24</v>
      </c>
      <c r="O16" s="16"/>
      <c r="P16" s="14" t="s">
        <v>162</v>
      </c>
      <c r="Q16" s="16">
        <v>21</v>
      </c>
      <c r="R16" s="16"/>
      <c r="S16" s="14" t="s">
        <v>163</v>
      </c>
      <c r="T16" s="16">
        <v>26</v>
      </c>
      <c r="U16" s="16">
        <v>28</v>
      </c>
      <c r="V16" s="14" t="s">
        <v>163</v>
      </c>
      <c r="W16" s="16">
        <v>25</v>
      </c>
      <c r="X16" s="16"/>
      <c r="Y16" s="14" t="s">
        <v>163</v>
      </c>
      <c r="Z16" s="16">
        <v>25</v>
      </c>
      <c r="AA16" s="16">
        <v>25</v>
      </c>
      <c r="AB16" s="14" t="s">
        <v>163</v>
      </c>
      <c r="AC16" s="14">
        <v>28</v>
      </c>
      <c r="AD16" s="16"/>
      <c r="AE16" s="14" t="s">
        <v>163</v>
      </c>
      <c r="AF16" s="16">
        <v>26</v>
      </c>
      <c r="AG16" s="16"/>
      <c r="AH16" s="14" t="s">
        <v>163</v>
      </c>
      <c r="AI16" s="16">
        <v>25</v>
      </c>
      <c r="AJ16" s="16"/>
      <c r="AK16" s="14" t="s">
        <v>163</v>
      </c>
      <c r="AL16" s="16">
        <v>25</v>
      </c>
      <c r="AM16" s="16">
        <v>25</v>
      </c>
      <c r="AN16" s="14" t="s">
        <v>163</v>
      </c>
      <c r="AO16" s="16">
        <v>26</v>
      </c>
      <c r="AP16" s="16">
        <v>27</v>
      </c>
      <c r="AQ16" s="14" t="s">
        <v>163</v>
      </c>
      <c r="AR16" s="16">
        <v>25</v>
      </c>
      <c r="AS16" s="16"/>
      <c r="AT16" s="14" t="s">
        <v>163</v>
      </c>
      <c r="AU16" s="16">
        <v>25</v>
      </c>
      <c r="AV16" s="16"/>
      <c r="AW16" s="14" t="s">
        <v>163</v>
      </c>
      <c r="AX16" s="16">
        <v>25</v>
      </c>
      <c r="AY16" s="16">
        <v>25</v>
      </c>
      <c r="AZ16" s="14" t="s">
        <v>163</v>
      </c>
      <c r="BA16" s="16">
        <v>25</v>
      </c>
      <c r="BB16" s="16"/>
    </row>
    <row r="17" spans="1:58" x14ac:dyDescent="0.25">
      <c r="A17" s="14" t="s">
        <v>163</v>
      </c>
      <c r="B17" s="14">
        <v>25</v>
      </c>
      <c r="D17" s="14" t="s">
        <v>163</v>
      </c>
      <c r="E17" s="16">
        <v>25</v>
      </c>
      <c r="F17" s="16">
        <v>26</v>
      </c>
      <c r="G17" s="14" t="s">
        <v>163</v>
      </c>
      <c r="H17" s="16">
        <v>27</v>
      </c>
      <c r="I17" s="16">
        <v>27</v>
      </c>
      <c r="J17" s="14" t="s">
        <v>163</v>
      </c>
      <c r="K17" s="16">
        <v>26</v>
      </c>
      <c r="L17" s="16"/>
      <c r="M17" s="14" t="s">
        <v>163</v>
      </c>
      <c r="N17" s="16">
        <v>26</v>
      </c>
      <c r="O17" s="16">
        <v>28</v>
      </c>
      <c r="P17" s="14" t="s">
        <v>163</v>
      </c>
      <c r="Q17" s="16">
        <v>25</v>
      </c>
      <c r="R17" s="16">
        <v>24</v>
      </c>
      <c r="S17" s="14" t="s">
        <v>163</v>
      </c>
      <c r="T17" s="14">
        <v>27</v>
      </c>
      <c r="U17" s="16">
        <v>27</v>
      </c>
      <c r="V17" s="14" t="s">
        <v>163</v>
      </c>
      <c r="W17" s="16">
        <v>27</v>
      </c>
      <c r="X17" s="16"/>
      <c r="Y17" s="14" t="s">
        <v>163</v>
      </c>
      <c r="Z17" s="16">
        <v>27</v>
      </c>
      <c r="AA17" s="16"/>
      <c r="AB17" s="14" t="s">
        <v>163</v>
      </c>
      <c r="AC17" s="16">
        <v>27</v>
      </c>
      <c r="AD17" s="16">
        <v>27</v>
      </c>
      <c r="AE17" s="14" t="s">
        <v>163</v>
      </c>
      <c r="AF17" s="16">
        <v>27</v>
      </c>
      <c r="AG17" s="16"/>
      <c r="AH17" s="14" t="s">
        <v>163</v>
      </c>
      <c r="AI17" s="14">
        <v>26</v>
      </c>
      <c r="AJ17" s="16"/>
      <c r="AK17" s="14" t="s">
        <v>163</v>
      </c>
      <c r="AL17" s="16">
        <v>26</v>
      </c>
      <c r="AM17" s="16"/>
      <c r="AN17" s="14" t="s">
        <v>163</v>
      </c>
      <c r="AO17" s="16">
        <v>26</v>
      </c>
      <c r="AP17" s="16"/>
      <c r="AQ17" s="14" t="s">
        <v>163</v>
      </c>
      <c r="AR17" s="16">
        <v>26</v>
      </c>
      <c r="AS17" s="16">
        <v>26</v>
      </c>
      <c r="AT17" s="14" t="s">
        <v>163</v>
      </c>
      <c r="AU17" s="16">
        <v>28</v>
      </c>
      <c r="AV17" s="16">
        <v>28</v>
      </c>
      <c r="AW17" s="14" t="s">
        <v>163</v>
      </c>
      <c r="AX17" s="16">
        <v>26</v>
      </c>
      <c r="AY17" s="16"/>
      <c r="AZ17" s="14" t="s">
        <v>163</v>
      </c>
      <c r="BA17" s="16">
        <v>26</v>
      </c>
      <c r="BB17" s="16"/>
    </row>
    <row r="18" spans="1:58" x14ac:dyDescent="0.25">
      <c r="A18" s="14" t="s">
        <v>163</v>
      </c>
      <c r="B18" s="16">
        <v>27</v>
      </c>
      <c r="D18" s="14" t="s">
        <v>163</v>
      </c>
      <c r="E18" s="14">
        <v>25</v>
      </c>
      <c r="F18" s="16"/>
      <c r="G18" s="14" t="s">
        <v>163</v>
      </c>
      <c r="H18" s="16">
        <v>26</v>
      </c>
      <c r="I18" s="16">
        <v>26</v>
      </c>
      <c r="J18" s="14" t="s">
        <v>163</v>
      </c>
      <c r="K18" s="16">
        <v>28</v>
      </c>
      <c r="L18" s="16"/>
      <c r="M18" s="14" t="s">
        <v>163</v>
      </c>
      <c r="N18" s="16">
        <v>29</v>
      </c>
      <c r="O18" s="16">
        <v>30</v>
      </c>
      <c r="P18" s="14" t="s">
        <v>163</v>
      </c>
      <c r="Q18" s="16">
        <v>27</v>
      </c>
      <c r="R18" s="16">
        <v>29</v>
      </c>
      <c r="S18" s="14" t="s">
        <v>163</v>
      </c>
      <c r="T18" s="14">
        <v>25</v>
      </c>
      <c r="U18" s="16">
        <v>25</v>
      </c>
      <c r="V18" s="14" t="s">
        <v>163</v>
      </c>
      <c r="W18" s="14">
        <v>26</v>
      </c>
      <c r="X18" s="16">
        <v>27</v>
      </c>
      <c r="Y18" s="14" t="s">
        <v>163</v>
      </c>
      <c r="Z18" s="16">
        <v>29</v>
      </c>
      <c r="AA18" s="16"/>
      <c r="AB18" s="14" t="s">
        <v>163</v>
      </c>
      <c r="AC18" s="16">
        <v>25</v>
      </c>
      <c r="AD18" s="16">
        <v>26</v>
      </c>
      <c r="AE18" s="14" t="s">
        <v>163</v>
      </c>
      <c r="AF18" s="16">
        <v>27</v>
      </c>
      <c r="AG18" s="16"/>
      <c r="AH18" s="14" t="s">
        <v>163</v>
      </c>
      <c r="AI18" s="14">
        <v>28</v>
      </c>
      <c r="AJ18" s="16"/>
      <c r="AK18" s="14" t="s">
        <v>163</v>
      </c>
      <c r="AL18" s="16">
        <v>28</v>
      </c>
      <c r="AM18" s="16"/>
      <c r="AN18" s="14" t="s">
        <v>163</v>
      </c>
      <c r="AO18" s="16">
        <v>28</v>
      </c>
      <c r="AP18" s="16">
        <v>28</v>
      </c>
      <c r="AQ18" s="14" t="s">
        <v>163</v>
      </c>
      <c r="AR18" s="16">
        <v>29</v>
      </c>
      <c r="AS18" s="16"/>
      <c r="AT18" s="14" t="s">
        <v>163</v>
      </c>
      <c r="AU18" s="16">
        <v>29</v>
      </c>
      <c r="AV18" s="16"/>
      <c r="AW18" s="14" t="s">
        <v>163</v>
      </c>
      <c r="AX18" s="16">
        <v>28</v>
      </c>
      <c r="AY18" s="16"/>
      <c r="AZ18" s="14" t="s">
        <v>163</v>
      </c>
      <c r="BA18" s="16">
        <v>28</v>
      </c>
      <c r="BB18" s="16">
        <v>29</v>
      </c>
    </row>
    <row r="19" spans="1:58" x14ac:dyDescent="0.25">
      <c r="A19" s="14" t="s">
        <v>163</v>
      </c>
      <c r="B19" s="14">
        <v>28</v>
      </c>
      <c r="D19" s="14" t="s">
        <v>163</v>
      </c>
      <c r="E19" s="16">
        <v>29</v>
      </c>
      <c r="F19" s="16"/>
      <c r="G19" s="14" t="s">
        <v>163</v>
      </c>
      <c r="H19" s="16">
        <v>28</v>
      </c>
      <c r="I19" s="16">
        <v>29</v>
      </c>
      <c r="J19" s="14" t="s">
        <v>163</v>
      </c>
      <c r="K19" s="16">
        <v>25</v>
      </c>
      <c r="L19" s="16"/>
      <c r="M19" s="14" t="s">
        <v>163</v>
      </c>
      <c r="N19" s="16">
        <v>25</v>
      </c>
      <c r="O19" s="16"/>
      <c r="P19" s="14" t="s">
        <v>163</v>
      </c>
      <c r="Q19" s="16">
        <v>26</v>
      </c>
      <c r="R19" s="16">
        <v>26</v>
      </c>
      <c r="S19" s="14" t="s">
        <v>163</v>
      </c>
      <c r="T19" s="14">
        <v>29</v>
      </c>
      <c r="U19" s="16">
        <v>29</v>
      </c>
      <c r="V19" s="14" t="s">
        <v>163</v>
      </c>
      <c r="W19" s="16">
        <v>29</v>
      </c>
      <c r="X19" s="16">
        <v>29</v>
      </c>
      <c r="Y19" s="14" t="s">
        <v>163</v>
      </c>
      <c r="Z19" s="16">
        <v>25</v>
      </c>
      <c r="AA19" s="16"/>
      <c r="AB19" s="14" t="s">
        <v>163</v>
      </c>
      <c r="AC19" s="16">
        <v>29</v>
      </c>
      <c r="AD19" s="16"/>
      <c r="AE19" s="14" t="s">
        <v>163</v>
      </c>
      <c r="AF19" s="16">
        <v>29</v>
      </c>
      <c r="AG19" s="16"/>
      <c r="AH19" s="14" t="s">
        <v>163</v>
      </c>
      <c r="AI19" s="14">
        <v>28</v>
      </c>
      <c r="AJ19" s="16">
        <v>29</v>
      </c>
      <c r="AK19" s="14" t="s">
        <v>163</v>
      </c>
      <c r="AL19" s="16">
        <v>26</v>
      </c>
      <c r="AM19" s="16"/>
      <c r="AN19" s="14" t="s">
        <v>163</v>
      </c>
      <c r="AO19" s="16">
        <v>29</v>
      </c>
      <c r="AP19" s="16"/>
      <c r="AQ19" s="14" t="s">
        <v>163</v>
      </c>
      <c r="AR19" s="16">
        <v>28</v>
      </c>
      <c r="AS19" s="16">
        <v>29</v>
      </c>
      <c r="AT19" s="14" t="s">
        <v>163</v>
      </c>
      <c r="AU19" s="16">
        <v>25</v>
      </c>
      <c r="AV19" s="16"/>
      <c r="AW19" s="14" t="s">
        <v>163</v>
      </c>
      <c r="AX19" s="16">
        <v>25</v>
      </c>
      <c r="AY19" s="16"/>
      <c r="AZ19" s="14" t="s">
        <v>163</v>
      </c>
      <c r="BA19" s="16">
        <v>25</v>
      </c>
      <c r="BB19" s="16"/>
    </row>
    <row r="20" spans="1:58" x14ac:dyDescent="0.25">
      <c r="A20" s="14" t="s">
        <v>163</v>
      </c>
      <c r="B20" s="14">
        <v>29</v>
      </c>
      <c r="C20" s="14">
        <v>29</v>
      </c>
      <c r="D20" s="14" t="s">
        <v>163</v>
      </c>
      <c r="E20" s="16">
        <v>28</v>
      </c>
      <c r="F20" s="16"/>
      <c r="G20" s="14" t="s">
        <v>163</v>
      </c>
      <c r="H20" s="16">
        <v>29</v>
      </c>
      <c r="I20" s="16">
        <v>29</v>
      </c>
      <c r="J20" s="14" t="s">
        <v>163</v>
      </c>
      <c r="K20" s="16">
        <v>28</v>
      </c>
      <c r="L20" s="16"/>
      <c r="M20" s="14" t="s">
        <v>163</v>
      </c>
      <c r="N20" s="16">
        <v>25</v>
      </c>
      <c r="O20" s="16">
        <v>26</v>
      </c>
      <c r="P20" s="14" t="s">
        <v>163</v>
      </c>
      <c r="Q20" s="16">
        <v>29</v>
      </c>
      <c r="R20" s="16">
        <v>29</v>
      </c>
      <c r="S20" s="14" t="s">
        <v>84</v>
      </c>
      <c r="T20" s="14">
        <v>31</v>
      </c>
      <c r="U20" s="16"/>
      <c r="V20" s="14" t="s">
        <v>84</v>
      </c>
      <c r="W20" s="16">
        <v>31</v>
      </c>
      <c r="X20" s="16"/>
      <c r="Y20" s="14" t="s">
        <v>84</v>
      </c>
      <c r="Z20" s="16">
        <v>31</v>
      </c>
      <c r="AA20" s="16"/>
      <c r="AB20" s="14" t="s">
        <v>84</v>
      </c>
      <c r="AC20" s="16">
        <v>30</v>
      </c>
      <c r="AD20" s="16">
        <v>30</v>
      </c>
      <c r="AE20" s="14" t="s">
        <v>84</v>
      </c>
      <c r="AF20" s="16">
        <v>31</v>
      </c>
      <c r="AG20" s="16"/>
      <c r="AH20" s="14" t="s">
        <v>84</v>
      </c>
      <c r="AI20" s="16">
        <v>30</v>
      </c>
      <c r="AJ20" s="16">
        <v>31</v>
      </c>
      <c r="AK20" s="14" t="s">
        <v>84</v>
      </c>
      <c r="AL20" s="16">
        <v>34</v>
      </c>
      <c r="AM20" s="21">
        <v>36</v>
      </c>
      <c r="AN20" s="14" t="s">
        <v>84</v>
      </c>
      <c r="AO20" s="16">
        <v>31</v>
      </c>
      <c r="AP20" s="16">
        <v>32</v>
      </c>
      <c r="AQ20" s="14" t="s">
        <v>84</v>
      </c>
      <c r="AR20" s="16">
        <v>31</v>
      </c>
      <c r="AS20" s="16"/>
      <c r="AT20" s="14" t="s">
        <v>84</v>
      </c>
      <c r="AU20" s="16">
        <v>30</v>
      </c>
      <c r="AV20" s="16"/>
      <c r="AW20" s="14" t="s">
        <v>84</v>
      </c>
      <c r="AX20" s="16">
        <v>30</v>
      </c>
      <c r="AY20" s="16">
        <v>30</v>
      </c>
      <c r="AZ20" s="14" t="s">
        <v>84</v>
      </c>
      <c r="BA20" s="16">
        <v>30</v>
      </c>
      <c r="BB20" s="16">
        <v>30</v>
      </c>
    </row>
    <row r="21" spans="1:58" x14ac:dyDescent="0.25">
      <c r="A21" s="14" t="s">
        <v>84</v>
      </c>
      <c r="B21" s="14">
        <v>30</v>
      </c>
      <c r="D21" s="14" t="s">
        <v>84</v>
      </c>
      <c r="E21" s="16">
        <v>31</v>
      </c>
      <c r="F21" s="16">
        <v>31</v>
      </c>
      <c r="G21" s="14" t="s">
        <v>84</v>
      </c>
      <c r="H21" s="16">
        <v>33</v>
      </c>
      <c r="I21" s="16"/>
      <c r="J21" s="14" t="s">
        <v>84</v>
      </c>
      <c r="K21" s="16">
        <v>33</v>
      </c>
      <c r="L21" s="16"/>
      <c r="M21" s="14" t="s">
        <v>84</v>
      </c>
      <c r="N21" s="16">
        <v>34</v>
      </c>
      <c r="O21" s="16">
        <v>36</v>
      </c>
      <c r="P21" s="14" t="s">
        <v>84</v>
      </c>
      <c r="Q21" s="16">
        <v>33</v>
      </c>
      <c r="R21" s="16"/>
      <c r="S21" s="14" t="s">
        <v>84</v>
      </c>
      <c r="T21" s="14">
        <v>33</v>
      </c>
      <c r="U21" s="16"/>
      <c r="V21" s="14" t="s">
        <v>84</v>
      </c>
      <c r="W21" s="16">
        <v>32</v>
      </c>
      <c r="X21" s="16"/>
      <c r="Y21" s="14" t="s">
        <v>84</v>
      </c>
      <c r="Z21" s="16">
        <v>34</v>
      </c>
      <c r="AA21" s="16">
        <v>34</v>
      </c>
      <c r="AB21" s="14" t="s">
        <v>84</v>
      </c>
      <c r="AC21" s="16">
        <v>30</v>
      </c>
      <c r="AD21" s="16"/>
      <c r="AE21" s="14" t="s">
        <v>84</v>
      </c>
      <c r="AF21" s="16">
        <v>30</v>
      </c>
      <c r="AG21" s="16"/>
      <c r="AH21" s="14" t="s">
        <v>84</v>
      </c>
      <c r="AI21" s="16">
        <v>31</v>
      </c>
      <c r="AJ21" s="16"/>
      <c r="AK21" s="14" t="s">
        <v>84</v>
      </c>
      <c r="AL21" s="16">
        <v>32</v>
      </c>
      <c r="AM21" s="16"/>
      <c r="AN21" s="14" t="s">
        <v>84</v>
      </c>
      <c r="AO21" s="16">
        <v>32</v>
      </c>
      <c r="AP21" s="16"/>
      <c r="AQ21" s="14" t="s">
        <v>84</v>
      </c>
      <c r="AR21" s="16">
        <v>33</v>
      </c>
      <c r="AS21" s="16"/>
      <c r="AT21" s="14" t="s">
        <v>84</v>
      </c>
      <c r="AU21" s="16">
        <v>32</v>
      </c>
      <c r="AV21" s="16">
        <v>32</v>
      </c>
      <c r="AW21" s="14" t="s">
        <v>84</v>
      </c>
      <c r="AX21" s="16">
        <v>32</v>
      </c>
      <c r="AY21" s="16"/>
      <c r="AZ21" s="14" t="s">
        <v>84</v>
      </c>
      <c r="BA21" s="16">
        <v>34</v>
      </c>
      <c r="BB21" s="16"/>
    </row>
    <row r="22" spans="1:58" s="23" customFormat="1" x14ac:dyDescent="0.25">
      <c r="A22" s="23" t="s">
        <v>83</v>
      </c>
      <c r="B22" s="23">
        <v>26</v>
      </c>
      <c r="C22" s="23">
        <v>27</v>
      </c>
      <c r="D22" s="23" t="s">
        <v>83</v>
      </c>
      <c r="E22" s="23">
        <v>21</v>
      </c>
      <c r="G22" s="23" t="s">
        <v>83</v>
      </c>
      <c r="H22" s="23">
        <v>26</v>
      </c>
      <c r="J22" s="23" t="s">
        <v>83</v>
      </c>
      <c r="K22" s="23">
        <v>23</v>
      </c>
      <c r="M22" s="23" t="s">
        <v>83</v>
      </c>
      <c r="N22" s="23">
        <v>23</v>
      </c>
      <c r="P22" s="23" t="s">
        <v>83</v>
      </c>
      <c r="Q22" s="23">
        <v>24</v>
      </c>
      <c r="R22" s="23">
        <v>25</v>
      </c>
      <c r="S22" s="23" t="s">
        <v>83</v>
      </c>
      <c r="T22" s="23">
        <v>26</v>
      </c>
      <c r="V22" s="23" t="s">
        <v>83</v>
      </c>
      <c r="W22" s="23">
        <v>24</v>
      </c>
      <c r="Y22" s="23" t="s">
        <v>83</v>
      </c>
      <c r="Z22" s="23">
        <v>26</v>
      </c>
      <c r="AB22" s="23" t="s">
        <v>83</v>
      </c>
      <c r="AC22" s="23">
        <v>25</v>
      </c>
      <c r="AE22" s="23" t="s">
        <v>83</v>
      </c>
      <c r="AF22" s="23">
        <v>25</v>
      </c>
      <c r="AG22" s="23">
        <v>26</v>
      </c>
      <c r="AH22" s="23" t="s">
        <v>83</v>
      </c>
      <c r="AI22" s="23">
        <v>24</v>
      </c>
      <c r="AK22" s="23" t="s">
        <v>83</v>
      </c>
      <c r="AL22" s="23">
        <v>24</v>
      </c>
      <c r="AM22" s="18"/>
      <c r="AN22" s="23" t="s">
        <v>83</v>
      </c>
      <c r="AO22" s="23">
        <v>25</v>
      </c>
      <c r="AP22" s="18"/>
      <c r="AQ22" s="23" t="s">
        <v>83</v>
      </c>
      <c r="AR22" s="23">
        <v>25</v>
      </c>
      <c r="AS22" s="18"/>
      <c r="AT22" s="23" t="s">
        <v>83</v>
      </c>
      <c r="AU22" s="23">
        <v>26</v>
      </c>
      <c r="AV22" s="18"/>
      <c r="AW22" s="23" t="s">
        <v>83</v>
      </c>
      <c r="AX22" s="23">
        <v>26</v>
      </c>
      <c r="AY22" s="18"/>
      <c r="AZ22" s="23" t="s">
        <v>83</v>
      </c>
      <c r="BA22" s="23">
        <v>24</v>
      </c>
    </row>
    <row r="23" spans="1:58" s="23" customFormat="1" x14ac:dyDescent="0.25">
      <c r="A23" s="23" t="s">
        <v>83</v>
      </c>
      <c r="B23" s="23">
        <v>23</v>
      </c>
      <c r="D23" s="23" t="s">
        <v>83</v>
      </c>
      <c r="E23" s="23">
        <v>26</v>
      </c>
      <c r="F23" s="23">
        <v>26</v>
      </c>
      <c r="G23" s="23" t="s">
        <v>83</v>
      </c>
      <c r="H23" s="23">
        <v>25</v>
      </c>
      <c r="J23" s="23" t="s">
        <v>83</v>
      </c>
      <c r="K23" s="23">
        <v>25</v>
      </c>
      <c r="M23" s="23" t="s">
        <v>83</v>
      </c>
      <c r="N23" s="23">
        <v>26</v>
      </c>
      <c r="P23" s="23" t="s">
        <v>83</v>
      </c>
      <c r="Q23" s="23">
        <v>26</v>
      </c>
      <c r="S23" s="23" t="s">
        <v>82</v>
      </c>
      <c r="T23" s="23">
        <v>28</v>
      </c>
      <c r="V23" s="23" t="s">
        <v>82</v>
      </c>
      <c r="W23" s="23">
        <v>26</v>
      </c>
      <c r="Y23" s="23" t="s">
        <v>82</v>
      </c>
      <c r="Z23" s="23">
        <v>25</v>
      </c>
      <c r="AA23" s="23">
        <v>26</v>
      </c>
      <c r="AB23" s="23" t="s">
        <v>82</v>
      </c>
      <c r="AC23" s="23">
        <v>27</v>
      </c>
      <c r="AE23" s="23" t="s">
        <v>82</v>
      </c>
      <c r="AF23" s="23">
        <v>28</v>
      </c>
      <c r="AG23" s="23">
        <v>29</v>
      </c>
      <c r="AH23" s="23" t="s">
        <v>82</v>
      </c>
      <c r="AI23" s="23">
        <v>28</v>
      </c>
      <c r="AK23" s="23" t="s">
        <v>82</v>
      </c>
      <c r="AL23" s="23">
        <v>28</v>
      </c>
      <c r="AN23" s="23" t="s">
        <v>82</v>
      </c>
      <c r="AO23" s="23">
        <v>29</v>
      </c>
      <c r="AQ23" s="23" t="s">
        <v>82</v>
      </c>
      <c r="AR23" s="23">
        <v>28</v>
      </c>
      <c r="AT23" s="23" t="s">
        <v>82</v>
      </c>
      <c r="AU23" s="23">
        <v>27</v>
      </c>
      <c r="AV23" s="23">
        <v>27</v>
      </c>
      <c r="AW23" s="23" t="s">
        <v>82</v>
      </c>
      <c r="AX23" s="23">
        <v>28</v>
      </c>
      <c r="AZ23" s="23" t="s">
        <v>82</v>
      </c>
      <c r="BA23" s="23">
        <v>29</v>
      </c>
      <c r="BB23" s="23">
        <v>30</v>
      </c>
    </row>
    <row r="24" spans="1:58" s="23" customFormat="1" x14ac:dyDescent="0.25">
      <c r="A24" s="23" t="s">
        <v>82</v>
      </c>
      <c r="B24" s="23">
        <v>28</v>
      </c>
      <c r="D24" s="23" t="s">
        <v>82</v>
      </c>
      <c r="E24" s="23">
        <v>27</v>
      </c>
      <c r="G24" s="23" t="s">
        <v>82</v>
      </c>
      <c r="H24" s="23">
        <v>27</v>
      </c>
      <c r="J24" s="23" t="s">
        <v>82</v>
      </c>
      <c r="K24" s="23">
        <v>29</v>
      </c>
      <c r="L24" s="23">
        <v>29</v>
      </c>
      <c r="M24" s="23" t="s">
        <v>82</v>
      </c>
      <c r="N24" s="23">
        <v>27</v>
      </c>
      <c r="P24" s="23" t="s">
        <v>82</v>
      </c>
      <c r="Q24" s="23">
        <v>28</v>
      </c>
      <c r="S24" s="23" t="s">
        <v>82</v>
      </c>
      <c r="T24" s="23">
        <v>29</v>
      </c>
      <c r="U24" s="23">
        <v>29</v>
      </c>
      <c r="V24" s="23" t="s">
        <v>82</v>
      </c>
      <c r="W24" s="23">
        <v>28</v>
      </c>
      <c r="X24" s="23">
        <v>28</v>
      </c>
      <c r="Y24" s="23" t="s">
        <v>82</v>
      </c>
      <c r="Z24" s="23">
        <v>28</v>
      </c>
      <c r="AB24" s="23" t="s">
        <v>82</v>
      </c>
      <c r="AC24" s="23">
        <v>28</v>
      </c>
      <c r="AE24" s="23" t="s">
        <v>82</v>
      </c>
      <c r="AF24" s="23">
        <v>29</v>
      </c>
      <c r="AG24" s="23">
        <v>29</v>
      </c>
      <c r="AH24" s="23" t="s">
        <v>82</v>
      </c>
      <c r="AI24" s="23">
        <v>29</v>
      </c>
      <c r="AK24" s="23" t="s">
        <v>82</v>
      </c>
      <c r="AL24" s="23">
        <v>28</v>
      </c>
      <c r="AN24" s="23" t="s">
        <v>82</v>
      </c>
      <c r="AO24" s="23">
        <v>28</v>
      </c>
      <c r="AQ24" s="23" t="s">
        <v>82</v>
      </c>
      <c r="AR24" s="23">
        <v>29</v>
      </c>
      <c r="AT24" s="23" t="s">
        <v>82</v>
      </c>
      <c r="AU24" s="23">
        <v>28</v>
      </c>
      <c r="AW24" s="23" t="s">
        <v>82</v>
      </c>
      <c r="AX24" s="23">
        <v>29</v>
      </c>
      <c r="AY24" s="23">
        <v>30</v>
      </c>
      <c r="AZ24" s="23" t="s">
        <v>82</v>
      </c>
      <c r="BA24" s="23">
        <v>28</v>
      </c>
    </row>
    <row r="25" spans="1:58" s="23" customFormat="1" x14ac:dyDescent="0.25">
      <c r="A25" s="23" t="s">
        <v>82</v>
      </c>
      <c r="B25" s="23">
        <v>27</v>
      </c>
      <c r="D25" s="23" t="s">
        <v>82</v>
      </c>
      <c r="E25" s="23">
        <v>28</v>
      </c>
      <c r="G25" s="23" t="s">
        <v>82</v>
      </c>
      <c r="H25" s="23">
        <v>29</v>
      </c>
      <c r="J25" s="23" t="s">
        <v>82</v>
      </c>
      <c r="K25" s="23">
        <v>28</v>
      </c>
      <c r="M25" s="23" t="s">
        <v>82</v>
      </c>
      <c r="N25" s="23">
        <v>29</v>
      </c>
      <c r="P25" s="23" t="s">
        <v>82</v>
      </c>
      <c r="Q25" s="23">
        <v>29</v>
      </c>
      <c r="S25" s="23" t="s">
        <v>81</v>
      </c>
      <c r="T25" s="23">
        <v>30</v>
      </c>
      <c r="U25" s="23">
        <v>31</v>
      </c>
      <c r="V25" s="23" t="s">
        <v>81</v>
      </c>
      <c r="W25" s="23">
        <v>32</v>
      </c>
      <c r="Y25" s="23" t="s">
        <v>81</v>
      </c>
      <c r="Z25" s="23">
        <v>30</v>
      </c>
      <c r="AB25" s="23" t="s">
        <v>81</v>
      </c>
      <c r="AC25" s="23">
        <v>32</v>
      </c>
      <c r="AE25" s="23" t="s">
        <v>81</v>
      </c>
      <c r="AF25" s="23">
        <v>30</v>
      </c>
      <c r="AH25" s="23" t="s">
        <v>81</v>
      </c>
      <c r="AI25" s="23">
        <v>30</v>
      </c>
      <c r="AK25" s="23" t="s">
        <v>81</v>
      </c>
      <c r="AL25" s="23">
        <v>31</v>
      </c>
      <c r="AM25" s="23">
        <v>32</v>
      </c>
      <c r="AN25" s="23" t="s">
        <v>81</v>
      </c>
      <c r="AO25" s="23">
        <v>31</v>
      </c>
      <c r="AQ25" s="23" t="s">
        <v>81</v>
      </c>
      <c r="AR25" s="23">
        <v>30</v>
      </c>
      <c r="AS25" s="23">
        <v>32</v>
      </c>
      <c r="AT25" s="23" t="s">
        <v>81</v>
      </c>
      <c r="AU25" s="23">
        <v>32</v>
      </c>
      <c r="AW25" s="23" t="s">
        <v>81</v>
      </c>
      <c r="AX25" s="23">
        <v>30</v>
      </c>
      <c r="AZ25" s="23" t="s">
        <v>81</v>
      </c>
      <c r="BA25" s="23">
        <v>30</v>
      </c>
    </row>
    <row r="26" spans="1:58" s="23" customFormat="1" x14ac:dyDescent="0.25">
      <c r="A26" s="23" t="s">
        <v>81</v>
      </c>
      <c r="B26" s="23">
        <v>31</v>
      </c>
      <c r="D26" s="23" t="s">
        <v>81</v>
      </c>
      <c r="E26" s="23">
        <v>32</v>
      </c>
      <c r="F26" s="23">
        <v>34</v>
      </c>
      <c r="G26" s="23" t="s">
        <v>81</v>
      </c>
      <c r="H26" s="23">
        <v>30</v>
      </c>
      <c r="I26" s="23">
        <v>30</v>
      </c>
      <c r="J26" s="23" t="s">
        <v>81</v>
      </c>
      <c r="K26" s="23">
        <v>30</v>
      </c>
      <c r="L26" s="23">
        <v>31</v>
      </c>
      <c r="M26" s="23" t="s">
        <v>81</v>
      </c>
      <c r="N26" s="23">
        <v>30</v>
      </c>
      <c r="O26" s="23">
        <v>30</v>
      </c>
      <c r="P26" s="23" t="s">
        <v>81</v>
      </c>
      <c r="Q26" s="23">
        <v>31</v>
      </c>
      <c r="S26" s="23" t="s">
        <v>81</v>
      </c>
      <c r="T26" s="23">
        <v>30</v>
      </c>
      <c r="U26" s="23">
        <v>31</v>
      </c>
      <c r="V26" s="23" t="s">
        <v>81</v>
      </c>
      <c r="W26" s="23">
        <v>30</v>
      </c>
      <c r="X26" s="23">
        <v>30</v>
      </c>
      <c r="Y26" s="23" t="s">
        <v>81</v>
      </c>
      <c r="Z26" s="23">
        <v>33</v>
      </c>
      <c r="AB26" s="23" t="s">
        <v>81</v>
      </c>
      <c r="AC26" s="23">
        <v>30</v>
      </c>
      <c r="AE26" s="23" t="s">
        <v>81</v>
      </c>
      <c r="AF26" s="23">
        <v>32</v>
      </c>
      <c r="AG26" s="23">
        <v>32</v>
      </c>
      <c r="AH26" s="23" t="s">
        <v>81</v>
      </c>
      <c r="AI26" s="23">
        <v>32</v>
      </c>
      <c r="AK26" s="23" t="s">
        <v>81</v>
      </c>
      <c r="AL26" s="23">
        <v>32</v>
      </c>
      <c r="AN26" s="23" t="s">
        <v>81</v>
      </c>
      <c r="AO26" s="23">
        <v>30</v>
      </c>
      <c r="AQ26" s="23" t="s">
        <v>81</v>
      </c>
      <c r="AR26" s="23">
        <v>32</v>
      </c>
      <c r="AT26" s="23" t="s">
        <v>81</v>
      </c>
      <c r="AU26" s="23">
        <v>31</v>
      </c>
      <c r="AW26" s="23" t="s">
        <v>81</v>
      </c>
      <c r="AX26" s="23">
        <v>32</v>
      </c>
      <c r="AZ26" s="23" t="s">
        <v>81</v>
      </c>
      <c r="BA26" s="23">
        <v>32</v>
      </c>
    </row>
    <row r="27" spans="1:58" x14ac:dyDescent="0.25">
      <c r="A27" s="14" t="s">
        <v>181</v>
      </c>
      <c r="B27" s="14">
        <v>22</v>
      </c>
      <c r="D27" s="14" t="s">
        <v>181</v>
      </c>
      <c r="E27" s="14">
        <v>22</v>
      </c>
      <c r="F27" s="16"/>
      <c r="G27" s="14" t="s">
        <v>181</v>
      </c>
      <c r="H27" s="16">
        <v>21</v>
      </c>
      <c r="I27" s="16"/>
      <c r="J27" s="14" t="s">
        <v>181</v>
      </c>
      <c r="K27" s="16">
        <v>23</v>
      </c>
      <c r="L27" s="16">
        <v>25</v>
      </c>
      <c r="M27" s="14" t="s">
        <v>181</v>
      </c>
      <c r="N27" s="16">
        <v>23</v>
      </c>
      <c r="O27" s="16"/>
      <c r="P27" s="14" t="s">
        <v>181</v>
      </c>
      <c r="Q27" s="16">
        <v>20</v>
      </c>
      <c r="R27" s="16">
        <v>21</v>
      </c>
      <c r="S27" s="14" t="s">
        <v>181</v>
      </c>
      <c r="T27" s="14">
        <v>22</v>
      </c>
      <c r="U27" s="28">
        <v>23</v>
      </c>
      <c r="V27" s="14" t="s">
        <v>181</v>
      </c>
      <c r="W27" s="14">
        <v>23</v>
      </c>
      <c r="X27" s="16"/>
      <c r="Y27" s="14" t="s">
        <v>181</v>
      </c>
      <c r="Z27" s="16">
        <v>23</v>
      </c>
      <c r="AA27" s="28">
        <v>24</v>
      </c>
      <c r="AB27" s="14" t="s">
        <v>181</v>
      </c>
      <c r="AC27" s="16">
        <v>21</v>
      </c>
      <c r="AD27" s="16"/>
      <c r="AE27" s="14" t="s">
        <v>181</v>
      </c>
      <c r="AF27" s="16">
        <v>23</v>
      </c>
      <c r="AG27" s="16"/>
      <c r="AH27" s="14" t="s">
        <v>181</v>
      </c>
      <c r="AI27" s="16">
        <v>20</v>
      </c>
      <c r="AJ27" s="16"/>
      <c r="AK27" s="14" t="s">
        <v>181</v>
      </c>
      <c r="AL27" s="16">
        <v>24</v>
      </c>
      <c r="AM27" s="16"/>
      <c r="AN27" s="14" t="s">
        <v>181</v>
      </c>
      <c r="AO27" s="16">
        <v>23</v>
      </c>
      <c r="AP27" s="16"/>
      <c r="AQ27" s="14" t="s">
        <v>181</v>
      </c>
      <c r="AR27" s="16">
        <v>23</v>
      </c>
      <c r="AS27" s="16"/>
      <c r="AT27" s="14" t="s">
        <v>181</v>
      </c>
      <c r="AU27" s="16">
        <v>23</v>
      </c>
      <c r="AV27" s="16">
        <v>23</v>
      </c>
      <c r="AW27" s="14" t="s">
        <v>181</v>
      </c>
      <c r="AX27" s="16">
        <v>21</v>
      </c>
      <c r="AY27" s="16"/>
      <c r="AZ27" s="14" t="s">
        <v>181</v>
      </c>
      <c r="BA27" s="16">
        <v>24</v>
      </c>
      <c r="BB27" s="16"/>
      <c r="BD27" s="16"/>
      <c r="BE27" s="6"/>
      <c r="BF27" s="16"/>
    </row>
    <row r="28" spans="1:58" x14ac:dyDescent="0.25">
      <c r="A28" s="14" t="s">
        <v>181</v>
      </c>
      <c r="B28" s="14">
        <v>20</v>
      </c>
      <c r="C28" s="14">
        <v>21</v>
      </c>
      <c r="D28" s="14" t="s">
        <v>181</v>
      </c>
      <c r="E28" s="14">
        <v>22</v>
      </c>
      <c r="F28" s="16"/>
      <c r="G28" s="14" t="s">
        <v>181</v>
      </c>
      <c r="H28" s="16">
        <v>23</v>
      </c>
      <c r="I28" s="16"/>
      <c r="J28" s="14" t="s">
        <v>181</v>
      </c>
      <c r="K28" s="16">
        <v>22</v>
      </c>
      <c r="L28" s="16">
        <v>23</v>
      </c>
      <c r="M28" s="14" t="s">
        <v>181</v>
      </c>
      <c r="N28" s="16">
        <v>22</v>
      </c>
      <c r="O28" s="16">
        <v>23</v>
      </c>
      <c r="P28" s="14" t="s">
        <v>181</v>
      </c>
      <c r="Q28" s="16">
        <v>24</v>
      </c>
      <c r="R28" s="16">
        <v>25</v>
      </c>
      <c r="S28" s="14" t="s">
        <v>181</v>
      </c>
      <c r="T28" s="14">
        <v>23</v>
      </c>
      <c r="U28" s="28" t="s">
        <v>182</v>
      </c>
      <c r="V28" s="14" t="s">
        <v>181</v>
      </c>
      <c r="W28" s="14">
        <v>24</v>
      </c>
      <c r="X28" s="16"/>
      <c r="Y28" s="14" t="s">
        <v>181</v>
      </c>
      <c r="Z28" s="16">
        <v>20</v>
      </c>
      <c r="AA28" s="29" t="s">
        <v>183</v>
      </c>
      <c r="AB28" s="14" t="s">
        <v>181</v>
      </c>
      <c r="AC28" s="16">
        <v>24</v>
      </c>
      <c r="AD28" s="16">
        <v>26</v>
      </c>
      <c r="AE28" s="14" t="s">
        <v>181</v>
      </c>
      <c r="AF28" s="16">
        <v>21</v>
      </c>
      <c r="AG28" s="16"/>
      <c r="AH28" s="14" t="s">
        <v>181</v>
      </c>
      <c r="AI28" s="16">
        <v>23</v>
      </c>
      <c r="AJ28" s="28">
        <v>24</v>
      </c>
      <c r="AK28" s="14" t="s">
        <v>181</v>
      </c>
      <c r="AL28" s="16">
        <v>23</v>
      </c>
      <c r="AM28" s="16">
        <v>25</v>
      </c>
      <c r="AN28" s="14" t="s">
        <v>181</v>
      </c>
      <c r="AO28" s="16">
        <v>21</v>
      </c>
      <c r="AP28" s="16"/>
      <c r="AQ28" s="14" t="s">
        <v>181</v>
      </c>
      <c r="AR28" s="16">
        <v>20</v>
      </c>
      <c r="AS28" s="16"/>
      <c r="AT28" s="14" t="s">
        <v>181</v>
      </c>
      <c r="AU28" s="16">
        <v>20</v>
      </c>
      <c r="AV28" s="16">
        <v>21</v>
      </c>
      <c r="AW28" s="14" t="s">
        <v>181</v>
      </c>
      <c r="AX28" s="16">
        <v>22</v>
      </c>
      <c r="AY28" s="16">
        <v>23</v>
      </c>
      <c r="AZ28" s="14" t="s">
        <v>181</v>
      </c>
      <c r="BA28" s="16">
        <v>21</v>
      </c>
      <c r="BB28" s="16">
        <v>22</v>
      </c>
      <c r="BD28" s="16"/>
      <c r="BE28" s="6"/>
      <c r="BF28" s="16"/>
    </row>
    <row r="29" spans="1:58" x14ac:dyDescent="0.25">
      <c r="A29" s="14" t="s">
        <v>184</v>
      </c>
      <c r="B29" s="14">
        <v>28</v>
      </c>
      <c r="C29" s="14">
        <v>28</v>
      </c>
      <c r="D29" s="14" t="s">
        <v>184</v>
      </c>
      <c r="E29" s="16">
        <v>25</v>
      </c>
      <c r="F29" s="16">
        <v>26</v>
      </c>
      <c r="G29" s="14" t="s">
        <v>184</v>
      </c>
      <c r="H29" s="16">
        <v>26</v>
      </c>
      <c r="I29" s="16">
        <v>27</v>
      </c>
      <c r="J29" s="14" t="s">
        <v>184</v>
      </c>
      <c r="K29" s="16">
        <v>25</v>
      </c>
      <c r="L29" s="16">
        <v>26</v>
      </c>
      <c r="M29" s="14" t="s">
        <v>184</v>
      </c>
      <c r="N29" s="14">
        <v>28</v>
      </c>
      <c r="O29" s="16">
        <v>29</v>
      </c>
      <c r="P29" s="14" t="s">
        <v>184</v>
      </c>
      <c r="Q29" s="16">
        <v>25</v>
      </c>
      <c r="R29" s="16">
        <v>26</v>
      </c>
      <c r="S29" s="14" t="s">
        <v>184</v>
      </c>
      <c r="T29" s="14">
        <v>24</v>
      </c>
      <c r="U29" s="16"/>
      <c r="V29" s="14" t="s">
        <v>184</v>
      </c>
      <c r="W29" s="16">
        <v>27</v>
      </c>
      <c r="X29" s="16"/>
      <c r="Y29" s="14" t="s">
        <v>184</v>
      </c>
      <c r="Z29" s="16">
        <v>27</v>
      </c>
      <c r="AA29" s="16"/>
      <c r="AB29" s="14" t="s">
        <v>184</v>
      </c>
      <c r="AC29" s="16">
        <v>25</v>
      </c>
      <c r="AD29" s="16"/>
      <c r="AE29" s="14" t="s">
        <v>184</v>
      </c>
      <c r="AF29" s="14">
        <v>26</v>
      </c>
      <c r="AG29" s="16"/>
      <c r="AH29" s="14" t="s">
        <v>184</v>
      </c>
      <c r="AI29" s="14">
        <v>28</v>
      </c>
      <c r="AJ29" s="29" t="s">
        <v>190</v>
      </c>
      <c r="AK29" s="14" t="s">
        <v>184</v>
      </c>
      <c r="AL29" s="16">
        <v>26</v>
      </c>
      <c r="AM29" s="16"/>
      <c r="AN29" s="14" t="s">
        <v>184</v>
      </c>
      <c r="AO29" s="16">
        <v>27</v>
      </c>
      <c r="AP29" s="16"/>
      <c r="AQ29" s="14" t="s">
        <v>184</v>
      </c>
      <c r="AR29" s="16">
        <v>26</v>
      </c>
      <c r="AS29" s="16"/>
      <c r="AT29" s="14" t="s">
        <v>184</v>
      </c>
      <c r="AU29" s="16">
        <v>29</v>
      </c>
      <c r="AV29" s="16"/>
      <c r="AW29" s="14" t="s">
        <v>184</v>
      </c>
      <c r="AX29" s="16">
        <v>27</v>
      </c>
      <c r="AY29" s="16"/>
      <c r="AZ29" s="14" t="s">
        <v>184</v>
      </c>
      <c r="BA29" s="16">
        <v>26</v>
      </c>
      <c r="BB29" s="16">
        <v>27</v>
      </c>
      <c r="BD29" s="16"/>
      <c r="BE29" s="6"/>
      <c r="BF29" s="16"/>
    </row>
    <row r="30" spans="1:58" x14ac:dyDescent="0.25">
      <c r="A30" s="14" t="s">
        <v>184</v>
      </c>
      <c r="B30" s="14">
        <v>30</v>
      </c>
      <c r="D30" s="14" t="s">
        <v>184</v>
      </c>
      <c r="E30" s="16">
        <v>29</v>
      </c>
      <c r="F30" s="16"/>
      <c r="G30" s="14" t="s">
        <v>184</v>
      </c>
      <c r="H30" s="16">
        <v>28</v>
      </c>
      <c r="I30" s="16"/>
      <c r="J30" s="14" t="s">
        <v>184</v>
      </c>
      <c r="K30" s="16">
        <v>28</v>
      </c>
      <c r="L30" s="16">
        <v>29</v>
      </c>
      <c r="M30" s="14" t="s">
        <v>184</v>
      </c>
      <c r="N30" s="16">
        <v>27</v>
      </c>
      <c r="O30" s="16">
        <v>27</v>
      </c>
      <c r="P30" s="14" t="s">
        <v>184</v>
      </c>
      <c r="Q30" s="16">
        <v>28</v>
      </c>
      <c r="R30" s="16">
        <v>30</v>
      </c>
      <c r="S30" s="14" t="s">
        <v>184</v>
      </c>
      <c r="T30" s="14">
        <v>28</v>
      </c>
      <c r="U30" s="16"/>
      <c r="V30" s="14" t="s">
        <v>184</v>
      </c>
      <c r="W30" s="16">
        <v>27</v>
      </c>
      <c r="X30" s="28">
        <v>25</v>
      </c>
      <c r="Y30" s="14" t="s">
        <v>184</v>
      </c>
      <c r="Z30" s="16">
        <v>28</v>
      </c>
      <c r="AA30" s="16">
        <v>29</v>
      </c>
      <c r="AB30" s="14" t="s">
        <v>184</v>
      </c>
      <c r="AC30" s="16">
        <v>28</v>
      </c>
      <c r="AD30" s="16">
        <v>28</v>
      </c>
      <c r="AE30" s="14" t="s">
        <v>184</v>
      </c>
      <c r="AF30" s="16">
        <v>28</v>
      </c>
      <c r="AG30" s="16"/>
      <c r="AH30" s="14" t="s">
        <v>184</v>
      </c>
      <c r="AI30" s="14">
        <v>30</v>
      </c>
      <c r="AJ30" s="16"/>
      <c r="AK30" s="14" t="s">
        <v>184</v>
      </c>
      <c r="AL30" s="16">
        <v>30</v>
      </c>
      <c r="AM30" s="16"/>
      <c r="AN30" s="14" t="s">
        <v>184</v>
      </c>
      <c r="AO30" s="16">
        <v>25</v>
      </c>
      <c r="AP30" s="28">
        <v>28</v>
      </c>
      <c r="AQ30" s="14" t="s">
        <v>184</v>
      </c>
      <c r="AR30" s="16">
        <v>25</v>
      </c>
      <c r="AS30" s="16"/>
      <c r="AT30" s="14" t="s">
        <v>184</v>
      </c>
      <c r="AU30" s="16">
        <v>27</v>
      </c>
      <c r="AV30" s="16"/>
      <c r="AW30" s="14" t="s">
        <v>184</v>
      </c>
      <c r="AX30" s="16">
        <v>28</v>
      </c>
      <c r="AY30" s="16"/>
      <c r="AZ30" s="14" t="s">
        <v>184</v>
      </c>
      <c r="BA30" s="16">
        <v>27</v>
      </c>
      <c r="BB30" s="16"/>
      <c r="BD30" s="16"/>
      <c r="BE30" s="6"/>
      <c r="BF30" s="16"/>
    </row>
    <row r="31" spans="1:58" x14ac:dyDescent="0.25">
      <c r="A31" s="14" t="s">
        <v>187</v>
      </c>
      <c r="B31" s="14">
        <v>33</v>
      </c>
      <c r="D31" s="14" t="s">
        <v>187</v>
      </c>
      <c r="E31" s="16">
        <v>34</v>
      </c>
      <c r="F31" s="16">
        <v>34</v>
      </c>
      <c r="G31" s="14" t="s">
        <v>187</v>
      </c>
      <c r="H31" s="16">
        <v>35</v>
      </c>
      <c r="I31" s="16"/>
      <c r="J31" s="14" t="s">
        <v>187</v>
      </c>
      <c r="K31" s="16">
        <v>35</v>
      </c>
      <c r="L31" s="16">
        <v>35</v>
      </c>
      <c r="M31" s="14" t="s">
        <v>187</v>
      </c>
      <c r="N31" s="16">
        <v>42</v>
      </c>
      <c r="O31" s="16"/>
      <c r="P31" s="14" t="s">
        <v>187</v>
      </c>
      <c r="Q31" s="16">
        <v>37</v>
      </c>
      <c r="R31" s="16"/>
      <c r="S31" s="14" t="s">
        <v>187</v>
      </c>
      <c r="T31" s="14">
        <v>33</v>
      </c>
      <c r="U31" s="28">
        <v>34</v>
      </c>
      <c r="V31" s="14" t="s">
        <v>187</v>
      </c>
      <c r="W31" s="16">
        <v>33</v>
      </c>
      <c r="X31" s="28" t="s">
        <v>185</v>
      </c>
      <c r="Y31" s="14" t="s">
        <v>187</v>
      </c>
      <c r="Z31" s="16">
        <v>36</v>
      </c>
      <c r="AA31" s="16"/>
      <c r="AB31" s="14" t="s">
        <v>187</v>
      </c>
      <c r="AC31" s="16">
        <v>31</v>
      </c>
      <c r="AD31" s="16">
        <v>31</v>
      </c>
      <c r="AE31" s="14" t="s">
        <v>187</v>
      </c>
      <c r="AF31" s="16">
        <v>32</v>
      </c>
      <c r="AG31" s="16">
        <v>33</v>
      </c>
      <c r="AH31" s="14" t="s">
        <v>187</v>
      </c>
      <c r="AI31" s="14">
        <v>33</v>
      </c>
      <c r="AJ31" s="16"/>
      <c r="AK31" s="14" t="s">
        <v>187</v>
      </c>
      <c r="AL31" s="16">
        <v>35</v>
      </c>
      <c r="AM31" s="16"/>
      <c r="AN31" s="14" t="s">
        <v>187</v>
      </c>
      <c r="AO31" s="16">
        <v>33</v>
      </c>
      <c r="AP31" s="28" t="s">
        <v>186</v>
      </c>
      <c r="AQ31" s="14" t="s">
        <v>187</v>
      </c>
      <c r="AR31" s="16">
        <v>34</v>
      </c>
      <c r="AS31" s="16">
        <v>35</v>
      </c>
      <c r="AT31" s="14" t="s">
        <v>187</v>
      </c>
      <c r="AU31" s="16">
        <v>34</v>
      </c>
      <c r="AV31" s="16">
        <v>35</v>
      </c>
      <c r="AW31" s="14" t="s">
        <v>187</v>
      </c>
      <c r="AX31" s="16">
        <v>33</v>
      </c>
      <c r="AY31" s="16"/>
      <c r="AZ31" s="14" t="s">
        <v>187</v>
      </c>
      <c r="BA31" s="16">
        <v>34</v>
      </c>
      <c r="BB31" s="16"/>
      <c r="BD31" s="16"/>
      <c r="BE31" s="6"/>
      <c r="BF31" s="16"/>
    </row>
    <row r="32" spans="1:58" x14ac:dyDescent="0.25">
      <c r="A32" s="20"/>
      <c r="D32" s="20"/>
      <c r="G32" s="20"/>
      <c r="J32" s="20"/>
      <c r="M32" s="20"/>
      <c r="P32" s="20"/>
      <c r="S32" s="20"/>
      <c r="U32" s="29" t="s">
        <v>183</v>
      </c>
      <c r="V32" s="20"/>
      <c r="Y32" s="20"/>
      <c r="AB32" s="20"/>
      <c r="AE32" s="20"/>
      <c r="AH32" s="20"/>
      <c r="AJ32" s="14" t="s">
        <v>129</v>
      </c>
      <c r="AK32" s="20"/>
      <c r="AM32" s="14" t="s">
        <v>130</v>
      </c>
      <c r="AN32" s="20"/>
      <c r="AQ32" s="20"/>
      <c r="AS32" s="14" t="s">
        <v>133</v>
      </c>
      <c r="AT32" s="20"/>
      <c r="AV32" s="14" t="s">
        <v>132</v>
      </c>
      <c r="AW32" s="20"/>
      <c r="AZ32" s="20"/>
      <c r="BA32" s="16"/>
      <c r="BB32" s="16"/>
    </row>
    <row r="33" spans="1:56" x14ac:dyDescent="0.25">
      <c r="A33" s="20" t="s">
        <v>115</v>
      </c>
      <c r="D33" s="20" t="s">
        <v>115</v>
      </c>
      <c r="G33" s="20" t="s">
        <v>115</v>
      </c>
      <c r="J33" s="20" t="s">
        <v>115</v>
      </c>
      <c r="M33" s="20" t="s">
        <v>115</v>
      </c>
      <c r="P33" s="20" t="s">
        <v>115</v>
      </c>
      <c r="S33" s="20" t="s">
        <v>115</v>
      </c>
      <c r="V33" s="20" t="s">
        <v>115</v>
      </c>
      <c r="Y33" s="20" t="s">
        <v>115</v>
      </c>
      <c r="AB33" s="20" t="s">
        <v>115</v>
      </c>
      <c r="AE33" s="20" t="s">
        <v>115</v>
      </c>
      <c r="AH33" s="20" t="s">
        <v>115</v>
      </c>
      <c r="AK33" s="20" t="s">
        <v>115</v>
      </c>
      <c r="AN33" s="20" t="s">
        <v>115</v>
      </c>
      <c r="AQ33" s="20" t="s">
        <v>115</v>
      </c>
      <c r="AT33" s="20" t="s">
        <v>115</v>
      </c>
      <c r="AW33" s="20" t="s">
        <v>115</v>
      </c>
      <c r="AZ33" s="20" t="s">
        <v>115</v>
      </c>
      <c r="BA33" s="16"/>
      <c r="BB33" s="16"/>
    </row>
    <row r="34" spans="1:56" s="16" customFormat="1" x14ac:dyDescent="0.25">
      <c r="A34" s="20"/>
      <c r="D34" s="20"/>
      <c r="G34" s="20"/>
      <c r="J34" s="20"/>
      <c r="M34" s="20"/>
      <c r="P34" s="20"/>
      <c r="S34" s="20"/>
      <c r="V34" s="20"/>
      <c r="Y34" s="20"/>
      <c r="AB34" s="20"/>
      <c r="AE34" s="20"/>
      <c r="AH34" s="20"/>
      <c r="AK34" s="20"/>
      <c r="AN34" s="20"/>
      <c r="AQ34" s="20"/>
      <c r="AT34" s="20"/>
      <c r="AW34" s="20"/>
      <c r="AZ34" s="20"/>
    </row>
    <row r="35" spans="1:56" x14ac:dyDescent="0.25">
      <c r="A35" s="14" t="s">
        <v>75</v>
      </c>
      <c r="B35" s="14">
        <f>COUNT(B12:B33)</f>
        <v>20</v>
      </c>
      <c r="C35" s="14">
        <f>COUNT(C12:C34)</f>
        <v>4</v>
      </c>
      <c r="F35" s="14">
        <f>COUNT(F12:F34)</f>
        <v>10</v>
      </c>
      <c r="I35" s="14">
        <f>COUNT(I12:I34)</f>
        <v>9</v>
      </c>
      <c r="L35" s="16">
        <f>COUNT(L12:L34)</f>
        <v>9</v>
      </c>
      <c r="M35" s="14">
        <f>COUNT(M12:M34)</f>
        <v>0</v>
      </c>
      <c r="N35" s="14">
        <f>COUNT(#REF!)</f>
        <v>0</v>
      </c>
      <c r="O35" s="16"/>
      <c r="P35" s="14">
        <f>COUNT(P12:P34)</f>
        <v>0</v>
      </c>
      <c r="Q35" s="14" t="s">
        <v>75</v>
      </c>
      <c r="R35" s="16"/>
      <c r="S35" s="14">
        <f>COUNT(S12:S34)</f>
        <v>0</v>
      </c>
      <c r="T35" s="14">
        <f>COUNT(#REF!)</f>
        <v>0</v>
      </c>
      <c r="U35" s="16"/>
      <c r="V35" s="14">
        <f>COUNT(V12:V34)</f>
        <v>0</v>
      </c>
      <c r="W35" s="14">
        <f>COUNT(#REF!)</f>
        <v>0</v>
      </c>
      <c r="X35" s="16"/>
      <c r="Y35" s="14">
        <f>COUNT(Y12:Y34)</f>
        <v>0</v>
      </c>
      <c r="Z35" s="14">
        <f>COUNT(#REF!)</f>
        <v>0</v>
      </c>
      <c r="AA35" s="16"/>
      <c r="AB35" s="16">
        <f>COUNT(AB12:AB34)</f>
        <v>0</v>
      </c>
      <c r="AC35" s="14">
        <f>COUNT(#REF!)</f>
        <v>0</v>
      </c>
      <c r="AD35" s="16"/>
      <c r="AE35" s="14">
        <f>COUNT(AE12:AE34)</f>
        <v>0</v>
      </c>
      <c r="AF35" s="14">
        <f>COUNT(#REF!)</f>
        <v>0</v>
      </c>
      <c r="AG35" s="16"/>
      <c r="AI35" s="14">
        <f>COUNT(#REF!)</f>
        <v>0</v>
      </c>
      <c r="AJ35" s="16"/>
      <c r="AK35" s="14">
        <f>COUNT(AK12:AK34)</f>
        <v>0</v>
      </c>
      <c r="AL35" s="14">
        <f>COUNT(#REF!)</f>
        <v>0</v>
      </c>
      <c r="AM35" s="16"/>
      <c r="AN35" s="14">
        <f>COUNT(AN12:AN34)</f>
        <v>0</v>
      </c>
      <c r="AO35" s="14">
        <f>COUNT(#REF!)</f>
        <v>0</v>
      </c>
      <c r="AP35" s="16"/>
      <c r="AQ35" s="14">
        <f>COUNT(AQ12:AQ34)</f>
        <v>0</v>
      </c>
      <c r="AR35" s="14">
        <f>COUNT(#REF!)</f>
        <v>0</v>
      </c>
      <c r="AS35" s="16"/>
      <c r="AT35" s="16">
        <f>COUNT(AT12:AT34)</f>
        <v>0</v>
      </c>
      <c r="AU35" s="14">
        <f>COUNT(#REF!)</f>
        <v>0</v>
      </c>
      <c r="AV35" s="16"/>
      <c r="AW35" s="14">
        <f>COUNT(AW12:AW34)</f>
        <v>0</v>
      </c>
      <c r="AX35" s="14">
        <f>COUNT(#REF!)</f>
        <v>0</v>
      </c>
      <c r="AY35" s="16"/>
      <c r="BA35" s="16"/>
      <c r="BB35" s="16"/>
    </row>
    <row r="36" spans="1:56" x14ac:dyDescent="0.25">
      <c r="A36" s="14" t="s">
        <v>178</v>
      </c>
      <c r="B36" s="14">
        <f>COUNT(C12:C31)</f>
        <v>4</v>
      </c>
      <c r="E36" s="14">
        <f>COUNT(F12:F31)</f>
        <v>10</v>
      </c>
      <c r="H36" s="14">
        <f>COUNT(I12:I26)</f>
        <v>8</v>
      </c>
      <c r="K36" s="14">
        <f>COUNT(L12:L31)</f>
        <v>9</v>
      </c>
      <c r="L36" s="16"/>
      <c r="N36" s="14">
        <f>COUNT(O12:O26)</f>
        <v>5</v>
      </c>
      <c r="O36" s="16"/>
      <c r="Q36" s="14">
        <f>COUNT(R12:R31)</f>
        <v>10</v>
      </c>
      <c r="R36" s="16"/>
      <c r="T36" s="14">
        <f>COUNT(U12:U26)</f>
        <v>9</v>
      </c>
      <c r="U36" s="16"/>
      <c r="W36" s="14">
        <f>COUNT(X12:X26)</f>
        <v>4</v>
      </c>
      <c r="X36" s="16"/>
      <c r="Z36" s="14">
        <f>COUNT(AA12:AA26)</f>
        <v>5</v>
      </c>
      <c r="AA36" s="16"/>
      <c r="AB36" s="16"/>
      <c r="AC36" s="14">
        <f>COUNT(AD12:AD31)</f>
        <v>6</v>
      </c>
      <c r="AD36" s="16"/>
      <c r="AF36" s="14">
        <f>COUNT(AG12:AG26)</f>
        <v>4</v>
      </c>
      <c r="AG36" s="16"/>
      <c r="AI36" s="14">
        <f>COUNT(AJ12:AJ26)</f>
        <v>2</v>
      </c>
      <c r="AJ36" s="16"/>
      <c r="AL36" s="14">
        <f>COUNT(AM12:AM26)</f>
        <v>3</v>
      </c>
      <c r="AM36" s="16"/>
      <c r="AO36" s="14">
        <f>COUNT(AP12:AP26)</f>
        <v>5</v>
      </c>
      <c r="AP36" s="16"/>
      <c r="AR36" s="14">
        <f>COUNT(AS12:AS26)</f>
        <v>5</v>
      </c>
      <c r="AS36" s="16"/>
      <c r="AT36" s="16"/>
      <c r="AU36" s="14">
        <f>COUNT(AV12:AV26)</f>
        <v>4</v>
      </c>
      <c r="AV36" s="16"/>
      <c r="AX36" s="14">
        <f>COUNT(AY12:AY26)</f>
        <v>4</v>
      </c>
      <c r="AY36" s="16"/>
      <c r="BA36" s="16">
        <f>COUNT(BB12:BB26)</f>
        <v>4</v>
      </c>
      <c r="BB36" s="16"/>
    </row>
    <row r="37" spans="1:56" x14ac:dyDescent="0.25">
      <c r="A37" s="14" t="s">
        <v>179</v>
      </c>
      <c r="B37" s="14">
        <f>AVERAGE(C22:C26)</f>
        <v>27</v>
      </c>
      <c r="E37" s="14">
        <f>AVERAGE(F22:F26)</f>
        <v>30</v>
      </c>
      <c r="H37" s="14">
        <f>AVERAGE(I22:I26)</f>
        <v>30</v>
      </c>
      <c r="K37" s="14">
        <f>AVERAGE(L22:L26)</f>
        <v>30</v>
      </c>
      <c r="N37" s="14">
        <f>AVERAGE(O22:O26)</f>
        <v>30</v>
      </c>
      <c r="Q37" s="14">
        <f>AVERAGE(R22:R26)</f>
        <v>25</v>
      </c>
      <c r="T37" s="14">
        <f>AVERAGE(U22:U26)</f>
        <v>30.333333333333332</v>
      </c>
      <c r="W37" s="14">
        <f>AVERAGE(X22:X26)</f>
        <v>29</v>
      </c>
      <c r="Z37" s="14">
        <f>AVERAGE(AA22:AA26)</f>
        <v>26</v>
      </c>
      <c r="AC37" s="14" t="e">
        <f>AVERAGE(AD22:AD26)</f>
        <v>#DIV/0!</v>
      </c>
      <c r="AF37" s="14">
        <f>AVERAGE(AG22:AG26)</f>
        <v>29</v>
      </c>
      <c r="AI37" s="14" t="e">
        <f>AVERAGE(AJ22:AJ26)</f>
        <v>#DIV/0!</v>
      </c>
      <c r="AL37" s="14">
        <f>AVERAGE(AM22:AM26)</f>
        <v>32</v>
      </c>
      <c r="AO37" s="14" t="e">
        <f>AVERAGE(AP22:AP26)</f>
        <v>#DIV/0!</v>
      </c>
      <c r="AR37" s="14">
        <f>AVERAGE(AS22:AS26)</f>
        <v>32</v>
      </c>
      <c r="AU37" s="14">
        <f>AVERAGE(AV22:AV26)</f>
        <v>27</v>
      </c>
      <c r="AX37" s="14">
        <f>AVERAGE(AY22:AY26)</f>
        <v>30</v>
      </c>
      <c r="BA37" s="14">
        <f>AVERAGE(BB22:BB26)</f>
        <v>30</v>
      </c>
      <c r="BD37" s="14" t="s">
        <v>113</v>
      </c>
    </row>
    <row r="38" spans="1:56" x14ac:dyDescent="0.25">
      <c r="A38" s="14" t="s">
        <v>180</v>
      </c>
      <c r="B38" s="14">
        <f>AVERAGE(B22:B26)</f>
        <v>27</v>
      </c>
      <c r="D38" s="22"/>
      <c r="E38" s="14">
        <f>AVERAGE(E22:E26)</f>
        <v>26.8</v>
      </c>
      <c r="G38" s="22"/>
      <c r="H38" s="14">
        <f>AVERAGE(H22:H26)</f>
        <v>27.4</v>
      </c>
      <c r="J38" s="22"/>
      <c r="K38" s="14">
        <f>AVERAGE(K22:K26)</f>
        <v>27</v>
      </c>
      <c r="M38" s="22"/>
      <c r="N38" s="14">
        <f>AVERAGE(N22:N26)</f>
        <v>27</v>
      </c>
      <c r="P38" s="22"/>
      <c r="Q38" s="14">
        <f>AVERAGE(Q22:Q26)</f>
        <v>27.6</v>
      </c>
      <c r="S38" s="22"/>
      <c r="T38" s="14">
        <f>AVERAGE(T22:T26)</f>
        <v>28.6</v>
      </c>
      <c r="V38" s="22"/>
      <c r="W38" s="14">
        <f>AVERAGE(W22:W26)</f>
        <v>28</v>
      </c>
      <c r="Y38" s="22"/>
      <c r="Z38" s="14">
        <f>AVERAGE(Z22:Z26)</f>
        <v>28.4</v>
      </c>
      <c r="AB38" s="22"/>
      <c r="AC38" s="14">
        <f>AVERAGE(AC22:AC26)</f>
        <v>28.4</v>
      </c>
      <c r="AE38" s="22"/>
      <c r="AF38" s="14">
        <f>AVERAGE(AF22:AF26)</f>
        <v>28.8</v>
      </c>
      <c r="AH38" s="22"/>
      <c r="AI38" s="14">
        <f>AVERAGE(AI22:AI26)</f>
        <v>28.6</v>
      </c>
      <c r="AK38" s="22"/>
      <c r="AL38" s="14">
        <f>AVERAGE(AL22:AL26)</f>
        <v>28.6</v>
      </c>
      <c r="AN38" s="22"/>
      <c r="AO38" s="14">
        <f>AVERAGE(AO22:AO26)</f>
        <v>28.6</v>
      </c>
      <c r="AQ38" s="22"/>
      <c r="AR38" s="14">
        <f>AVERAGE(AR22:AR26)</f>
        <v>28.8</v>
      </c>
      <c r="AT38" s="22"/>
      <c r="AU38" s="14">
        <f>AVERAGE(AU22:AU26)</f>
        <v>28.8</v>
      </c>
      <c r="AW38" s="22"/>
      <c r="AX38" s="14">
        <f>AVERAGE(AX22:AX26)</f>
        <v>29</v>
      </c>
      <c r="AZ38" s="22"/>
      <c r="BA38" s="14">
        <f>AVERAGE(BA22:BA26)</f>
        <v>28.6</v>
      </c>
      <c r="BC38" s="22"/>
    </row>
    <row r="39" spans="1:56" x14ac:dyDescent="0.25">
      <c r="B39" s="14">
        <f>AVERAGE(B22:B26)</f>
        <v>27</v>
      </c>
      <c r="E39" s="14">
        <f>AVERAGE(E22:E26)</f>
        <v>26.8</v>
      </c>
      <c r="H39" s="14">
        <f>AVERAGE(H22:H26)</f>
        <v>27.4</v>
      </c>
      <c r="K39" s="14">
        <f>AVERAGE(K22:K26)</f>
        <v>27</v>
      </c>
      <c r="L39" s="14">
        <f>AVERAGE(K22:K26)</f>
        <v>27</v>
      </c>
      <c r="N39" s="14">
        <f>AVERAGE(N22:N26)</f>
        <v>27</v>
      </c>
      <c r="O39" s="14">
        <f>AVERAGE(N22:N26)</f>
        <v>27</v>
      </c>
      <c r="Q39" s="14">
        <f>AVERAGE(Q22:Q26)</f>
        <v>27.6</v>
      </c>
      <c r="R39" s="14">
        <f>AVERAGE(Q22:Q26)</f>
        <v>27.6</v>
      </c>
      <c r="T39" s="14">
        <f>AVERAGE(T22:T26)</f>
        <v>28.6</v>
      </c>
      <c r="U39" s="14">
        <f>AVERAGE(T22:T26)</f>
        <v>28.6</v>
      </c>
      <c r="W39" s="14">
        <f>AVERAGE(W22:W26)</f>
        <v>28</v>
      </c>
      <c r="X39" s="14">
        <f>AVERAGE(W22:W26)</f>
        <v>28</v>
      </c>
      <c r="Z39" s="14">
        <f>AVERAGE(Z22:Z26)</f>
        <v>28.4</v>
      </c>
      <c r="AA39" s="14">
        <f>AVERAGE(Z22:Z26)</f>
        <v>28.4</v>
      </c>
      <c r="AC39" s="14">
        <f>AVERAGE(AC22:AC26)</f>
        <v>28.4</v>
      </c>
      <c r="AD39" s="14">
        <f>AVERAGE(AC22:AC26)</f>
        <v>28.4</v>
      </c>
      <c r="AF39" s="14">
        <f>AVERAGE(AF22:AF26)</f>
        <v>28.8</v>
      </c>
      <c r="AG39" s="14">
        <f>AVERAGE(AF22:AF26)</f>
        <v>28.8</v>
      </c>
      <c r="AI39" s="14">
        <f>AVERAGE(AI22:AI26)</f>
        <v>28.6</v>
      </c>
      <c r="AJ39" s="14">
        <f>AVERAGE(AI22:AI26)</f>
        <v>28.6</v>
      </c>
      <c r="AL39" s="14">
        <f>AVERAGE(AL22:AL26)</f>
        <v>28.6</v>
      </c>
      <c r="AM39" s="14">
        <f>AVERAGE(AM22:AM26)</f>
        <v>32</v>
      </c>
      <c r="AO39" s="14">
        <f>AVERAGE(AO22:AO26)</f>
        <v>28.6</v>
      </c>
      <c r="AP39" s="14" t="e">
        <f>AVERAGE(AP22:AP26)</f>
        <v>#DIV/0!</v>
      </c>
      <c r="AR39" s="14">
        <f>AVERAGE(AR22:AR26)</f>
        <v>28.8</v>
      </c>
      <c r="AS39" s="14">
        <f>AVERAGE(AS22:AS26)</f>
        <v>32</v>
      </c>
      <c r="AU39" s="14">
        <f>AVERAGE(AU22:AU26)</f>
        <v>28.8</v>
      </c>
      <c r="AV39" s="14">
        <f>AVERAGE(AV22:AV26)</f>
        <v>27</v>
      </c>
      <c r="AX39" s="14">
        <f>AVERAGE(AX22:AX26)</f>
        <v>29</v>
      </c>
      <c r="AY39" s="14">
        <f>AVERAGE(AX22:AX26)</f>
        <v>29</v>
      </c>
      <c r="BA39" s="14">
        <f>AVERAGE(BA22:BA26)</f>
        <v>28.6</v>
      </c>
      <c r="BB39" s="14">
        <f>AVERAGE(BA22:BA26)</f>
        <v>28.6</v>
      </c>
    </row>
    <row r="40" spans="1:56" x14ac:dyDescent="0.25">
      <c r="B40" s="14" t="e">
        <f>AVERAGE(#REF!)</f>
        <v>#REF!</v>
      </c>
      <c r="E40" s="14" t="e">
        <f>AVERAGE(#REF!)</f>
        <v>#REF!</v>
      </c>
      <c r="H40" s="14" t="e">
        <f>AVERAGE(#REF!)</f>
        <v>#REF!</v>
      </c>
      <c r="K40" s="14" t="e">
        <f>AVERAGE(#REF!)</f>
        <v>#REF!</v>
      </c>
      <c r="L40" s="14" t="e">
        <f>AVERAGE(#REF!)</f>
        <v>#REF!</v>
      </c>
      <c r="N40" s="14" t="e">
        <f>AVERAGE(#REF!)</f>
        <v>#REF!</v>
      </c>
      <c r="O40" s="14" t="e">
        <f>AVERAGE(#REF!)</f>
        <v>#REF!</v>
      </c>
      <c r="Q40" s="14" t="e">
        <f>AVERAGE(#REF!)</f>
        <v>#REF!</v>
      </c>
      <c r="R40" s="14" t="e">
        <f>AVERAGE(#REF!)</f>
        <v>#REF!</v>
      </c>
      <c r="T40" s="14" t="e">
        <f>AVERAGE(#REF!)</f>
        <v>#REF!</v>
      </c>
      <c r="U40" s="14" t="e">
        <f>AVERAGE(#REF!)</f>
        <v>#REF!</v>
      </c>
      <c r="W40" s="14" t="e">
        <f>AVERAGE(#REF!)</f>
        <v>#REF!</v>
      </c>
      <c r="X40" s="14" t="e">
        <f>AVERAGE(#REF!)</f>
        <v>#REF!</v>
      </c>
      <c r="Z40" s="14" t="e">
        <f>AVERAGE(#REF!)</f>
        <v>#REF!</v>
      </c>
      <c r="AA40" s="14" t="e">
        <f>AVERAGE(#REF!)</f>
        <v>#REF!</v>
      </c>
      <c r="AC40" s="14" t="e">
        <f>AVERAGE(#REF!)</f>
        <v>#REF!</v>
      </c>
      <c r="AD40" s="14" t="e">
        <f>AVERAGE(#REF!)</f>
        <v>#REF!</v>
      </c>
      <c r="AF40" s="14" t="e">
        <f>AVERAGE(#REF!)</f>
        <v>#REF!</v>
      </c>
      <c r="AG40" s="14" t="e">
        <f>AVERAGE(#REF!)</f>
        <v>#REF!</v>
      </c>
      <c r="AI40" s="14" t="e">
        <f>AVERAGE(#REF!)</f>
        <v>#REF!</v>
      </c>
      <c r="AJ40" s="14" t="e">
        <f>AVERAGE(#REF!)</f>
        <v>#REF!</v>
      </c>
      <c r="AL40" s="14" t="e">
        <f>AVERAGE(#REF!)</f>
        <v>#REF!</v>
      </c>
      <c r="AM40" s="14" t="e">
        <f>AVERAGE(#REF!)</f>
        <v>#REF!</v>
      </c>
      <c r="AO40" s="14" t="e">
        <f>AVERAGE(#REF!)</f>
        <v>#REF!</v>
      </c>
      <c r="AP40" s="14" t="e">
        <f>AVERAGE(#REF!)</f>
        <v>#REF!</v>
      </c>
      <c r="AR40" s="14" t="e">
        <f>AVERAGE(#REF!)</f>
        <v>#REF!</v>
      </c>
      <c r="AS40" s="14" t="e">
        <f>AVERAGE(#REF!)</f>
        <v>#REF!</v>
      </c>
      <c r="AU40" s="14" t="e">
        <f>AVERAGE(#REF!)</f>
        <v>#REF!</v>
      </c>
      <c r="AV40" s="14" t="e">
        <f>AVERAGE(#REF!)</f>
        <v>#REF!</v>
      </c>
      <c r="AX40" s="14" t="e">
        <f>AVERAGE(#REF!)</f>
        <v>#REF!</v>
      </c>
      <c r="AY40" s="14" t="e">
        <f>AVERAGE(#REF!)</f>
        <v>#REF!</v>
      </c>
      <c r="BA40" s="14" t="e">
        <f>AVERAGE(#REF!)</f>
        <v>#REF!</v>
      </c>
      <c r="BB40" s="14" t="e">
        <f>AVERAGE(#REF!)</f>
        <v>#REF!</v>
      </c>
    </row>
    <row r="41" spans="1:56" x14ac:dyDescent="0.25">
      <c r="A41" s="14" t="s">
        <v>171</v>
      </c>
    </row>
    <row r="42" spans="1:56" x14ac:dyDescent="0.25">
      <c r="A42" s="6">
        <v>1</v>
      </c>
    </row>
    <row r="43" spans="1:56" x14ac:dyDescent="0.25">
      <c r="B43" s="14" t="s">
        <v>173</v>
      </c>
      <c r="E43" s="14" t="s">
        <v>173</v>
      </c>
      <c r="H43" s="14" t="s">
        <v>173</v>
      </c>
      <c r="K43" s="14" t="s">
        <v>173</v>
      </c>
      <c r="N43" s="14" t="s">
        <v>173</v>
      </c>
      <c r="Q43" s="14" t="s">
        <v>173</v>
      </c>
      <c r="T43" s="14" t="s">
        <v>173</v>
      </c>
      <c r="W43" s="14" t="s">
        <v>173</v>
      </c>
      <c r="Z43" s="14" t="s">
        <v>173</v>
      </c>
      <c r="AC43" s="14" t="s">
        <v>173</v>
      </c>
      <c r="AF43" s="14" t="s">
        <v>173</v>
      </c>
      <c r="AI43" s="14" t="s">
        <v>173</v>
      </c>
      <c r="AL43" s="14" t="s">
        <v>173</v>
      </c>
      <c r="AO43" s="14" t="s">
        <v>173</v>
      </c>
      <c r="AR43" s="14" t="s">
        <v>173</v>
      </c>
      <c r="AU43" s="14" t="s">
        <v>173</v>
      </c>
      <c r="AX43" s="14" t="s">
        <v>173</v>
      </c>
      <c r="BA43" s="14" t="s">
        <v>173</v>
      </c>
    </row>
    <row r="44" spans="1:56" x14ac:dyDescent="0.25">
      <c r="B44" s="6">
        <f>COUNT(C12:C26)</f>
        <v>2</v>
      </c>
      <c r="E44" s="6">
        <f>COUNT(F12:F26)</f>
        <v>8</v>
      </c>
      <c r="H44" s="6">
        <f>COUNT(I12:I26)</f>
        <v>8</v>
      </c>
      <c r="K44" s="6">
        <f>COUNT(L12:L26)</f>
        <v>4</v>
      </c>
      <c r="N44" s="6">
        <f>COUNT(O12:O26)</f>
        <v>5</v>
      </c>
      <c r="Q44" s="6">
        <f>COUNT(R12:R26)</f>
        <v>6</v>
      </c>
      <c r="T44" s="6">
        <f>COUNT(U12:U26)</f>
        <v>9</v>
      </c>
      <c r="W44" s="6">
        <f>COUNT(X12:X26)</f>
        <v>4</v>
      </c>
      <c r="Z44" s="6">
        <f>COUNT(AA12:AA26)</f>
        <v>5</v>
      </c>
      <c r="AC44" s="6">
        <f>COUNT(AD12:AD26)</f>
        <v>3</v>
      </c>
      <c r="AF44" s="6">
        <f>COUNT(AG12:AG26)</f>
        <v>4</v>
      </c>
      <c r="AI44" s="6">
        <f>COUNT(AJ12:AJ26)</f>
        <v>2</v>
      </c>
      <c r="AL44" s="6">
        <f>COUNT(AM12:AM26)</f>
        <v>3</v>
      </c>
      <c r="AO44" s="6">
        <f>COUNT(AP12:AP26)</f>
        <v>5</v>
      </c>
      <c r="AR44" s="6">
        <f>COUNT(AS12:AS26)</f>
        <v>5</v>
      </c>
      <c r="AU44" s="6">
        <f>COUNT(AV12:AV26)</f>
        <v>4</v>
      </c>
      <c r="AX44" s="6">
        <f>COUNT(AY12:AY26)</f>
        <v>4</v>
      </c>
      <c r="BA44" s="6">
        <f>COUNT(BB12:BB26)</f>
        <v>4</v>
      </c>
    </row>
    <row r="45" spans="1:56" x14ac:dyDescent="0.25">
      <c r="A45" s="6"/>
      <c r="B45" s="14" t="s">
        <v>172</v>
      </c>
      <c r="D45" s="6"/>
      <c r="E45" s="14" t="s">
        <v>172</v>
      </c>
      <c r="G45" s="6"/>
      <c r="H45" s="14" t="s">
        <v>172</v>
      </c>
      <c r="J45" s="6"/>
      <c r="K45" s="14" t="s">
        <v>172</v>
      </c>
      <c r="M45" s="6"/>
      <c r="N45" s="14" t="s">
        <v>172</v>
      </c>
      <c r="P45" s="6"/>
      <c r="Q45" s="14" t="s">
        <v>172</v>
      </c>
      <c r="S45" s="6"/>
      <c r="T45" s="14" t="s">
        <v>172</v>
      </c>
      <c r="V45" s="6"/>
      <c r="W45" s="14" t="s">
        <v>172</v>
      </c>
      <c r="Y45" s="6"/>
      <c r="Z45" s="14" t="s">
        <v>172</v>
      </c>
      <c r="AB45" s="6"/>
      <c r="AC45" s="14" t="s">
        <v>172</v>
      </c>
      <c r="AE45" s="6"/>
      <c r="AF45" s="14" t="s">
        <v>172</v>
      </c>
      <c r="AH45" s="6"/>
      <c r="AI45" s="14" t="s">
        <v>172</v>
      </c>
      <c r="AK45" s="6"/>
      <c r="AL45" s="14" t="s">
        <v>172</v>
      </c>
      <c r="AN45" s="6"/>
      <c r="AO45" s="14" t="s">
        <v>172</v>
      </c>
      <c r="AQ45" s="6"/>
      <c r="AR45" s="14" t="s">
        <v>172</v>
      </c>
      <c r="AT45" s="6"/>
      <c r="AU45" s="14" t="s">
        <v>172</v>
      </c>
      <c r="AW45" s="6"/>
      <c r="AX45" s="14" t="s">
        <v>172</v>
      </c>
      <c r="AZ45" s="6"/>
      <c r="BA45" s="14" t="s">
        <v>172</v>
      </c>
    </row>
    <row r="46" spans="1:56" x14ac:dyDescent="0.25">
      <c r="A46" s="6"/>
      <c r="B46">
        <f>COUNT(C22:C26)</f>
        <v>1</v>
      </c>
      <c r="D46" s="6"/>
      <c r="E46">
        <f>COUNT(F22:F26)</f>
        <v>2</v>
      </c>
      <c r="G46" s="6"/>
      <c r="H46">
        <f>COUNT(I22:I26)</f>
        <v>1</v>
      </c>
      <c r="J46" s="6"/>
      <c r="K46">
        <f>COUNT(L22:L26)</f>
        <v>2</v>
      </c>
      <c r="M46" s="6"/>
      <c r="N46">
        <f>COUNT(O22:O26)</f>
        <v>1</v>
      </c>
      <c r="P46" s="6"/>
      <c r="Q46">
        <f>COUNT(R22:R26)</f>
        <v>1</v>
      </c>
      <c r="S46" s="6"/>
      <c r="T46">
        <f>COUNT(U22:U26)</f>
        <v>3</v>
      </c>
      <c r="V46" s="6"/>
      <c r="W46">
        <f>COUNT(X22:X26)</f>
        <v>2</v>
      </c>
      <c r="Y46" s="6"/>
      <c r="Z46">
        <f>COUNT(AA22:AA26)</f>
        <v>1</v>
      </c>
      <c r="AB46" s="6"/>
      <c r="AC46">
        <f>COUNT(AD22:AD26)</f>
        <v>0</v>
      </c>
      <c r="AE46" s="6"/>
      <c r="AF46">
        <f>COUNT(AG22:AG26)</f>
        <v>4</v>
      </c>
      <c r="AH46" s="6"/>
      <c r="AI46">
        <f>COUNT(AJ22:AJ26)</f>
        <v>0</v>
      </c>
      <c r="AK46" s="6"/>
      <c r="AL46">
        <f>COUNT(AM22:AM26)</f>
        <v>1</v>
      </c>
      <c r="AN46" s="6"/>
      <c r="AO46">
        <f>COUNT(AP22:AP26)</f>
        <v>0</v>
      </c>
      <c r="AQ46" s="6"/>
      <c r="AR46">
        <f>COUNT(AS22:AS26)</f>
        <v>1</v>
      </c>
      <c r="AT46" s="6"/>
      <c r="AU46">
        <f>COUNT(AV22:AV26)</f>
        <v>1</v>
      </c>
      <c r="AW46" s="6"/>
      <c r="AX46">
        <f>COUNT(AY22:AY26)</f>
        <v>1</v>
      </c>
      <c r="AZ46" s="6"/>
      <c r="BA46">
        <f>COUNT(BB22:BB26)</f>
        <v>1</v>
      </c>
    </row>
    <row r="47" spans="1:56" x14ac:dyDescent="0.25">
      <c r="B47" s="6"/>
    </row>
    <row r="48" spans="1:56" x14ac:dyDescent="0.25">
      <c r="A48" s="6" t="s">
        <v>174</v>
      </c>
      <c r="B48" s="6" t="s">
        <v>171</v>
      </c>
      <c r="C48" s="6" t="s">
        <v>173</v>
      </c>
      <c r="D48" s="14" t="s">
        <v>172</v>
      </c>
      <c r="F48" s="14" t="s">
        <v>188</v>
      </c>
    </row>
    <row r="49" spans="1:6" x14ac:dyDescent="0.25">
      <c r="A49" s="14">
        <v>3</v>
      </c>
      <c r="B49" s="6">
        <v>1</v>
      </c>
      <c r="C49" s="6">
        <v>2</v>
      </c>
      <c r="D49" s="14">
        <v>1</v>
      </c>
      <c r="F49" s="14">
        <v>4</v>
      </c>
    </row>
    <row r="50" spans="1:6" x14ac:dyDescent="0.25">
      <c r="A50" s="14">
        <v>3</v>
      </c>
      <c r="B50" s="6">
        <v>2</v>
      </c>
      <c r="C50" s="6">
        <v>8</v>
      </c>
      <c r="D50" s="14">
        <v>2</v>
      </c>
      <c r="F50" s="14">
        <v>8</v>
      </c>
    </row>
    <row r="51" spans="1:6" x14ac:dyDescent="0.25">
      <c r="A51" s="14">
        <v>3</v>
      </c>
      <c r="B51" s="6">
        <v>3</v>
      </c>
      <c r="C51" s="6">
        <v>8</v>
      </c>
      <c r="D51" s="14">
        <v>1</v>
      </c>
      <c r="F51" s="14">
        <v>8</v>
      </c>
    </row>
    <row r="52" spans="1:6" x14ac:dyDescent="0.25">
      <c r="A52" s="14">
        <v>3</v>
      </c>
      <c r="B52" s="6">
        <v>4</v>
      </c>
      <c r="C52" s="16">
        <v>4</v>
      </c>
      <c r="D52" s="14">
        <v>2</v>
      </c>
      <c r="F52" s="14">
        <v>4</v>
      </c>
    </row>
    <row r="53" spans="1:6" x14ac:dyDescent="0.25">
      <c r="A53" s="14">
        <v>3</v>
      </c>
      <c r="B53" s="6">
        <v>5</v>
      </c>
      <c r="C53" s="14">
        <v>5</v>
      </c>
      <c r="D53" s="14">
        <v>1</v>
      </c>
      <c r="F53" s="14">
        <v>5</v>
      </c>
    </row>
    <row r="54" spans="1:6" x14ac:dyDescent="0.25">
      <c r="A54" s="14">
        <v>3</v>
      </c>
      <c r="B54" s="6">
        <v>6</v>
      </c>
      <c r="C54" s="14">
        <v>6</v>
      </c>
      <c r="D54" s="14">
        <v>1</v>
      </c>
      <c r="F54" s="14">
        <v>6</v>
      </c>
    </row>
    <row r="55" spans="1:6" x14ac:dyDescent="0.25">
      <c r="A55" s="14">
        <v>3</v>
      </c>
      <c r="B55" s="6">
        <v>7</v>
      </c>
      <c r="C55" s="14">
        <v>9</v>
      </c>
      <c r="D55" s="14">
        <v>3</v>
      </c>
      <c r="F55" s="14">
        <v>9</v>
      </c>
    </row>
    <row r="56" spans="1:6" x14ac:dyDescent="0.25">
      <c r="A56" s="14">
        <v>3</v>
      </c>
      <c r="B56" s="6">
        <v>8</v>
      </c>
      <c r="C56" s="14">
        <v>4</v>
      </c>
      <c r="D56" s="14">
        <v>2</v>
      </c>
      <c r="F56" s="14">
        <v>4</v>
      </c>
    </row>
    <row r="57" spans="1:6" x14ac:dyDescent="0.25">
      <c r="A57" s="14">
        <v>3</v>
      </c>
      <c r="B57" s="6">
        <v>9</v>
      </c>
      <c r="C57" s="14">
        <v>5</v>
      </c>
      <c r="D57" s="14">
        <v>1</v>
      </c>
      <c r="F57" s="14">
        <v>5</v>
      </c>
    </row>
    <row r="58" spans="1:6" x14ac:dyDescent="0.25">
      <c r="A58" s="14">
        <v>3</v>
      </c>
      <c r="B58" s="6">
        <v>10</v>
      </c>
      <c r="C58" s="14">
        <v>3</v>
      </c>
      <c r="D58" s="14">
        <v>0</v>
      </c>
      <c r="F58" s="14">
        <v>3</v>
      </c>
    </row>
    <row r="59" spans="1:6" x14ac:dyDescent="0.25">
      <c r="A59" s="14">
        <v>3</v>
      </c>
      <c r="B59" s="6">
        <v>11</v>
      </c>
      <c r="C59" s="14">
        <v>4</v>
      </c>
      <c r="D59" s="14">
        <v>4</v>
      </c>
      <c r="F59" s="14">
        <v>4</v>
      </c>
    </row>
    <row r="60" spans="1:6" x14ac:dyDescent="0.25">
      <c r="A60" s="14">
        <v>3</v>
      </c>
      <c r="B60" s="6">
        <v>12</v>
      </c>
      <c r="C60" s="14">
        <v>2</v>
      </c>
      <c r="D60" s="14">
        <v>0</v>
      </c>
      <c r="F60" s="14">
        <v>2</v>
      </c>
    </row>
    <row r="61" spans="1:6" x14ac:dyDescent="0.25">
      <c r="A61" s="14">
        <v>3</v>
      </c>
      <c r="B61" s="6">
        <v>13</v>
      </c>
      <c r="C61" s="14">
        <v>3</v>
      </c>
      <c r="D61" s="14">
        <v>1</v>
      </c>
      <c r="F61" s="14">
        <v>3</v>
      </c>
    </row>
    <row r="62" spans="1:6" ht="16.5" customHeight="1" x14ac:dyDescent="0.25">
      <c r="A62" s="14">
        <v>3</v>
      </c>
      <c r="B62" s="6">
        <v>14</v>
      </c>
      <c r="C62" s="14">
        <v>5</v>
      </c>
      <c r="D62" s="14">
        <v>0</v>
      </c>
      <c r="F62" s="14">
        <v>5</v>
      </c>
    </row>
    <row r="63" spans="1:6" x14ac:dyDescent="0.25">
      <c r="A63" s="14">
        <v>3</v>
      </c>
      <c r="B63" s="6">
        <v>15</v>
      </c>
      <c r="C63" s="14">
        <v>5</v>
      </c>
      <c r="D63" s="14">
        <v>1</v>
      </c>
      <c r="F63" s="14">
        <v>5</v>
      </c>
    </row>
    <row r="64" spans="1:6" x14ac:dyDescent="0.25">
      <c r="A64" s="14">
        <v>3</v>
      </c>
      <c r="B64" s="6">
        <v>16</v>
      </c>
      <c r="C64" s="14">
        <v>4</v>
      </c>
      <c r="D64" s="14">
        <v>1</v>
      </c>
      <c r="F64" s="14">
        <v>4</v>
      </c>
    </row>
    <row r="65" spans="1:56" x14ac:dyDescent="0.25">
      <c r="A65" s="14">
        <v>3</v>
      </c>
      <c r="B65" s="6">
        <v>17</v>
      </c>
      <c r="C65" s="14">
        <v>4</v>
      </c>
      <c r="D65" s="14">
        <v>1</v>
      </c>
      <c r="F65" s="14">
        <v>4</v>
      </c>
    </row>
    <row r="66" spans="1:56" x14ac:dyDescent="0.25">
      <c r="A66" s="14">
        <v>3</v>
      </c>
      <c r="B66" s="6">
        <v>18</v>
      </c>
      <c r="C66" s="14">
        <v>4</v>
      </c>
      <c r="D66" s="14">
        <v>1</v>
      </c>
      <c r="F66" s="14">
        <v>4</v>
      </c>
    </row>
    <row r="69" spans="1:56" x14ac:dyDescent="0.25">
      <c r="A69" s="14" t="s">
        <v>178</v>
      </c>
      <c r="B69" s="14">
        <f>COUNT(C45:C64)</f>
        <v>16</v>
      </c>
      <c r="E69" s="14">
        <f>COUNT(F45:F53)</f>
        <v>5</v>
      </c>
      <c r="H69" s="14">
        <f>COUNT(I45:I64)</f>
        <v>0</v>
      </c>
      <c r="K69" s="14">
        <f>COUNT(L45:L64)</f>
        <v>0</v>
      </c>
      <c r="N69" s="14">
        <f>COUNT(O45:O64)</f>
        <v>0</v>
      </c>
      <c r="Q69" s="14">
        <f>COUNT(R45:R64)</f>
        <v>0</v>
      </c>
      <c r="T69" s="14">
        <f>COUNT(U45:U64)</f>
        <v>0</v>
      </c>
      <c r="W69" s="14">
        <f>COUNT(X45:X64)</f>
        <v>0</v>
      </c>
      <c r="Z69" s="14">
        <f>COUNT(AA45:AA64)</f>
        <v>0</v>
      </c>
      <c r="AC69" s="14">
        <f>COUNT(AD45:AD64)</f>
        <v>0</v>
      </c>
      <c r="AF69" s="14">
        <f>COUNT(AG45:AG64)</f>
        <v>0</v>
      </c>
      <c r="AI69" s="14">
        <f>COUNT(AJ45:AJ64)</f>
        <v>0</v>
      </c>
      <c r="AL69" s="14">
        <f>COUNT(AM45:AM64)</f>
        <v>0</v>
      </c>
      <c r="AO69" s="14">
        <f>COUNT(AP45:AP64)</f>
        <v>0</v>
      </c>
      <c r="AR69" s="14">
        <f>COUNT(AS45:AS64)</f>
        <v>0</v>
      </c>
      <c r="AU69" s="14">
        <f>COUNT(AV45:AV64)</f>
        <v>0</v>
      </c>
      <c r="AX69" s="14">
        <f>COUNT(AY45:AY64)</f>
        <v>0</v>
      </c>
      <c r="BA69" s="14">
        <f>COUNT(BB45:BB64)</f>
        <v>0</v>
      </c>
      <c r="BD69" s="16"/>
    </row>
    <row r="70" spans="1:56" x14ac:dyDescent="0.25">
      <c r="A70" s="14" t="s">
        <v>179</v>
      </c>
      <c r="B70" s="14">
        <f>AVERAGE(C55:C60)</f>
        <v>4.5</v>
      </c>
      <c r="E70" s="14">
        <f>AVERAGE(F51:F52)</f>
        <v>6</v>
      </c>
      <c r="H70" s="14" t="e">
        <f>AVERAGE(I55:I60)</f>
        <v>#DIV/0!</v>
      </c>
      <c r="K70" s="14" t="e">
        <f>AVERAGE(L55:L60)</f>
        <v>#DIV/0!</v>
      </c>
      <c r="N70" s="14" t="e">
        <f>AVERAGE(O55:O60)</f>
        <v>#DIV/0!</v>
      </c>
      <c r="Q70" s="14" t="e">
        <f>AVERAGE(R55:R60)</f>
        <v>#DIV/0!</v>
      </c>
      <c r="T70" s="14" t="e">
        <f>AVERAGE(U55:U60)</f>
        <v>#DIV/0!</v>
      </c>
      <c r="W70" s="14" t="e">
        <f>AVERAGE(X55:X60)</f>
        <v>#DIV/0!</v>
      </c>
      <c r="Z70" s="14" t="e">
        <f>AVERAGE(AA55:AA60)</f>
        <v>#DIV/0!</v>
      </c>
      <c r="AC70" s="14" t="e">
        <f>AVERAGE(AD55:AD60)</f>
        <v>#DIV/0!</v>
      </c>
      <c r="AF70" s="14" t="e">
        <f>AVERAGE(AG55:AG60)</f>
        <v>#DIV/0!</v>
      </c>
      <c r="AI70" s="14" t="e">
        <f>AVERAGE(AJ55:AJ60)</f>
        <v>#DIV/0!</v>
      </c>
      <c r="AL70" s="14" t="e">
        <f>AVERAGE(AM55:AM60)</f>
        <v>#DIV/0!</v>
      </c>
      <c r="AO70" s="14" t="e">
        <f>AVERAGE(AP55:AP60)</f>
        <v>#DIV/0!</v>
      </c>
      <c r="AR70" s="14" t="e">
        <f>AVERAGE(AS55:AS60)</f>
        <v>#DIV/0!</v>
      </c>
      <c r="AU70" s="14" t="e">
        <f>AVERAGE(AV55:AV60)</f>
        <v>#DIV/0!</v>
      </c>
      <c r="AX70" s="14" t="e">
        <f>AVERAGE(AY55:AY60)</f>
        <v>#DIV/0!</v>
      </c>
      <c r="BA70" s="14" t="e">
        <f>AVERAGE(BB55:BB60)</f>
        <v>#DIV/0!</v>
      </c>
      <c r="BD70" s="14" t="s">
        <v>113</v>
      </c>
    </row>
    <row r="71" spans="1:56" x14ac:dyDescent="0.25">
      <c r="A71" s="14" t="s">
        <v>180</v>
      </c>
      <c r="B71" s="14">
        <f>AVERAGE(B55:B60)</f>
        <v>9.5</v>
      </c>
      <c r="E71" s="14" t="e">
        <f>AVERAGE(E55:E60)</f>
        <v>#DIV/0!</v>
      </c>
      <c r="H71" s="14" t="e">
        <f>AVERAGE(H55:H60)</f>
        <v>#DIV/0!</v>
      </c>
      <c r="K71" s="14" t="e">
        <f>AVERAGE(K55:K60)</f>
        <v>#DIV/0!</v>
      </c>
      <c r="N71" s="14" t="e">
        <f>AVERAGE(N55:N60)</f>
        <v>#DIV/0!</v>
      </c>
      <c r="Q71" s="14" t="e">
        <f>AVERAGE(Q55:Q60)</f>
        <v>#DIV/0!</v>
      </c>
      <c r="T71" s="14" t="e">
        <f>AVERAGE(T55:T60)</f>
        <v>#DIV/0!</v>
      </c>
      <c r="W71" s="14" t="e">
        <f>AVERAGE(W55:W60)</f>
        <v>#DIV/0!</v>
      </c>
      <c r="Z71" s="14" t="e">
        <f>AVERAGE(Z55:Z60)</f>
        <v>#DIV/0!</v>
      </c>
      <c r="AC71" s="14" t="e">
        <f>AVERAGE(AC55:AC60)</f>
        <v>#DIV/0!</v>
      </c>
      <c r="AF71" s="14" t="e">
        <f>AVERAGE(AF55:AF60)</f>
        <v>#DIV/0!</v>
      </c>
      <c r="AI71" s="14" t="e">
        <f>AVERAGE(AI55:AI60)</f>
        <v>#DIV/0!</v>
      </c>
      <c r="AL71" s="14" t="e">
        <f>AVERAGE(AL55:AL60)</f>
        <v>#DIV/0!</v>
      </c>
      <c r="AO71" s="14" t="e">
        <f>AVERAGE(AO55:AO60)</f>
        <v>#DIV/0!</v>
      </c>
      <c r="AR71" s="14" t="e">
        <f>AVERAGE(AR55:AR60)</f>
        <v>#DIV/0!</v>
      </c>
      <c r="AU71" s="14" t="e">
        <f>AVERAGE(AU55:AU60)</f>
        <v>#DIV/0!</v>
      </c>
      <c r="AX71" s="14" t="e">
        <f>AVERAGE(AX55:AX60)</f>
        <v>#DIV/0!</v>
      </c>
      <c r="BA71" s="14" t="e">
        <f>AVERAGE(BA55:BA60)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25"/>
  <sheetViews>
    <sheetView workbookViewId="0">
      <selection activeCell="H4" sqref="H4"/>
    </sheetView>
  </sheetViews>
  <sheetFormatPr defaultRowHeight="15" x14ac:dyDescent="0.25"/>
  <cols>
    <col min="1" max="1" width="13.140625" customWidth="1"/>
    <col min="2" max="2" width="15.7109375" customWidth="1"/>
    <col min="3" max="3" width="13.7109375" customWidth="1"/>
    <col min="4" max="4" width="15" customWidth="1"/>
    <col min="5" max="21" width="16.28515625" bestFit="1" customWidth="1"/>
    <col min="22" max="22" width="11.28515625" bestFit="1" customWidth="1"/>
  </cols>
  <sheetData>
    <row r="3" spans="1:15" x14ac:dyDescent="0.25">
      <c r="A3" s="3" t="s">
        <v>8</v>
      </c>
      <c r="B3" t="s">
        <v>9</v>
      </c>
      <c r="C3" t="s">
        <v>10</v>
      </c>
      <c r="D3" t="s">
        <v>11</v>
      </c>
      <c r="F3" t="s">
        <v>12</v>
      </c>
      <c r="G3" t="s">
        <v>1</v>
      </c>
      <c r="H3" t="s">
        <v>0</v>
      </c>
      <c r="I3" t="s">
        <v>3</v>
      </c>
      <c r="L3" t="s">
        <v>26</v>
      </c>
    </row>
    <row r="4" spans="1:15" x14ac:dyDescent="0.25">
      <c r="A4" s="5">
        <v>22</v>
      </c>
      <c r="B4" s="4">
        <v>1</v>
      </c>
      <c r="C4" s="4">
        <v>1</v>
      </c>
      <c r="D4" s="4">
        <v>1</v>
      </c>
      <c r="F4">
        <v>22</v>
      </c>
      <c r="G4">
        <v>1</v>
      </c>
      <c r="H4">
        <v>3</v>
      </c>
      <c r="I4">
        <v>1</v>
      </c>
      <c r="K4" t="s">
        <v>25</v>
      </c>
      <c r="L4">
        <v>35</v>
      </c>
      <c r="M4">
        <f>L4/18</f>
        <v>1.9444444444444444</v>
      </c>
      <c r="N4">
        <v>2</v>
      </c>
      <c r="O4" t="s">
        <v>33</v>
      </c>
    </row>
    <row r="5" spans="1:15" x14ac:dyDescent="0.25">
      <c r="A5" s="5">
        <v>23</v>
      </c>
      <c r="B5" s="4">
        <v>1</v>
      </c>
      <c r="C5" s="4">
        <v>1</v>
      </c>
      <c r="D5" s="4">
        <v>1</v>
      </c>
      <c r="F5">
        <v>23</v>
      </c>
      <c r="G5">
        <v>3</v>
      </c>
      <c r="H5">
        <v>2</v>
      </c>
      <c r="I5">
        <v>1</v>
      </c>
      <c r="K5" t="s">
        <v>27</v>
      </c>
      <c r="L5">
        <v>136</v>
      </c>
      <c r="M5">
        <f>L5/18</f>
        <v>7.5555555555555554</v>
      </c>
      <c r="N5">
        <v>6</v>
      </c>
    </row>
    <row r="6" spans="1:15" x14ac:dyDescent="0.25">
      <c r="A6" s="5">
        <v>24</v>
      </c>
      <c r="B6" s="4">
        <v>2</v>
      </c>
      <c r="C6" s="4">
        <v>2</v>
      </c>
      <c r="D6" s="4">
        <v>2</v>
      </c>
      <c r="F6">
        <v>24</v>
      </c>
      <c r="G6">
        <v>8</v>
      </c>
      <c r="H6">
        <v>1</v>
      </c>
      <c r="I6">
        <v>2</v>
      </c>
      <c r="K6" t="s">
        <v>28</v>
      </c>
      <c r="L6">
        <v>52</v>
      </c>
      <c r="M6">
        <f>L6/18</f>
        <v>2.8888888888888888</v>
      </c>
      <c r="N6">
        <v>2</v>
      </c>
    </row>
    <row r="7" spans="1:15" x14ac:dyDescent="0.25">
      <c r="A7" s="5">
        <v>25</v>
      </c>
      <c r="B7" s="4">
        <v>4</v>
      </c>
      <c r="C7" s="4">
        <v>4</v>
      </c>
      <c r="D7" s="4">
        <v>4</v>
      </c>
      <c r="F7">
        <v>25</v>
      </c>
      <c r="G7">
        <v>23</v>
      </c>
      <c r="H7">
        <v>2</v>
      </c>
      <c r="I7">
        <v>4</v>
      </c>
      <c r="L7" t="s">
        <v>29</v>
      </c>
    </row>
    <row r="8" spans="1:15" x14ac:dyDescent="0.25">
      <c r="A8" s="5">
        <v>26</v>
      </c>
      <c r="B8" s="4">
        <v>14</v>
      </c>
      <c r="C8" s="4">
        <v>14</v>
      </c>
      <c r="D8" s="4">
        <v>14</v>
      </c>
      <c r="F8">
        <v>26</v>
      </c>
      <c r="G8">
        <v>30</v>
      </c>
      <c r="H8">
        <v>9</v>
      </c>
      <c r="I8">
        <v>14</v>
      </c>
      <c r="K8" t="s">
        <v>30</v>
      </c>
      <c r="L8">
        <v>22</v>
      </c>
      <c r="M8">
        <f>L8/18</f>
        <v>1.2222222222222223</v>
      </c>
      <c r="N8">
        <v>1</v>
      </c>
    </row>
    <row r="9" spans="1:15" x14ac:dyDescent="0.25">
      <c r="A9" s="5">
        <v>27</v>
      </c>
      <c r="B9" s="4">
        <v>27</v>
      </c>
      <c r="C9" s="4">
        <v>27</v>
      </c>
      <c r="D9" s="4">
        <v>27</v>
      </c>
      <c r="F9">
        <v>27</v>
      </c>
      <c r="G9">
        <v>40</v>
      </c>
      <c r="H9">
        <v>3</v>
      </c>
      <c r="I9">
        <v>27</v>
      </c>
      <c r="K9" t="s">
        <v>31</v>
      </c>
      <c r="L9">
        <v>75</v>
      </c>
      <c r="M9">
        <f>L9/18</f>
        <v>4.166666666666667</v>
      </c>
      <c r="N9">
        <v>3</v>
      </c>
    </row>
    <row r="10" spans="1:15" x14ac:dyDescent="0.25">
      <c r="A10" s="5">
        <v>28</v>
      </c>
      <c r="B10" s="4">
        <v>14</v>
      </c>
      <c r="C10" s="4">
        <v>14</v>
      </c>
      <c r="D10" s="4">
        <v>14</v>
      </c>
      <c r="F10">
        <v>28</v>
      </c>
      <c r="G10">
        <v>38</v>
      </c>
      <c r="H10">
        <v>7</v>
      </c>
      <c r="I10">
        <v>14</v>
      </c>
      <c r="K10" t="s">
        <v>32</v>
      </c>
      <c r="L10">
        <v>46</v>
      </c>
      <c r="M10">
        <f>L10/18</f>
        <v>2.5555555555555554</v>
      </c>
      <c r="N10">
        <v>2</v>
      </c>
    </row>
    <row r="11" spans="1:15" x14ac:dyDescent="0.25">
      <c r="A11" s="5">
        <v>29</v>
      </c>
      <c r="B11" s="4">
        <v>34</v>
      </c>
      <c r="C11" s="4">
        <v>21</v>
      </c>
      <c r="D11" s="4">
        <v>34</v>
      </c>
      <c r="F11">
        <v>29</v>
      </c>
      <c r="G11">
        <v>28</v>
      </c>
      <c r="H11">
        <v>5</v>
      </c>
      <c r="I11">
        <v>34</v>
      </c>
      <c r="L11" t="s">
        <v>0</v>
      </c>
    </row>
    <row r="12" spans="1:15" x14ac:dyDescent="0.25">
      <c r="A12" s="5">
        <v>30</v>
      </c>
      <c r="B12" s="4">
        <v>18</v>
      </c>
      <c r="C12" s="4"/>
      <c r="D12" s="4">
        <v>18</v>
      </c>
      <c r="F12">
        <v>30</v>
      </c>
      <c r="G12">
        <v>27</v>
      </c>
      <c r="H12">
        <v>4</v>
      </c>
      <c r="I12">
        <v>18</v>
      </c>
      <c r="K12" t="s">
        <v>30</v>
      </c>
      <c r="L12">
        <v>17</v>
      </c>
      <c r="M12">
        <f>L12/18</f>
        <v>0.94444444444444442</v>
      </c>
      <c r="N12">
        <v>1</v>
      </c>
    </row>
    <row r="13" spans="1:15" x14ac:dyDescent="0.25">
      <c r="A13" s="5">
        <v>31</v>
      </c>
      <c r="B13" s="4">
        <v>14</v>
      </c>
      <c r="C13" s="4"/>
      <c r="D13" s="4">
        <v>14</v>
      </c>
      <c r="F13">
        <v>31</v>
      </c>
      <c r="G13">
        <v>7</v>
      </c>
      <c r="H13">
        <v>7</v>
      </c>
      <c r="I13">
        <v>14</v>
      </c>
      <c r="K13" t="s">
        <v>31</v>
      </c>
      <c r="L13">
        <v>15</v>
      </c>
      <c r="M13">
        <f>L13/18</f>
        <v>0.83333333333333337</v>
      </c>
      <c r="N13">
        <v>1</v>
      </c>
    </row>
    <row r="14" spans="1:15" x14ac:dyDescent="0.25">
      <c r="A14" s="5">
        <v>32</v>
      </c>
      <c r="B14" s="4">
        <v>9</v>
      </c>
      <c r="C14" s="4"/>
      <c r="D14" s="4">
        <v>9</v>
      </c>
      <c r="F14">
        <v>32</v>
      </c>
      <c r="G14">
        <v>8</v>
      </c>
      <c r="H14">
        <v>7</v>
      </c>
      <c r="I14">
        <v>9</v>
      </c>
      <c r="K14" t="s">
        <v>34</v>
      </c>
      <c r="L14">
        <v>23</v>
      </c>
      <c r="M14">
        <f>L14/18</f>
        <v>1.2777777777777777</v>
      </c>
      <c r="N14">
        <v>1</v>
      </c>
    </row>
    <row r="15" spans="1:15" x14ac:dyDescent="0.25">
      <c r="A15" s="5">
        <v>35</v>
      </c>
      <c r="B15" s="4">
        <v>1</v>
      </c>
      <c r="C15" s="4"/>
      <c r="D15" s="4">
        <v>1</v>
      </c>
      <c r="F15">
        <v>33</v>
      </c>
      <c r="G15">
        <v>5</v>
      </c>
      <c r="H15">
        <v>5</v>
      </c>
      <c r="I15">
        <v>0</v>
      </c>
      <c r="K15" t="s">
        <v>35</v>
      </c>
      <c r="L15">
        <v>18</v>
      </c>
      <c r="M15">
        <f>L15/18</f>
        <v>1</v>
      </c>
      <c r="N15">
        <v>1</v>
      </c>
    </row>
    <row r="16" spans="1:15" x14ac:dyDescent="0.25">
      <c r="A16" s="5" t="s">
        <v>6</v>
      </c>
      <c r="B16" s="4">
        <v>84</v>
      </c>
      <c r="C16" s="4"/>
      <c r="D16" s="4"/>
      <c r="F16">
        <v>34</v>
      </c>
      <c r="G16">
        <v>3</v>
      </c>
      <c r="H16">
        <v>5</v>
      </c>
      <c r="I16">
        <v>0</v>
      </c>
      <c r="K16" t="s">
        <v>36</v>
      </c>
      <c r="L16">
        <v>11</v>
      </c>
      <c r="M16">
        <f>L16/18</f>
        <v>0.61111111111111116</v>
      </c>
      <c r="N16">
        <v>1</v>
      </c>
      <c r="O16" t="s">
        <v>37</v>
      </c>
    </row>
    <row r="17" spans="1:14" x14ac:dyDescent="0.25">
      <c r="A17" s="5" t="s">
        <v>7</v>
      </c>
      <c r="B17" s="4">
        <v>223</v>
      </c>
      <c r="C17" s="4">
        <v>84</v>
      </c>
      <c r="D17" s="4">
        <v>139</v>
      </c>
      <c r="F17">
        <v>35</v>
      </c>
      <c r="G17">
        <v>1</v>
      </c>
      <c r="H17">
        <v>5</v>
      </c>
      <c r="I17">
        <v>5</v>
      </c>
    </row>
    <row r="18" spans="1:14" x14ac:dyDescent="0.25">
      <c r="F18">
        <v>36</v>
      </c>
      <c r="G18">
        <v>0</v>
      </c>
      <c r="H18">
        <v>5</v>
      </c>
    </row>
    <row r="19" spans="1:14" x14ac:dyDescent="0.25">
      <c r="F19">
        <v>37</v>
      </c>
      <c r="G19">
        <v>1</v>
      </c>
      <c r="H19">
        <v>2</v>
      </c>
    </row>
    <row r="20" spans="1:14" x14ac:dyDescent="0.25">
      <c r="F20">
        <v>38</v>
      </c>
      <c r="H20">
        <v>4</v>
      </c>
      <c r="K20" t="s">
        <v>38</v>
      </c>
      <c r="L20">
        <v>32</v>
      </c>
      <c r="M20">
        <f>L20/18</f>
        <v>1.7777777777777777</v>
      </c>
      <c r="N20">
        <v>2</v>
      </c>
    </row>
    <row r="21" spans="1:14" x14ac:dyDescent="0.25">
      <c r="F21">
        <v>39</v>
      </c>
      <c r="H21">
        <v>3</v>
      </c>
      <c r="K21" t="s">
        <v>32</v>
      </c>
      <c r="L21">
        <v>33</v>
      </c>
      <c r="M21">
        <f>L21/18</f>
        <v>1.8333333333333333</v>
      </c>
      <c r="N21">
        <v>1</v>
      </c>
    </row>
    <row r="22" spans="1:14" x14ac:dyDescent="0.25">
      <c r="F22">
        <v>40</v>
      </c>
      <c r="H22">
        <v>2</v>
      </c>
      <c r="K22" t="s">
        <v>39</v>
      </c>
      <c r="L22">
        <v>18</v>
      </c>
      <c r="M22">
        <f>L22/18</f>
        <v>1</v>
      </c>
      <c r="N22">
        <v>1</v>
      </c>
    </row>
    <row r="23" spans="1:14" x14ac:dyDescent="0.25">
      <c r="F23">
        <v>41</v>
      </c>
      <c r="H23">
        <v>0</v>
      </c>
    </row>
    <row r="24" spans="1:14" x14ac:dyDescent="0.25">
      <c r="F24">
        <v>42</v>
      </c>
      <c r="H24">
        <v>2</v>
      </c>
      <c r="L24">
        <f>18*4</f>
        <v>72</v>
      </c>
    </row>
    <row r="25" spans="1:14" x14ac:dyDescent="0.25">
      <c r="D25">
        <f>20*0.2</f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70"/>
  <sheetViews>
    <sheetView tabSelected="1" topLeftCell="AF10" zoomScale="70" zoomScaleNormal="70" workbookViewId="0">
      <pane ySplit="1" topLeftCell="A11" activePane="bottomLeft" state="frozen"/>
      <selection activeCell="B40" sqref="B40"/>
      <selection pane="bottomLeft" activeCell="T23" activeCellId="3" sqref="T11:U11 T14:U14 T16:U17 T23:U24"/>
    </sheetView>
  </sheetViews>
  <sheetFormatPr defaultRowHeight="15.75" x14ac:dyDescent="0.25"/>
  <cols>
    <col min="1" max="1" width="20.7109375" style="14" customWidth="1"/>
    <col min="2" max="2" width="12.85546875" style="14" customWidth="1"/>
    <col min="3" max="3" width="20.5703125" style="14" bestFit="1" customWidth="1"/>
    <col min="4" max="4" width="34.7109375" style="14" customWidth="1"/>
    <col min="5" max="5" width="13.28515625" style="14" customWidth="1"/>
    <col min="6" max="6" width="14" style="14" customWidth="1"/>
    <col min="7" max="7" width="13.140625" style="14" customWidth="1"/>
    <col min="8" max="8" width="30.42578125" style="14" customWidth="1"/>
    <col min="9" max="9" width="13.28515625" style="14" customWidth="1"/>
    <col min="10" max="10" width="9.140625" style="14"/>
    <col min="11" max="11" width="13.28515625" style="14" customWidth="1"/>
    <col min="12" max="13" width="9.140625" style="14"/>
    <col min="14" max="14" width="13.140625" style="14" customWidth="1"/>
    <col min="15" max="15" width="11.7109375" style="14" customWidth="1"/>
    <col min="16" max="16" width="9.140625" style="14"/>
    <col min="17" max="17" width="13.140625" style="14" customWidth="1"/>
    <col min="18" max="18" width="9.140625" style="14" customWidth="1"/>
    <col min="19" max="19" width="13.140625" style="14" bestFit="1" customWidth="1"/>
    <col min="20" max="20" width="13.140625" style="14" customWidth="1"/>
    <col min="21" max="21" width="9.140625" style="14" customWidth="1"/>
    <col min="22" max="22" width="9.140625" style="14"/>
    <col min="23" max="23" width="13.140625" style="14" customWidth="1"/>
    <col min="24" max="24" width="9.140625" style="14" customWidth="1"/>
    <col min="25" max="25" width="9.140625" style="14"/>
    <col min="26" max="26" width="13.140625" style="14" customWidth="1"/>
    <col min="27" max="27" width="9.140625" style="14" customWidth="1"/>
    <col min="28" max="28" width="9.140625" style="14"/>
    <col min="29" max="29" width="13.140625" style="14" customWidth="1"/>
    <col min="30" max="30" width="9.140625" style="14" customWidth="1"/>
    <col min="31" max="31" width="9.140625" style="14"/>
    <col min="32" max="32" width="13.140625" style="14" customWidth="1"/>
    <col min="33" max="33" width="9.140625" style="14" customWidth="1"/>
    <col min="34" max="34" width="9.140625" style="14"/>
    <col min="35" max="35" width="13.140625" style="14" customWidth="1"/>
    <col min="36" max="38" width="9.140625" style="14"/>
    <col min="39" max="39" width="9.140625" style="14" customWidth="1"/>
    <col min="40" max="40" width="9.140625" style="14"/>
    <col min="41" max="41" width="9.140625" style="14" customWidth="1"/>
    <col min="42" max="42" width="12.28515625" style="14" bestFit="1" customWidth="1"/>
    <col min="43" max="43" width="9.140625" style="14"/>
    <col min="44" max="44" width="9.140625" style="14" customWidth="1"/>
    <col min="45" max="45" width="12.28515625" style="14" bestFit="1" customWidth="1"/>
    <col min="46" max="47" width="9.140625" style="14"/>
    <col min="48" max="48" width="9.140625" style="14" customWidth="1"/>
    <col min="49" max="50" width="9.140625" style="14"/>
    <col min="51" max="51" width="9.140625" style="14" customWidth="1"/>
    <col min="52" max="16384" width="9.140625" style="14"/>
  </cols>
  <sheetData>
    <row r="1" spans="1:54" hidden="1" x14ac:dyDescent="0.25">
      <c r="A1" s="14" t="s">
        <v>40</v>
      </c>
    </row>
    <row r="2" spans="1:54" hidden="1" x14ac:dyDescent="0.25">
      <c r="A2" s="14" t="s">
        <v>41</v>
      </c>
    </row>
    <row r="3" spans="1:54" hidden="1" x14ac:dyDescent="0.25">
      <c r="A3" s="21" t="s">
        <v>42</v>
      </c>
    </row>
    <row r="4" spans="1:54" hidden="1" x14ac:dyDescent="0.25">
      <c r="A4" s="16" t="s">
        <v>43</v>
      </c>
    </row>
    <row r="5" spans="1:54" hidden="1" x14ac:dyDescent="0.25">
      <c r="A5" s="16" t="s">
        <v>44</v>
      </c>
    </row>
    <row r="6" spans="1:54" hidden="1" x14ac:dyDescent="0.25">
      <c r="A6" s="16" t="s">
        <v>45</v>
      </c>
    </row>
    <row r="7" spans="1:54" hidden="1" x14ac:dyDescent="0.25">
      <c r="A7" s="16" t="s">
        <v>46</v>
      </c>
    </row>
    <row r="8" spans="1:54" hidden="1" x14ac:dyDescent="0.25">
      <c r="A8" s="16" t="s">
        <v>47</v>
      </c>
    </row>
    <row r="9" spans="1:54" hidden="1" x14ac:dyDescent="0.25">
      <c r="A9" s="20" t="s">
        <v>48</v>
      </c>
      <c r="C9" s="19" t="s">
        <v>49</v>
      </c>
      <c r="F9" s="18" t="s">
        <v>51</v>
      </c>
      <c r="H9" s="15"/>
    </row>
    <row r="10" spans="1:54" x14ac:dyDescent="0.25">
      <c r="A10" s="17" t="s">
        <v>53</v>
      </c>
      <c r="B10" s="14" t="s">
        <v>87</v>
      </c>
      <c r="D10" s="17" t="s">
        <v>56</v>
      </c>
      <c r="E10" s="14" t="s">
        <v>87</v>
      </c>
      <c r="G10" s="17" t="s">
        <v>59</v>
      </c>
      <c r="H10" s="14" t="s">
        <v>87</v>
      </c>
      <c r="I10" s="14" t="s">
        <v>124</v>
      </c>
      <c r="J10" s="17" t="s">
        <v>60</v>
      </c>
      <c r="K10" s="14" t="s">
        <v>87</v>
      </c>
      <c r="L10" s="14" t="s">
        <v>124</v>
      </c>
      <c r="M10" s="17" t="s">
        <v>61</v>
      </c>
      <c r="N10" s="14" t="s">
        <v>87</v>
      </c>
      <c r="O10" s="14" t="s">
        <v>124</v>
      </c>
      <c r="P10" s="17" t="s">
        <v>62</v>
      </c>
      <c r="Q10" s="14" t="s">
        <v>87</v>
      </c>
      <c r="R10" s="14" t="s">
        <v>124</v>
      </c>
      <c r="S10" s="17" t="s">
        <v>92</v>
      </c>
      <c r="T10" s="14" t="s">
        <v>87</v>
      </c>
      <c r="U10" s="14" t="s">
        <v>124</v>
      </c>
      <c r="V10" s="17" t="s">
        <v>93</v>
      </c>
      <c r="W10" s="14" t="s">
        <v>87</v>
      </c>
      <c r="X10" s="14" t="s">
        <v>124</v>
      </c>
      <c r="Y10" s="17" t="s">
        <v>94</v>
      </c>
      <c r="Z10" s="14" t="s">
        <v>87</v>
      </c>
      <c r="AA10" s="14" t="s">
        <v>124</v>
      </c>
      <c r="AB10" s="17" t="s">
        <v>95</v>
      </c>
      <c r="AC10" s="14" t="s">
        <v>87</v>
      </c>
      <c r="AD10" s="14" t="s">
        <v>124</v>
      </c>
      <c r="AE10" s="17" t="s">
        <v>96</v>
      </c>
      <c r="AF10" s="14" t="s">
        <v>87</v>
      </c>
      <c r="AG10" s="14" t="s">
        <v>124</v>
      </c>
      <c r="AH10" s="17" t="s">
        <v>97</v>
      </c>
      <c r="AI10" s="14" t="s">
        <v>87</v>
      </c>
      <c r="AJ10" s="14" t="s">
        <v>124</v>
      </c>
      <c r="AK10" s="17" t="s">
        <v>100</v>
      </c>
      <c r="AL10" s="14" t="s">
        <v>87</v>
      </c>
      <c r="AM10" s="14" t="s">
        <v>124</v>
      </c>
      <c r="AN10" s="17" t="s">
        <v>101</v>
      </c>
      <c r="AO10" s="14" t="s">
        <v>87</v>
      </c>
      <c r="AP10" s="14" t="s">
        <v>124</v>
      </c>
      <c r="AQ10" s="17" t="s">
        <v>102</v>
      </c>
      <c r="AR10" s="14" t="s">
        <v>87</v>
      </c>
      <c r="AS10" s="14" t="s">
        <v>124</v>
      </c>
      <c r="AT10" s="17" t="s">
        <v>103</v>
      </c>
      <c r="AU10" s="14" t="s">
        <v>87</v>
      </c>
      <c r="AV10" s="14" t="s">
        <v>124</v>
      </c>
      <c r="AW10" s="17" t="s">
        <v>104</v>
      </c>
      <c r="AX10" s="14" t="s">
        <v>87</v>
      </c>
      <c r="AY10" s="14" t="s">
        <v>124</v>
      </c>
      <c r="AZ10" s="17" t="s">
        <v>105</v>
      </c>
      <c r="BA10" s="14" t="s">
        <v>87</v>
      </c>
      <c r="BB10" s="14" t="s">
        <v>124</v>
      </c>
    </row>
    <row r="11" spans="1:54" x14ac:dyDescent="0.25">
      <c r="A11" s="14" t="s">
        <v>86</v>
      </c>
      <c r="B11" s="14">
        <v>23</v>
      </c>
      <c r="D11" s="14" t="s">
        <v>86</v>
      </c>
      <c r="E11" s="16">
        <v>25</v>
      </c>
      <c r="F11" s="16"/>
      <c r="G11" s="14" t="s">
        <v>86</v>
      </c>
      <c r="H11" s="16">
        <v>24</v>
      </c>
      <c r="I11" s="16"/>
      <c r="J11" s="14" t="s">
        <v>86</v>
      </c>
      <c r="K11" s="16">
        <v>25</v>
      </c>
      <c r="L11" s="16">
        <v>26</v>
      </c>
      <c r="M11" s="14" t="s">
        <v>86</v>
      </c>
      <c r="N11" s="16">
        <v>23</v>
      </c>
      <c r="O11" s="16"/>
      <c r="P11" s="14" t="s">
        <v>86</v>
      </c>
      <c r="Q11" s="14">
        <v>25</v>
      </c>
      <c r="R11" s="16"/>
      <c r="S11" s="14" t="s">
        <v>86</v>
      </c>
      <c r="T11" s="14">
        <v>24</v>
      </c>
      <c r="U11" s="16">
        <v>25</v>
      </c>
      <c r="V11" s="14" t="s">
        <v>86</v>
      </c>
      <c r="W11" s="16">
        <v>25</v>
      </c>
      <c r="X11" s="16"/>
      <c r="Y11" s="14" t="s">
        <v>86</v>
      </c>
      <c r="Z11" s="16">
        <v>25</v>
      </c>
      <c r="AA11" s="16">
        <v>25</v>
      </c>
      <c r="AB11" s="14" t="s">
        <v>86</v>
      </c>
      <c r="AC11" s="16">
        <v>24</v>
      </c>
      <c r="AD11" s="16"/>
      <c r="AE11" s="14" t="s">
        <v>86</v>
      </c>
      <c r="AF11" s="16">
        <v>25</v>
      </c>
      <c r="AG11" s="16"/>
      <c r="AH11" s="14" t="s">
        <v>86</v>
      </c>
      <c r="AI11" s="14">
        <v>25</v>
      </c>
      <c r="AJ11" s="16">
        <v>26</v>
      </c>
      <c r="AK11" s="14" t="s">
        <v>86</v>
      </c>
      <c r="AL11" s="14">
        <v>24</v>
      </c>
      <c r="AM11" s="16"/>
      <c r="AN11" s="14" t="s">
        <v>86</v>
      </c>
      <c r="AO11" s="16">
        <v>24</v>
      </c>
      <c r="AP11" s="16"/>
      <c r="AQ11" s="14" t="s">
        <v>86</v>
      </c>
      <c r="AR11" s="21">
        <v>26</v>
      </c>
      <c r="AS11" s="16"/>
      <c r="AT11" s="14" t="s">
        <v>86</v>
      </c>
      <c r="AU11" s="16">
        <v>25</v>
      </c>
      <c r="AV11" s="16"/>
      <c r="AW11" s="14" t="s">
        <v>86</v>
      </c>
      <c r="AX11" s="16">
        <v>24</v>
      </c>
      <c r="AY11" s="16">
        <v>27</v>
      </c>
      <c r="AZ11" s="14" t="s">
        <v>86</v>
      </c>
      <c r="BA11" s="14">
        <v>25</v>
      </c>
      <c r="BB11" s="16"/>
    </row>
    <row r="12" spans="1:54" x14ac:dyDescent="0.25">
      <c r="A12" s="14" t="s">
        <v>86</v>
      </c>
      <c r="B12" s="14">
        <v>24</v>
      </c>
      <c r="D12" s="14" t="s">
        <v>86</v>
      </c>
      <c r="E12" s="16">
        <v>25</v>
      </c>
      <c r="F12" s="16"/>
      <c r="G12" s="14" t="s">
        <v>86</v>
      </c>
      <c r="H12" s="16">
        <v>25</v>
      </c>
      <c r="I12" s="16"/>
      <c r="J12" s="14" t="s">
        <v>86</v>
      </c>
      <c r="K12" s="16">
        <v>25</v>
      </c>
      <c r="L12" s="16"/>
      <c r="M12" s="14" t="s">
        <v>86</v>
      </c>
      <c r="N12" s="16">
        <v>25</v>
      </c>
      <c r="O12" s="16">
        <v>26</v>
      </c>
      <c r="P12" s="14" t="s">
        <v>86</v>
      </c>
      <c r="Q12" s="14">
        <v>24</v>
      </c>
      <c r="R12" s="16">
        <v>24</v>
      </c>
      <c r="S12" s="14" t="s">
        <v>86</v>
      </c>
      <c r="T12" s="14">
        <v>25</v>
      </c>
      <c r="U12" s="16"/>
      <c r="V12" s="14" t="s">
        <v>86</v>
      </c>
      <c r="W12" s="16">
        <v>23</v>
      </c>
      <c r="X12" s="16"/>
      <c r="Y12" s="14" t="s">
        <v>86</v>
      </c>
      <c r="Z12" s="16">
        <v>25</v>
      </c>
      <c r="AA12" s="16"/>
      <c r="AB12" s="14" t="s">
        <v>86</v>
      </c>
      <c r="AC12" s="16">
        <v>25</v>
      </c>
      <c r="AD12" s="16"/>
      <c r="AE12" s="14" t="s">
        <v>86</v>
      </c>
      <c r="AF12" s="16">
        <v>25</v>
      </c>
      <c r="AG12" s="16"/>
      <c r="AH12" s="14" t="s">
        <v>86</v>
      </c>
      <c r="AI12" s="14">
        <v>25</v>
      </c>
      <c r="AJ12" s="16"/>
      <c r="AK12" s="14" t="s">
        <v>86</v>
      </c>
      <c r="AL12" s="14">
        <v>25</v>
      </c>
      <c r="AM12" s="16"/>
      <c r="AN12" s="14" t="s">
        <v>86</v>
      </c>
      <c r="AO12" s="21">
        <v>26</v>
      </c>
      <c r="AP12" s="16"/>
      <c r="AQ12" s="14" t="s">
        <v>86</v>
      </c>
      <c r="AR12" s="16">
        <v>24</v>
      </c>
      <c r="AS12" s="16"/>
      <c r="AT12" s="14" t="s">
        <v>86</v>
      </c>
      <c r="AU12" s="21">
        <v>26</v>
      </c>
      <c r="AV12" s="16">
        <v>28</v>
      </c>
      <c r="AW12" s="14" t="s">
        <v>86</v>
      </c>
      <c r="AX12" s="21">
        <v>26</v>
      </c>
      <c r="AY12" s="16"/>
      <c r="AZ12" s="14" t="s">
        <v>86</v>
      </c>
      <c r="BA12" s="14">
        <v>22</v>
      </c>
      <c r="BB12" s="16">
        <v>23</v>
      </c>
    </row>
    <row r="13" spans="1:54" x14ac:dyDescent="0.25">
      <c r="A13" s="14" t="s">
        <v>85</v>
      </c>
      <c r="B13" s="14">
        <v>27</v>
      </c>
      <c r="D13" s="14" t="s">
        <v>85</v>
      </c>
      <c r="E13" s="16">
        <v>27</v>
      </c>
      <c r="F13" s="16"/>
      <c r="G13" s="14" t="s">
        <v>85</v>
      </c>
      <c r="H13" s="16">
        <v>28</v>
      </c>
      <c r="I13" s="16">
        <v>30</v>
      </c>
      <c r="J13" s="14" t="s">
        <v>85</v>
      </c>
      <c r="K13" s="16">
        <v>27</v>
      </c>
      <c r="L13" s="16"/>
      <c r="M13" s="14" t="s">
        <v>85</v>
      </c>
      <c r="N13" s="16">
        <v>27</v>
      </c>
      <c r="O13" s="16"/>
      <c r="P13" s="14" t="s">
        <v>85</v>
      </c>
      <c r="Q13" s="14">
        <v>27</v>
      </c>
      <c r="R13" s="16">
        <v>27</v>
      </c>
      <c r="S13" s="14" t="s">
        <v>85</v>
      </c>
      <c r="T13" s="14">
        <v>26</v>
      </c>
      <c r="U13" s="16"/>
      <c r="V13" s="14" t="s">
        <v>85</v>
      </c>
      <c r="W13" s="16">
        <v>26</v>
      </c>
      <c r="X13" s="16"/>
      <c r="Y13" s="14" t="s">
        <v>85</v>
      </c>
      <c r="Z13" s="16">
        <v>26</v>
      </c>
      <c r="AA13" s="16"/>
      <c r="AB13" s="14" t="s">
        <v>85</v>
      </c>
      <c r="AC13" s="16">
        <v>26</v>
      </c>
      <c r="AD13" s="16">
        <v>27</v>
      </c>
      <c r="AE13" s="14" t="s">
        <v>85</v>
      </c>
      <c r="AF13" s="16">
        <v>26</v>
      </c>
      <c r="AG13" s="16"/>
      <c r="AH13" s="14" t="s">
        <v>85</v>
      </c>
      <c r="AI13" s="14">
        <v>27</v>
      </c>
      <c r="AJ13" s="16">
        <v>28</v>
      </c>
      <c r="AK13" s="14" t="s">
        <v>85</v>
      </c>
      <c r="AL13" s="14">
        <v>27</v>
      </c>
      <c r="AM13" s="16"/>
      <c r="AN13" s="14" t="s">
        <v>85</v>
      </c>
      <c r="AO13" s="16">
        <v>26</v>
      </c>
      <c r="AP13" s="16"/>
      <c r="AQ13" s="14" t="s">
        <v>85</v>
      </c>
      <c r="AR13" s="16">
        <v>26</v>
      </c>
      <c r="AS13" s="16"/>
      <c r="AT13" s="14" t="s">
        <v>85</v>
      </c>
      <c r="AU13" s="16">
        <v>26</v>
      </c>
      <c r="AV13" s="16"/>
      <c r="AW13" s="14" t="s">
        <v>85</v>
      </c>
      <c r="AX13" s="16">
        <v>26</v>
      </c>
      <c r="AY13" s="16"/>
      <c r="AZ13" s="14" t="s">
        <v>85</v>
      </c>
      <c r="BA13" s="14">
        <v>26</v>
      </c>
      <c r="BB13" s="16">
        <v>27</v>
      </c>
    </row>
    <row r="14" spans="1:54" x14ac:dyDescent="0.25">
      <c r="A14" s="14" t="s">
        <v>85</v>
      </c>
      <c r="B14" s="14">
        <v>27</v>
      </c>
      <c r="D14" s="14" t="s">
        <v>85</v>
      </c>
      <c r="E14" s="16">
        <v>27</v>
      </c>
      <c r="F14" s="16"/>
      <c r="G14" s="14" t="s">
        <v>85</v>
      </c>
      <c r="H14" s="16">
        <v>27</v>
      </c>
      <c r="I14" s="16"/>
      <c r="J14" s="14" t="s">
        <v>85</v>
      </c>
      <c r="K14" s="16">
        <v>28</v>
      </c>
      <c r="L14" s="16">
        <v>28</v>
      </c>
      <c r="M14" s="14" t="s">
        <v>85</v>
      </c>
      <c r="N14" s="16">
        <v>29</v>
      </c>
      <c r="O14" s="16">
        <v>30</v>
      </c>
      <c r="P14" s="14" t="s">
        <v>85</v>
      </c>
      <c r="Q14" s="14">
        <v>28</v>
      </c>
      <c r="R14" s="16"/>
      <c r="S14" s="14" t="s">
        <v>85</v>
      </c>
      <c r="T14" s="14">
        <v>29</v>
      </c>
      <c r="U14" s="16">
        <v>31</v>
      </c>
      <c r="V14" s="14" t="s">
        <v>85</v>
      </c>
      <c r="W14" s="16">
        <v>27</v>
      </c>
      <c r="X14" s="16">
        <v>27</v>
      </c>
      <c r="Y14" s="14" t="s">
        <v>85</v>
      </c>
      <c r="Z14" s="16">
        <v>29</v>
      </c>
      <c r="AA14" s="16"/>
      <c r="AB14" s="14" t="s">
        <v>85</v>
      </c>
      <c r="AC14" s="16">
        <v>28</v>
      </c>
      <c r="AD14" s="16">
        <v>29</v>
      </c>
      <c r="AE14" s="14" t="s">
        <v>85</v>
      </c>
      <c r="AF14" s="16">
        <v>27</v>
      </c>
      <c r="AG14" s="16"/>
      <c r="AH14" s="14" t="s">
        <v>85</v>
      </c>
      <c r="AI14" s="14">
        <v>26</v>
      </c>
      <c r="AJ14" s="16"/>
      <c r="AK14" s="14" t="s">
        <v>85</v>
      </c>
      <c r="AL14" s="14">
        <v>29</v>
      </c>
      <c r="AM14" s="16"/>
      <c r="AN14" s="14" t="s">
        <v>85</v>
      </c>
      <c r="AO14" s="16">
        <v>26</v>
      </c>
      <c r="AP14" s="16"/>
      <c r="AQ14" s="14" t="s">
        <v>85</v>
      </c>
      <c r="AR14" s="16">
        <v>26</v>
      </c>
      <c r="AS14" s="16"/>
      <c r="AT14" s="14" t="s">
        <v>85</v>
      </c>
      <c r="AU14" s="16">
        <v>27</v>
      </c>
      <c r="AV14" s="16"/>
      <c r="AW14" s="14" t="s">
        <v>85</v>
      </c>
      <c r="AX14" s="16">
        <v>27</v>
      </c>
      <c r="AY14" s="16">
        <v>27</v>
      </c>
      <c r="AZ14" s="14" t="s">
        <v>85</v>
      </c>
      <c r="BA14" s="14">
        <v>26</v>
      </c>
      <c r="BB14" s="16"/>
    </row>
    <row r="15" spans="1:54" x14ac:dyDescent="0.25">
      <c r="A15" s="14" t="s">
        <v>85</v>
      </c>
      <c r="B15" s="14">
        <v>28</v>
      </c>
      <c r="C15" s="14">
        <v>27</v>
      </c>
      <c r="D15" s="14" t="s">
        <v>85</v>
      </c>
      <c r="E15" s="16">
        <v>27</v>
      </c>
      <c r="F15" s="16">
        <v>29</v>
      </c>
      <c r="G15" s="14" t="s">
        <v>85</v>
      </c>
      <c r="H15" s="16">
        <v>28</v>
      </c>
      <c r="I15" s="16">
        <v>29</v>
      </c>
      <c r="J15" s="14" t="s">
        <v>85</v>
      </c>
      <c r="K15" s="16">
        <v>28</v>
      </c>
      <c r="L15" s="16">
        <v>28</v>
      </c>
      <c r="M15" s="14" t="s">
        <v>85</v>
      </c>
      <c r="N15" s="16">
        <v>28</v>
      </c>
      <c r="O15" s="16">
        <v>30</v>
      </c>
      <c r="P15" s="14" t="s">
        <v>85</v>
      </c>
      <c r="Q15" s="14">
        <v>29</v>
      </c>
      <c r="R15" s="16">
        <v>32</v>
      </c>
      <c r="S15" s="14" t="s">
        <v>85</v>
      </c>
      <c r="T15" s="14">
        <v>28</v>
      </c>
      <c r="U15" s="16"/>
      <c r="V15" s="14" t="s">
        <v>85</v>
      </c>
      <c r="W15" s="16">
        <v>26</v>
      </c>
      <c r="X15" s="16">
        <v>27</v>
      </c>
      <c r="Y15" s="14" t="s">
        <v>85</v>
      </c>
      <c r="Z15" s="16">
        <v>28</v>
      </c>
      <c r="AA15" s="16">
        <v>29</v>
      </c>
      <c r="AB15" s="14" t="s">
        <v>85</v>
      </c>
      <c r="AC15" s="14">
        <v>28</v>
      </c>
      <c r="AD15" s="16"/>
      <c r="AE15" s="14" t="s">
        <v>85</v>
      </c>
      <c r="AF15" s="16">
        <v>26</v>
      </c>
      <c r="AG15" s="16"/>
      <c r="AH15" s="14" t="s">
        <v>85</v>
      </c>
      <c r="AI15" s="14">
        <v>26</v>
      </c>
      <c r="AJ15" s="16"/>
      <c r="AK15" s="14" t="s">
        <v>85</v>
      </c>
      <c r="AL15" s="14">
        <v>28</v>
      </c>
      <c r="AM15" s="16"/>
      <c r="AN15" s="14" t="s">
        <v>85</v>
      </c>
      <c r="AO15" s="16">
        <v>28</v>
      </c>
      <c r="AP15" s="16"/>
      <c r="AQ15" s="14" t="s">
        <v>85</v>
      </c>
      <c r="AR15" s="16">
        <v>28</v>
      </c>
      <c r="AS15" s="16"/>
      <c r="AT15" s="14" t="s">
        <v>85</v>
      </c>
      <c r="AU15" s="14">
        <v>29</v>
      </c>
      <c r="AV15" s="16">
        <v>30</v>
      </c>
      <c r="AW15" s="14" t="s">
        <v>85</v>
      </c>
      <c r="AX15" s="16">
        <v>28</v>
      </c>
      <c r="AY15" s="16"/>
      <c r="AZ15" s="14" t="s">
        <v>85</v>
      </c>
      <c r="BA15" s="14">
        <v>27</v>
      </c>
      <c r="BB15" s="16"/>
    </row>
    <row r="16" spans="1:54" x14ac:dyDescent="0.25">
      <c r="A16" s="14" t="s">
        <v>85</v>
      </c>
      <c r="B16" s="14">
        <v>26</v>
      </c>
      <c r="C16" s="14">
        <v>28</v>
      </c>
      <c r="D16" s="14" t="s">
        <v>85</v>
      </c>
      <c r="E16" s="16">
        <v>26</v>
      </c>
      <c r="F16" s="16"/>
      <c r="G16" s="14" t="s">
        <v>85</v>
      </c>
      <c r="H16" s="16">
        <v>27</v>
      </c>
      <c r="I16" s="16">
        <v>28</v>
      </c>
      <c r="J16" s="14" t="s">
        <v>85</v>
      </c>
      <c r="K16" s="16">
        <v>29</v>
      </c>
      <c r="L16" s="16">
        <v>30</v>
      </c>
      <c r="M16" s="14" t="s">
        <v>85</v>
      </c>
      <c r="N16" s="16">
        <v>29</v>
      </c>
      <c r="O16" s="16">
        <v>31</v>
      </c>
      <c r="P16" s="14" t="s">
        <v>85</v>
      </c>
      <c r="Q16" s="14">
        <v>26</v>
      </c>
      <c r="R16" s="16">
        <v>24</v>
      </c>
      <c r="S16" s="14" t="s">
        <v>85</v>
      </c>
      <c r="T16" s="14">
        <v>27</v>
      </c>
      <c r="U16" s="16">
        <v>28</v>
      </c>
      <c r="V16" s="14" t="s">
        <v>85</v>
      </c>
      <c r="W16" s="16">
        <v>27</v>
      </c>
      <c r="X16" s="16">
        <v>28</v>
      </c>
      <c r="Y16" s="14" t="s">
        <v>85</v>
      </c>
      <c r="Z16" s="16">
        <v>29</v>
      </c>
      <c r="AA16" s="16"/>
      <c r="AB16" s="14" t="s">
        <v>85</v>
      </c>
      <c r="AC16" s="16">
        <v>29</v>
      </c>
      <c r="AD16" s="16"/>
      <c r="AE16" s="14" t="s">
        <v>85</v>
      </c>
      <c r="AF16" s="16">
        <v>28</v>
      </c>
      <c r="AG16" s="16"/>
      <c r="AH16" s="14" t="s">
        <v>85</v>
      </c>
      <c r="AI16" s="14">
        <v>29</v>
      </c>
      <c r="AJ16" s="16"/>
      <c r="AK16" s="14" t="s">
        <v>85</v>
      </c>
      <c r="AL16" s="14">
        <v>27</v>
      </c>
      <c r="AM16" s="16">
        <v>29</v>
      </c>
      <c r="AN16" s="14" t="s">
        <v>85</v>
      </c>
      <c r="AO16" s="16">
        <v>27</v>
      </c>
      <c r="AP16" s="16">
        <v>28</v>
      </c>
      <c r="AQ16" s="14" t="s">
        <v>85</v>
      </c>
      <c r="AR16" s="16">
        <v>27</v>
      </c>
      <c r="AS16" s="16"/>
      <c r="AT16" s="14" t="s">
        <v>85</v>
      </c>
      <c r="AU16" s="16">
        <v>28</v>
      </c>
      <c r="AV16" s="16"/>
      <c r="AW16" s="14" t="s">
        <v>85</v>
      </c>
      <c r="AX16" s="16">
        <v>28</v>
      </c>
      <c r="AY16" s="16"/>
      <c r="AZ16" s="14" t="s">
        <v>85</v>
      </c>
      <c r="BA16" s="14">
        <v>29</v>
      </c>
      <c r="BB16" s="16">
        <v>31</v>
      </c>
    </row>
    <row r="17" spans="1:54" x14ac:dyDescent="0.25">
      <c r="A17" s="14" t="s">
        <v>85</v>
      </c>
      <c r="B17" s="16">
        <v>29</v>
      </c>
      <c r="D17" s="14" t="s">
        <v>85</v>
      </c>
      <c r="E17" s="14">
        <v>28</v>
      </c>
      <c r="F17" s="16">
        <v>28</v>
      </c>
      <c r="G17" s="14" t="s">
        <v>85</v>
      </c>
      <c r="H17" s="16">
        <v>26</v>
      </c>
      <c r="I17" s="16"/>
      <c r="J17" s="14" t="s">
        <v>85</v>
      </c>
      <c r="K17" s="16">
        <v>26</v>
      </c>
      <c r="L17" s="16">
        <v>27</v>
      </c>
      <c r="M17" s="14" t="s">
        <v>85</v>
      </c>
      <c r="N17" s="16">
        <v>27</v>
      </c>
      <c r="O17" s="16"/>
      <c r="P17" s="14" t="s">
        <v>85</v>
      </c>
      <c r="Q17" s="14">
        <v>27</v>
      </c>
      <c r="R17" s="16"/>
      <c r="S17" s="14" t="s">
        <v>85</v>
      </c>
      <c r="T17" s="16">
        <v>28</v>
      </c>
      <c r="U17" s="16">
        <v>29</v>
      </c>
      <c r="V17" s="14" t="s">
        <v>85</v>
      </c>
      <c r="W17" s="14">
        <v>28</v>
      </c>
      <c r="X17" s="16">
        <v>29</v>
      </c>
      <c r="Y17" s="14" t="s">
        <v>85</v>
      </c>
      <c r="Z17" s="16">
        <v>28</v>
      </c>
      <c r="AA17" s="16">
        <v>29</v>
      </c>
      <c r="AB17" s="14" t="s">
        <v>85</v>
      </c>
      <c r="AC17" s="16">
        <v>25</v>
      </c>
      <c r="AD17" s="16"/>
      <c r="AE17" s="14" t="s">
        <v>85</v>
      </c>
      <c r="AF17" s="16">
        <v>29</v>
      </c>
      <c r="AG17" s="16"/>
      <c r="AH17" s="14" t="s">
        <v>85</v>
      </c>
      <c r="AI17" s="14">
        <v>28</v>
      </c>
      <c r="AJ17" s="16">
        <v>28</v>
      </c>
      <c r="AK17" s="14" t="s">
        <v>85</v>
      </c>
      <c r="AL17" s="16">
        <v>26</v>
      </c>
      <c r="AM17" s="16"/>
      <c r="AN17" s="14" t="s">
        <v>85</v>
      </c>
      <c r="AO17" s="14">
        <v>28</v>
      </c>
      <c r="AP17" s="16"/>
      <c r="AQ17" s="14" t="s">
        <v>85</v>
      </c>
      <c r="AR17" s="16">
        <v>27</v>
      </c>
      <c r="AS17" s="16"/>
      <c r="AT17" s="14" t="s">
        <v>85</v>
      </c>
      <c r="AU17" s="16">
        <v>29</v>
      </c>
      <c r="AV17" s="16"/>
      <c r="AW17" s="14" t="s">
        <v>85</v>
      </c>
      <c r="AX17" s="16">
        <v>27</v>
      </c>
      <c r="AY17" s="16"/>
      <c r="AZ17" s="14" t="s">
        <v>85</v>
      </c>
      <c r="BA17" s="14">
        <v>29</v>
      </c>
      <c r="BB17" s="16"/>
    </row>
    <row r="18" spans="1:54" x14ac:dyDescent="0.25">
      <c r="A18" s="14" t="s">
        <v>85</v>
      </c>
      <c r="B18" s="14">
        <v>27</v>
      </c>
      <c r="C18" s="14">
        <v>27</v>
      </c>
      <c r="D18" s="14" t="s">
        <v>85</v>
      </c>
      <c r="E18" s="16">
        <v>27</v>
      </c>
      <c r="F18" s="16">
        <v>28</v>
      </c>
      <c r="G18" s="14" t="s">
        <v>85</v>
      </c>
      <c r="H18" s="16">
        <v>27</v>
      </c>
      <c r="I18" s="16">
        <v>27</v>
      </c>
      <c r="J18" s="14" t="s">
        <v>85</v>
      </c>
      <c r="K18" s="16">
        <v>27</v>
      </c>
      <c r="L18" s="16">
        <v>27</v>
      </c>
      <c r="M18" s="14" t="s">
        <v>85</v>
      </c>
      <c r="N18" s="16">
        <v>28</v>
      </c>
      <c r="O18" s="16"/>
      <c r="P18" s="14" t="s">
        <v>85</v>
      </c>
      <c r="Q18" s="14">
        <v>28</v>
      </c>
      <c r="R18" s="16">
        <v>26</v>
      </c>
      <c r="S18" s="14" t="s">
        <v>85</v>
      </c>
      <c r="T18" s="14">
        <v>28</v>
      </c>
      <c r="U18" s="16"/>
      <c r="V18" s="14" t="s">
        <v>85</v>
      </c>
      <c r="W18" s="16">
        <v>28</v>
      </c>
      <c r="X18" s="16"/>
      <c r="Y18" s="14" t="s">
        <v>85</v>
      </c>
      <c r="Z18" s="16">
        <v>28</v>
      </c>
      <c r="AA18" s="16"/>
      <c r="AB18" s="14" t="s">
        <v>85</v>
      </c>
      <c r="AC18" s="16">
        <v>28</v>
      </c>
      <c r="AD18" s="16"/>
      <c r="AE18" s="14" t="s">
        <v>85</v>
      </c>
      <c r="AF18" s="16">
        <v>28</v>
      </c>
      <c r="AG18" s="16"/>
      <c r="AH18" s="14" t="s">
        <v>85</v>
      </c>
      <c r="AI18" s="14">
        <v>29</v>
      </c>
      <c r="AJ18" s="16"/>
      <c r="AK18" s="14" t="s">
        <v>85</v>
      </c>
      <c r="AL18" s="14">
        <v>29</v>
      </c>
      <c r="AM18" s="16">
        <v>30</v>
      </c>
      <c r="AN18" s="14" t="s">
        <v>85</v>
      </c>
      <c r="AO18" s="16">
        <v>29</v>
      </c>
      <c r="AP18" s="16">
        <v>31</v>
      </c>
      <c r="AQ18" s="14" t="s">
        <v>85</v>
      </c>
      <c r="AR18" s="16">
        <v>27</v>
      </c>
      <c r="AS18" s="16"/>
      <c r="AT18" s="14" t="s">
        <v>85</v>
      </c>
      <c r="AU18" s="16">
        <v>27</v>
      </c>
      <c r="AV18" s="16"/>
      <c r="AW18" s="14" t="s">
        <v>85</v>
      </c>
      <c r="AX18" s="16">
        <v>27</v>
      </c>
      <c r="AY18" s="16"/>
      <c r="AZ18" s="14" t="s">
        <v>85</v>
      </c>
      <c r="BA18" s="14">
        <v>28</v>
      </c>
      <c r="BB18" s="16"/>
    </row>
    <row r="19" spans="1:54" x14ac:dyDescent="0.25">
      <c r="A19" s="14" t="s">
        <v>84</v>
      </c>
      <c r="B19" s="14">
        <v>32</v>
      </c>
      <c r="D19" s="14" t="s">
        <v>84</v>
      </c>
      <c r="E19" s="16">
        <v>34</v>
      </c>
      <c r="F19" s="16"/>
      <c r="G19" s="14" t="s">
        <v>84</v>
      </c>
      <c r="H19" s="16">
        <v>30</v>
      </c>
      <c r="I19" s="16">
        <v>34</v>
      </c>
      <c r="J19" s="14" t="s">
        <v>84</v>
      </c>
      <c r="K19" s="16">
        <v>32</v>
      </c>
      <c r="L19" s="16">
        <v>34</v>
      </c>
      <c r="M19" s="14" t="s">
        <v>84</v>
      </c>
      <c r="N19" s="16">
        <v>31</v>
      </c>
      <c r="O19" s="16">
        <v>31</v>
      </c>
      <c r="P19" s="14" t="s">
        <v>84</v>
      </c>
      <c r="Q19" s="15">
        <v>34</v>
      </c>
      <c r="R19" s="16"/>
      <c r="S19" s="14" t="s">
        <v>84</v>
      </c>
      <c r="T19" s="14">
        <v>30</v>
      </c>
      <c r="U19" s="16"/>
      <c r="V19" s="14" t="s">
        <v>84</v>
      </c>
      <c r="W19" s="16">
        <v>30</v>
      </c>
      <c r="X19" s="16"/>
      <c r="Y19" s="14" t="s">
        <v>84</v>
      </c>
      <c r="Z19" s="16">
        <v>32</v>
      </c>
      <c r="AA19" s="16"/>
      <c r="AB19" s="14" t="s">
        <v>84</v>
      </c>
      <c r="AC19" s="16">
        <v>31</v>
      </c>
      <c r="AD19" s="16"/>
      <c r="AE19" s="14" t="s">
        <v>84</v>
      </c>
      <c r="AF19" s="16">
        <v>33</v>
      </c>
      <c r="AG19" s="16"/>
      <c r="AH19" s="14" t="s">
        <v>84</v>
      </c>
      <c r="AI19" s="16">
        <v>30</v>
      </c>
      <c r="AJ19" s="16"/>
      <c r="AK19" s="14" t="s">
        <v>84</v>
      </c>
      <c r="AL19" s="14">
        <v>31</v>
      </c>
      <c r="AM19" s="16">
        <v>30</v>
      </c>
      <c r="AN19" s="14" t="s">
        <v>84</v>
      </c>
      <c r="AO19" s="16">
        <v>30</v>
      </c>
      <c r="AP19" s="16"/>
      <c r="AQ19" s="14" t="s">
        <v>84</v>
      </c>
      <c r="AR19" s="16">
        <v>30</v>
      </c>
      <c r="AS19" s="16"/>
      <c r="AT19" s="14" t="s">
        <v>84</v>
      </c>
      <c r="AU19" s="16">
        <v>31</v>
      </c>
      <c r="AV19" s="16"/>
      <c r="AW19" s="14" t="s">
        <v>84</v>
      </c>
      <c r="AX19" s="16">
        <v>30</v>
      </c>
      <c r="AY19" s="16"/>
      <c r="AZ19" s="14" t="s">
        <v>84</v>
      </c>
      <c r="BA19" s="16">
        <v>30</v>
      </c>
      <c r="BB19" s="16"/>
    </row>
    <row r="20" spans="1:54" x14ac:dyDescent="0.25">
      <c r="A20" s="14" t="s">
        <v>84</v>
      </c>
      <c r="B20" s="14">
        <v>31</v>
      </c>
      <c r="D20" s="14" t="s">
        <v>84</v>
      </c>
      <c r="E20" s="16">
        <v>34</v>
      </c>
      <c r="F20" s="16"/>
      <c r="G20" s="14" t="s">
        <v>84</v>
      </c>
      <c r="H20" s="16">
        <v>30</v>
      </c>
      <c r="I20" s="16"/>
      <c r="J20" s="14" t="s">
        <v>84</v>
      </c>
      <c r="K20" s="16">
        <v>30</v>
      </c>
      <c r="L20" s="16"/>
      <c r="M20" s="14" t="s">
        <v>84</v>
      </c>
      <c r="N20" s="16">
        <v>32</v>
      </c>
      <c r="O20" s="16">
        <v>33</v>
      </c>
      <c r="P20" s="14" t="s">
        <v>84</v>
      </c>
      <c r="Q20" s="15">
        <v>32</v>
      </c>
      <c r="R20" s="16"/>
      <c r="S20" s="14" t="s">
        <v>84</v>
      </c>
      <c r="T20" s="14">
        <v>33</v>
      </c>
      <c r="U20" s="16"/>
      <c r="V20" s="14" t="s">
        <v>84</v>
      </c>
      <c r="W20" s="16">
        <v>38</v>
      </c>
      <c r="X20" s="16"/>
      <c r="Y20" s="14" t="s">
        <v>84</v>
      </c>
      <c r="Z20" s="16">
        <v>30</v>
      </c>
      <c r="AA20" s="16"/>
      <c r="AB20" s="14" t="s">
        <v>84</v>
      </c>
      <c r="AC20" s="16">
        <v>31</v>
      </c>
      <c r="AD20" s="16"/>
      <c r="AE20" s="14" t="s">
        <v>84</v>
      </c>
      <c r="AF20" s="16">
        <v>30</v>
      </c>
      <c r="AG20" s="16"/>
      <c r="AH20" s="14" t="s">
        <v>84</v>
      </c>
      <c r="AI20" s="16">
        <v>31</v>
      </c>
      <c r="AJ20" s="16"/>
      <c r="AK20" s="14" t="s">
        <v>84</v>
      </c>
      <c r="AL20" s="14">
        <v>30</v>
      </c>
      <c r="AM20" s="16"/>
      <c r="AN20" s="14" t="s">
        <v>84</v>
      </c>
      <c r="AO20" s="16" t="s">
        <v>131</v>
      </c>
      <c r="AP20" s="16">
        <v>38</v>
      </c>
      <c r="AQ20" s="14" t="s">
        <v>84</v>
      </c>
      <c r="AR20" s="16">
        <v>30</v>
      </c>
      <c r="AS20" s="16"/>
      <c r="AT20" s="14" t="s">
        <v>84</v>
      </c>
      <c r="AU20" s="16">
        <v>30</v>
      </c>
      <c r="AV20" s="16">
        <v>33</v>
      </c>
      <c r="AW20" s="14" t="s">
        <v>84</v>
      </c>
      <c r="AX20" s="16">
        <v>33</v>
      </c>
      <c r="AY20" s="16"/>
      <c r="AZ20" s="14" t="s">
        <v>84</v>
      </c>
      <c r="BA20" s="16">
        <v>33</v>
      </c>
      <c r="BB20" s="16"/>
    </row>
    <row r="21" spans="1:54" s="23" customFormat="1" x14ac:dyDescent="0.25">
      <c r="A21" s="23" t="s">
        <v>83</v>
      </c>
      <c r="B21" s="23">
        <v>25</v>
      </c>
      <c r="D21" s="23" t="s">
        <v>83</v>
      </c>
      <c r="E21" s="23">
        <v>22</v>
      </c>
      <c r="G21" s="23" t="s">
        <v>83</v>
      </c>
      <c r="H21" s="23">
        <v>23</v>
      </c>
      <c r="I21" s="23">
        <v>24</v>
      </c>
      <c r="J21" s="23" t="s">
        <v>83</v>
      </c>
      <c r="K21" s="23">
        <v>25</v>
      </c>
      <c r="M21" s="23" t="s">
        <v>83</v>
      </c>
      <c r="N21" s="23">
        <v>24</v>
      </c>
      <c r="P21" s="23" t="s">
        <v>83</v>
      </c>
      <c r="Q21" s="23">
        <v>24</v>
      </c>
      <c r="S21" s="23" t="s">
        <v>83</v>
      </c>
      <c r="T21" s="23">
        <v>26</v>
      </c>
      <c r="V21" s="23" t="s">
        <v>83</v>
      </c>
      <c r="W21" s="23">
        <v>26</v>
      </c>
      <c r="Y21" s="23" t="s">
        <v>83</v>
      </c>
      <c r="Z21" s="23">
        <v>26</v>
      </c>
      <c r="AB21" s="23" t="s">
        <v>83</v>
      </c>
      <c r="AC21" s="23">
        <v>26</v>
      </c>
      <c r="AE21" s="23" t="s">
        <v>83</v>
      </c>
      <c r="AF21" s="23">
        <v>26</v>
      </c>
      <c r="AH21" s="23" t="s">
        <v>83</v>
      </c>
      <c r="AI21" s="23">
        <v>24</v>
      </c>
      <c r="AK21" s="23" t="s">
        <v>83</v>
      </c>
      <c r="AL21" s="23">
        <v>26</v>
      </c>
      <c r="AN21" s="23" t="s">
        <v>83</v>
      </c>
      <c r="AO21" s="23">
        <v>26</v>
      </c>
      <c r="AQ21" s="23" t="s">
        <v>83</v>
      </c>
      <c r="AR21" s="23">
        <v>26</v>
      </c>
      <c r="AT21" s="23" t="s">
        <v>83</v>
      </c>
      <c r="AU21" s="23">
        <v>26</v>
      </c>
      <c r="AW21" s="23" t="s">
        <v>83</v>
      </c>
      <c r="AX21" s="23">
        <v>26</v>
      </c>
      <c r="AZ21" s="23" t="s">
        <v>83</v>
      </c>
      <c r="BA21" s="23">
        <v>26</v>
      </c>
    </row>
    <row r="22" spans="1:54" s="23" customFormat="1" x14ac:dyDescent="0.25">
      <c r="A22" s="23" t="s">
        <v>82</v>
      </c>
      <c r="B22" s="23">
        <v>29</v>
      </c>
      <c r="D22" s="23" t="s">
        <v>82</v>
      </c>
      <c r="E22" s="23">
        <v>27</v>
      </c>
      <c r="G22" s="23" t="s">
        <v>82</v>
      </c>
      <c r="H22" s="23">
        <v>28</v>
      </c>
      <c r="I22" s="23">
        <v>29</v>
      </c>
      <c r="J22" s="23" t="s">
        <v>82</v>
      </c>
      <c r="K22" s="23">
        <v>28</v>
      </c>
      <c r="M22" s="23" t="s">
        <v>82</v>
      </c>
      <c r="N22" s="23">
        <v>28</v>
      </c>
      <c r="P22" s="23" t="s">
        <v>82</v>
      </c>
      <c r="Q22" s="23">
        <v>27</v>
      </c>
      <c r="S22" s="23" t="s">
        <v>82</v>
      </c>
      <c r="T22" s="23">
        <v>29</v>
      </c>
      <c r="V22" s="23" t="s">
        <v>82</v>
      </c>
      <c r="W22" s="23">
        <v>28</v>
      </c>
      <c r="Y22" s="23" t="s">
        <v>82</v>
      </c>
      <c r="Z22" s="23">
        <v>27</v>
      </c>
      <c r="AB22" s="23" t="s">
        <v>82</v>
      </c>
      <c r="AC22" s="23">
        <v>27</v>
      </c>
      <c r="AE22" s="23" t="s">
        <v>82</v>
      </c>
      <c r="AF22" s="23">
        <v>28</v>
      </c>
      <c r="AH22" s="23" t="s">
        <v>82</v>
      </c>
      <c r="AI22" s="23">
        <v>29</v>
      </c>
      <c r="AK22" s="23" t="s">
        <v>82</v>
      </c>
      <c r="AL22" s="23">
        <v>27</v>
      </c>
      <c r="AN22" s="23" t="s">
        <v>82</v>
      </c>
      <c r="AO22" s="23">
        <v>27</v>
      </c>
      <c r="AQ22" s="23" t="s">
        <v>82</v>
      </c>
      <c r="AR22" s="23">
        <v>29</v>
      </c>
      <c r="AS22" s="23">
        <v>32</v>
      </c>
      <c r="AT22" s="23" t="s">
        <v>82</v>
      </c>
      <c r="AU22" s="23">
        <v>28</v>
      </c>
      <c r="AW22" s="23" t="s">
        <v>82</v>
      </c>
      <c r="AX22" s="23">
        <v>29</v>
      </c>
      <c r="AY22" s="23">
        <v>30</v>
      </c>
      <c r="AZ22" s="23" t="s">
        <v>82</v>
      </c>
      <c r="BA22" s="23">
        <v>27</v>
      </c>
    </row>
    <row r="23" spans="1:54" s="23" customFormat="1" x14ac:dyDescent="0.25">
      <c r="A23" s="23" t="s">
        <v>82</v>
      </c>
      <c r="B23" s="23">
        <v>28</v>
      </c>
      <c r="D23" s="23" t="s">
        <v>82</v>
      </c>
      <c r="E23" s="23">
        <v>29</v>
      </c>
      <c r="G23" s="23" t="s">
        <v>82</v>
      </c>
      <c r="H23" s="23">
        <v>28</v>
      </c>
      <c r="J23" s="23" t="s">
        <v>82</v>
      </c>
      <c r="K23" s="23">
        <v>28</v>
      </c>
      <c r="M23" s="23" t="s">
        <v>82</v>
      </c>
      <c r="N23" s="23">
        <v>29</v>
      </c>
      <c r="P23" s="23" t="s">
        <v>82</v>
      </c>
      <c r="Q23" s="23">
        <v>29</v>
      </c>
      <c r="S23" s="23" t="s">
        <v>82</v>
      </c>
      <c r="T23" s="23">
        <v>27</v>
      </c>
      <c r="U23" s="23">
        <v>29</v>
      </c>
      <c r="V23" s="23" t="s">
        <v>82</v>
      </c>
      <c r="W23" s="23">
        <v>27</v>
      </c>
      <c r="X23" s="23">
        <v>28</v>
      </c>
      <c r="Y23" s="23" t="s">
        <v>82</v>
      </c>
      <c r="Z23" s="23">
        <v>28</v>
      </c>
      <c r="AB23" s="23" t="s">
        <v>82</v>
      </c>
      <c r="AC23" s="23">
        <v>27</v>
      </c>
      <c r="AE23" s="23" t="s">
        <v>82</v>
      </c>
      <c r="AF23" s="23">
        <v>28</v>
      </c>
      <c r="AH23" s="23" t="s">
        <v>82</v>
      </c>
      <c r="AI23" s="23">
        <v>29</v>
      </c>
      <c r="AK23" s="23" t="s">
        <v>82</v>
      </c>
      <c r="AL23" s="23">
        <v>29</v>
      </c>
      <c r="AN23" s="23" t="s">
        <v>82</v>
      </c>
      <c r="AO23" s="23">
        <v>28</v>
      </c>
      <c r="AQ23" s="23" t="s">
        <v>82</v>
      </c>
      <c r="AR23" s="23">
        <v>29</v>
      </c>
      <c r="AT23" s="23" t="s">
        <v>82</v>
      </c>
      <c r="AU23" s="23">
        <v>27</v>
      </c>
      <c r="AW23" s="23" t="s">
        <v>82</v>
      </c>
      <c r="AX23" s="23">
        <v>29</v>
      </c>
      <c r="AZ23" s="23" t="s">
        <v>82</v>
      </c>
      <c r="BA23" s="23">
        <v>29</v>
      </c>
    </row>
    <row r="24" spans="1:54" s="23" customFormat="1" x14ac:dyDescent="0.25">
      <c r="A24" s="23" t="s">
        <v>82</v>
      </c>
      <c r="B24" s="23">
        <v>28</v>
      </c>
      <c r="D24" s="23" t="s">
        <v>82</v>
      </c>
      <c r="E24" s="23">
        <v>27</v>
      </c>
      <c r="G24" s="23" t="s">
        <v>82</v>
      </c>
      <c r="H24" s="23">
        <v>29</v>
      </c>
      <c r="J24" s="23" t="s">
        <v>82</v>
      </c>
      <c r="K24" s="23">
        <v>27</v>
      </c>
      <c r="M24" s="23" t="s">
        <v>82</v>
      </c>
      <c r="N24" s="23">
        <v>27</v>
      </c>
      <c r="P24" s="23" t="s">
        <v>82</v>
      </c>
      <c r="Q24" s="23">
        <v>29</v>
      </c>
      <c r="S24" s="23" t="s">
        <v>82</v>
      </c>
      <c r="T24" s="23">
        <v>29</v>
      </c>
      <c r="U24" s="23">
        <v>30</v>
      </c>
      <c r="V24" s="23" t="s">
        <v>82</v>
      </c>
      <c r="W24" s="23">
        <v>29</v>
      </c>
      <c r="Y24" s="23" t="s">
        <v>82</v>
      </c>
      <c r="Z24" s="23">
        <v>29</v>
      </c>
      <c r="AB24" s="23" t="s">
        <v>82</v>
      </c>
      <c r="AC24" s="23">
        <v>29</v>
      </c>
      <c r="AE24" s="23" t="s">
        <v>82</v>
      </c>
      <c r="AF24" s="23">
        <v>29</v>
      </c>
      <c r="AH24" s="23" t="s">
        <v>82</v>
      </c>
      <c r="AI24" s="23">
        <v>29</v>
      </c>
      <c r="AK24" s="23" t="s">
        <v>82</v>
      </c>
      <c r="AL24" s="23">
        <v>27</v>
      </c>
      <c r="AN24" s="23" t="s">
        <v>82</v>
      </c>
      <c r="AO24" s="23">
        <v>29</v>
      </c>
      <c r="AQ24" s="23" t="s">
        <v>82</v>
      </c>
      <c r="AR24" s="23">
        <v>28</v>
      </c>
      <c r="AT24" s="23" t="s">
        <v>82</v>
      </c>
      <c r="AU24" s="23">
        <v>28</v>
      </c>
      <c r="AW24" s="23" t="s">
        <v>82</v>
      </c>
      <c r="AX24" s="23">
        <v>29</v>
      </c>
      <c r="AZ24" s="23" t="s">
        <v>82</v>
      </c>
      <c r="BA24" s="23">
        <v>29</v>
      </c>
    </row>
    <row r="25" spans="1:54" s="23" customFormat="1" x14ac:dyDescent="0.25">
      <c r="A25" s="23" t="s">
        <v>81</v>
      </c>
      <c r="B25" s="23">
        <v>31</v>
      </c>
      <c r="D25" s="23" t="s">
        <v>81</v>
      </c>
      <c r="E25" s="23">
        <v>31</v>
      </c>
      <c r="G25" s="23" t="s">
        <v>81</v>
      </c>
      <c r="H25" s="23">
        <v>32</v>
      </c>
      <c r="J25" s="23" t="s">
        <v>81</v>
      </c>
      <c r="K25" s="23">
        <v>31</v>
      </c>
      <c r="L25" s="23">
        <v>31</v>
      </c>
      <c r="M25" s="23" t="s">
        <v>81</v>
      </c>
      <c r="N25" s="23">
        <v>31</v>
      </c>
      <c r="O25" s="23">
        <v>34</v>
      </c>
      <c r="P25" s="23" t="s">
        <v>81</v>
      </c>
      <c r="Q25" s="23">
        <v>33</v>
      </c>
      <c r="S25" s="23" t="s">
        <v>81</v>
      </c>
      <c r="T25" s="23">
        <v>30</v>
      </c>
      <c r="V25" s="23" t="s">
        <v>81</v>
      </c>
      <c r="W25" s="23">
        <v>31</v>
      </c>
      <c r="Y25" s="23" t="s">
        <v>81</v>
      </c>
      <c r="Z25" s="23">
        <v>31</v>
      </c>
      <c r="AB25" s="23" t="s">
        <v>81</v>
      </c>
      <c r="AC25" s="23">
        <v>32</v>
      </c>
      <c r="AE25" s="23" t="s">
        <v>81</v>
      </c>
      <c r="AF25" s="23">
        <v>30</v>
      </c>
      <c r="AH25" s="23" t="s">
        <v>81</v>
      </c>
      <c r="AI25" s="23">
        <v>32</v>
      </c>
      <c r="AK25" s="23" t="s">
        <v>81</v>
      </c>
      <c r="AL25" s="23">
        <v>30</v>
      </c>
      <c r="AN25" s="23" t="s">
        <v>81</v>
      </c>
      <c r="AO25" s="23">
        <v>31</v>
      </c>
      <c r="AQ25" s="23" t="s">
        <v>81</v>
      </c>
      <c r="AR25" s="23">
        <v>30</v>
      </c>
      <c r="AT25" s="23" t="s">
        <v>81</v>
      </c>
      <c r="AU25" s="23">
        <v>31</v>
      </c>
      <c r="AW25" s="23" t="s">
        <v>81</v>
      </c>
      <c r="AX25" s="23">
        <v>30</v>
      </c>
      <c r="AZ25" s="23" t="s">
        <v>81</v>
      </c>
      <c r="BA25" s="23">
        <v>30</v>
      </c>
    </row>
    <row r="26" spans="1:54" s="23" customFormat="1" x14ac:dyDescent="0.25">
      <c r="A26" s="23" t="s">
        <v>81</v>
      </c>
      <c r="B26" s="23">
        <v>35</v>
      </c>
      <c r="D26" s="23" t="s">
        <v>81</v>
      </c>
      <c r="E26" s="23">
        <v>32</v>
      </c>
      <c r="F26" s="23">
        <v>31</v>
      </c>
      <c r="G26" s="23" t="s">
        <v>81</v>
      </c>
      <c r="H26" s="23">
        <v>30</v>
      </c>
      <c r="J26" s="23" t="s">
        <v>81</v>
      </c>
      <c r="K26" s="23">
        <v>32</v>
      </c>
      <c r="M26" s="23" t="s">
        <v>81</v>
      </c>
      <c r="N26" s="23">
        <v>32</v>
      </c>
      <c r="P26" s="23" t="s">
        <v>81</v>
      </c>
      <c r="Q26" s="23">
        <v>31</v>
      </c>
      <c r="S26" s="23" t="s">
        <v>81</v>
      </c>
      <c r="T26" s="23">
        <v>31</v>
      </c>
      <c r="V26" s="23" t="s">
        <v>81</v>
      </c>
      <c r="W26" s="23">
        <v>31</v>
      </c>
      <c r="Y26" s="23" t="s">
        <v>81</v>
      </c>
      <c r="Z26" s="23">
        <v>31</v>
      </c>
      <c r="AB26" s="23" t="s">
        <v>81</v>
      </c>
      <c r="AC26" s="23">
        <v>31</v>
      </c>
      <c r="AE26" s="23" t="s">
        <v>81</v>
      </c>
      <c r="AF26" s="23">
        <v>32</v>
      </c>
      <c r="AH26" s="23" t="s">
        <v>81</v>
      </c>
      <c r="AI26" s="23">
        <v>30</v>
      </c>
      <c r="AK26" s="23" t="s">
        <v>81</v>
      </c>
      <c r="AL26" s="23">
        <v>30</v>
      </c>
      <c r="AN26" s="23" t="s">
        <v>81</v>
      </c>
      <c r="AO26" s="23">
        <v>30</v>
      </c>
      <c r="AQ26" s="23" t="s">
        <v>81</v>
      </c>
      <c r="AR26" s="23">
        <v>32</v>
      </c>
      <c r="AT26" s="23" t="s">
        <v>81</v>
      </c>
      <c r="AU26" s="23">
        <v>31</v>
      </c>
      <c r="AW26" s="23" t="s">
        <v>81</v>
      </c>
      <c r="AX26" s="23">
        <v>32</v>
      </c>
      <c r="AZ26" s="23" t="s">
        <v>81</v>
      </c>
      <c r="BA26" s="23">
        <v>30</v>
      </c>
    </row>
    <row r="27" spans="1:54" x14ac:dyDescent="0.25">
      <c r="A27" s="14" t="s">
        <v>88</v>
      </c>
      <c r="B27" s="14">
        <v>24</v>
      </c>
      <c r="C27" s="14">
        <v>26</v>
      </c>
      <c r="D27" s="14" t="s">
        <v>88</v>
      </c>
      <c r="E27" s="14">
        <v>22</v>
      </c>
      <c r="F27" s="16"/>
      <c r="G27" s="14" t="s">
        <v>88</v>
      </c>
      <c r="H27" s="21">
        <v>26</v>
      </c>
      <c r="I27" s="16"/>
      <c r="J27" s="14" t="s">
        <v>88</v>
      </c>
      <c r="K27" s="16">
        <v>22</v>
      </c>
      <c r="L27" s="16"/>
      <c r="M27" s="14" t="s">
        <v>88</v>
      </c>
      <c r="N27" s="16">
        <v>25</v>
      </c>
      <c r="O27" s="16"/>
      <c r="P27" s="14" t="s">
        <v>88</v>
      </c>
      <c r="Q27" s="14">
        <v>25</v>
      </c>
      <c r="R27" s="16"/>
      <c r="S27" s="14" t="s">
        <v>88</v>
      </c>
      <c r="T27" s="14">
        <v>23</v>
      </c>
      <c r="U27" s="16"/>
      <c r="V27" s="14" t="s">
        <v>88</v>
      </c>
      <c r="W27" s="14">
        <v>22</v>
      </c>
      <c r="X27" s="16"/>
      <c r="Y27" s="14" t="s">
        <v>88</v>
      </c>
      <c r="Z27" s="16">
        <v>25</v>
      </c>
      <c r="AA27" s="16">
        <v>26</v>
      </c>
      <c r="AB27" s="14" t="s">
        <v>88</v>
      </c>
      <c r="AC27" s="16">
        <v>23</v>
      </c>
      <c r="AD27" s="16"/>
      <c r="AE27" s="14" t="s">
        <v>88</v>
      </c>
      <c r="AF27" s="21">
        <v>26</v>
      </c>
      <c r="AG27" s="16"/>
      <c r="AH27" s="14" t="s">
        <v>88</v>
      </c>
      <c r="AI27" s="21">
        <v>27</v>
      </c>
      <c r="AJ27" s="16"/>
      <c r="AK27" s="14" t="s">
        <v>88</v>
      </c>
      <c r="AL27" s="21">
        <v>32</v>
      </c>
      <c r="AM27" s="16"/>
      <c r="AN27" s="14" t="s">
        <v>88</v>
      </c>
      <c r="AO27" s="21">
        <v>29</v>
      </c>
      <c r="AP27" s="16"/>
      <c r="AQ27" s="14" t="s">
        <v>88</v>
      </c>
      <c r="AR27" s="16">
        <v>31</v>
      </c>
      <c r="AS27" s="16"/>
      <c r="AT27" s="14" t="s">
        <v>88</v>
      </c>
      <c r="AU27" s="21">
        <v>29</v>
      </c>
      <c r="AV27" s="16"/>
      <c r="AW27" s="14" t="s">
        <v>88</v>
      </c>
      <c r="AX27" s="21">
        <v>28</v>
      </c>
      <c r="AY27" s="16"/>
      <c r="AZ27" s="14" t="s">
        <v>88</v>
      </c>
      <c r="BA27" s="21">
        <v>29</v>
      </c>
      <c r="BB27" s="16"/>
    </row>
    <row r="28" spans="1:54" x14ac:dyDescent="0.25">
      <c r="A28" s="14" t="s">
        <v>80</v>
      </c>
      <c r="B28" s="14">
        <v>27</v>
      </c>
      <c r="D28" s="14" t="s">
        <v>89</v>
      </c>
      <c r="E28" s="16">
        <v>26</v>
      </c>
      <c r="F28" s="16"/>
      <c r="G28" s="14" t="s">
        <v>89</v>
      </c>
      <c r="H28" s="16">
        <v>28</v>
      </c>
      <c r="I28" s="16"/>
      <c r="J28" s="14" t="s">
        <v>89</v>
      </c>
      <c r="K28" s="16">
        <v>29</v>
      </c>
      <c r="L28" s="16"/>
      <c r="M28" s="14" t="s">
        <v>89</v>
      </c>
      <c r="N28" s="14">
        <v>27</v>
      </c>
      <c r="O28" s="16"/>
      <c r="P28" s="14" t="s">
        <v>89</v>
      </c>
      <c r="Q28" s="14">
        <v>26</v>
      </c>
      <c r="R28" s="16"/>
      <c r="S28" s="14" t="s">
        <v>89</v>
      </c>
      <c r="T28" s="14">
        <v>28</v>
      </c>
      <c r="U28" s="16"/>
      <c r="V28" s="14" t="s">
        <v>89</v>
      </c>
      <c r="W28" s="16">
        <v>28</v>
      </c>
      <c r="X28" s="16"/>
      <c r="Y28" s="14" t="s">
        <v>89</v>
      </c>
      <c r="Z28" s="16">
        <v>26</v>
      </c>
      <c r="AA28" s="16"/>
      <c r="AB28" s="14" t="s">
        <v>89</v>
      </c>
      <c r="AC28" s="16">
        <v>28</v>
      </c>
      <c r="AD28" s="16"/>
      <c r="AE28" s="14" t="s">
        <v>89</v>
      </c>
      <c r="AF28" s="14">
        <v>28</v>
      </c>
      <c r="AG28" s="16"/>
      <c r="AH28" s="14" t="s">
        <v>89</v>
      </c>
      <c r="AI28" s="14">
        <v>29</v>
      </c>
      <c r="AJ28" s="16"/>
      <c r="AK28" s="14" t="s">
        <v>89</v>
      </c>
      <c r="AL28" s="21">
        <v>31</v>
      </c>
      <c r="AM28" s="16"/>
      <c r="AN28" s="14" t="s">
        <v>89</v>
      </c>
      <c r="AO28" s="21">
        <v>31</v>
      </c>
      <c r="AP28" s="16"/>
      <c r="AQ28" s="14" t="s">
        <v>89</v>
      </c>
      <c r="AR28" s="21">
        <v>31</v>
      </c>
      <c r="AS28" s="16"/>
      <c r="AT28" s="14" t="s">
        <v>89</v>
      </c>
      <c r="AU28" s="21">
        <v>31</v>
      </c>
      <c r="AV28" s="16"/>
      <c r="AW28" s="14" t="s">
        <v>89</v>
      </c>
      <c r="AX28" s="21">
        <v>31</v>
      </c>
      <c r="AY28" s="16"/>
      <c r="AZ28" s="14" t="s">
        <v>89</v>
      </c>
      <c r="BA28" s="21">
        <v>30</v>
      </c>
      <c r="BB28" s="16"/>
    </row>
    <row r="29" spans="1:54" x14ac:dyDescent="0.25">
      <c r="A29" s="14" t="s">
        <v>79</v>
      </c>
      <c r="B29" s="14">
        <v>33</v>
      </c>
      <c r="D29" s="14" t="s">
        <v>79</v>
      </c>
      <c r="E29" s="16">
        <v>30</v>
      </c>
      <c r="F29" s="16"/>
      <c r="G29" s="14" t="s">
        <v>79</v>
      </c>
      <c r="H29" s="16">
        <v>32</v>
      </c>
      <c r="I29" s="16">
        <v>35</v>
      </c>
      <c r="J29" s="14" t="s">
        <v>79</v>
      </c>
      <c r="K29" s="16">
        <v>33</v>
      </c>
      <c r="L29" s="16"/>
      <c r="M29" s="14" t="s">
        <v>79</v>
      </c>
      <c r="N29" s="16">
        <v>30</v>
      </c>
      <c r="O29" s="16"/>
      <c r="P29" s="14" t="s">
        <v>79</v>
      </c>
      <c r="Q29" s="14">
        <v>34</v>
      </c>
      <c r="R29" s="16"/>
      <c r="S29" s="14" t="s">
        <v>79</v>
      </c>
      <c r="T29" s="14">
        <v>35</v>
      </c>
      <c r="U29" s="16"/>
      <c r="V29" s="14" t="s">
        <v>79</v>
      </c>
      <c r="W29" s="16">
        <v>34</v>
      </c>
      <c r="X29" s="16"/>
      <c r="Y29" s="14" t="s">
        <v>79</v>
      </c>
      <c r="Z29" s="16">
        <v>30</v>
      </c>
      <c r="AA29" s="16"/>
      <c r="AB29" s="14" t="s">
        <v>79</v>
      </c>
      <c r="AC29" s="16">
        <v>33</v>
      </c>
      <c r="AD29" s="16"/>
      <c r="AE29" s="14" t="s">
        <v>79</v>
      </c>
      <c r="AF29" s="16">
        <v>30</v>
      </c>
      <c r="AG29" s="16"/>
      <c r="AH29" s="14" t="s">
        <v>79</v>
      </c>
      <c r="AI29" s="14">
        <v>35</v>
      </c>
      <c r="AJ29" s="16"/>
      <c r="AK29" s="14" t="s">
        <v>79</v>
      </c>
      <c r="AL29" s="14">
        <v>34</v>
      </c>
      <c r="AM29" s="16"/>
      <c r="AN29" s="14" t="s">
        <v>79</v>
      </c>
      <c r="AO29" s="16">
        <v>32</v>
      </c>
      <c r="AP29" s="16"/>
      <c r="AQ29" s="14" t="s">
        <v>79</v>
      </c>
      <c r="AR29" s="16">
        <v>32</v>
      </c>
      <c r="AS29" s="16"/>
      <c r="AT29" s="14" t="s">
        <v>79</v>
      </c>
      <c r="AU29" s="21">
        <v>32</v>
      </c>
      <c r="AV29" s="16"/>
      <c r="AW29" s="14" t="s">
        <v>79</v>
      </c>
      <c r="AX29" s="16">
        <v>35</v>
      </c>
      <c r="AY29" s="16"/>
      <c r="AZ29" s="14" t="s">
        <v>79</v>
      </c>
      <c r="BA29" s="16">
        <v>32</v>
      </c>
      <c r="BB29" s="16"/>
    </row>
    <row r="30" spans="1:54" x14ac:dyDescent="0.25">
      <c r="A30" s="14" t="s">
        <v>78</v>
      </c>
      <c r="B30" s="14">
        <v>36</v>
      </c>
      <c r="D30" s="14" t="s">
        <v>78</v>
      </c>
      <c r="E30" s="16">
        <v>36</v>
      </c>
      <c r="F30" s="16"/>
      <c r="G30" s="14" t="s">
        <v>78</v>
      </c>
      <c r="H30" s="16">
        <v>37</v>
      </c>
      <c r="I30" s="16"/>
      <c r="J30" s="14" t="s">
        <v>78</v>
      </c>
      <c r="K30" s="16">
        <v>42</v>
      </c>
      <c r="L30" s="16"/>
      <c r="M30" s="14" t="s">
        <v>78</v>
      </c>
      <c r="N30" s="16">
        <v>38</v>
      </c>
      <c r="O30" s="16"/>
      <c r="P30" s="14" t="s">
        <v>78</v>
      </c>
      <c r="Q30" s="14">
        <v>39</v>
      </c>
      <c r="R30" s="16"/>
      <c r="S30" s="14" t="s">
        <v>78</v>
      </c>
      <c r="T30" s="14">
        <v>40</v>
      </c>
      <c r="U30" s="16"/>
      <c r="V30" s="14" t="s">
        <v>78</v>
      </c>
      <c r="W30" s="16">
        <v>37</v>
      </c>
      <c r="X30" s="16"/>
      <c r="Y30" s="14" t="s">
        <v>78</v>
      </c>
      <c r="Z30" s="16">
        <v>39</v>
      </c>
      <c r="AA30" s="16"/>
      <c r="AB30" s="14" t="s">
        <v>78</v>
      </c>
      <c r="AC30" s="16">
        <v>36</v>
      </c>
      <c r="AD30" s="16"/>
      <c r="AE30" s="14" t="s">
        <v>78</v>
      </c>
      <c r="AF30" s="16">
        <v>36</v>
      </c>
      <c r="AG30" s="16"/>
      <c r="AH30" s="14" t="s">
        <v>78</v>
      </c>
      <c r="AI30" s="14">
        <v>40</v>
      </c>
      <c r="AJ30" s="16"/>
      <c r="AK30" s="14" t="s">
        <v>78</v>
      </c>
      <c r="AL30" s="14">
        <v>38</v>
      </c>
      <c r="AM30" s="16"/>
      <c r="AN30" s="14" t="s">
        <v>78</v>
      </c>
      <c r="AO30" s="16">
        <v>42</v>
      </c>
      <c r="AP30" s="16"/>
      <c r="AQ30" s="14" t="s">
        <v>78</v>
      </c>
      <c r="AR30" s="16">
        <v>38</v>
      </c>
      <c r="AS30" s="16"/>
      <c r="AT30" s="14" t="s">
        <v>78</v>
      </c>
      <c r="AU30" s="16">
        <v>36</v>
      </c>
      <c r="AV30" s="16"/>
      <c r="AW30" s="14" t="s">
        <v>78</v>
      </c>
      <c r="AX30" s="16">
        <v>39</v>
      </c>
      <c r="AY30" s="16"/>
      <c r="AZ30" s="14" t="s">
        <v>78</v>
      </c>
      <c r="BA30" s="14">
        <v>38</v>
      </c>
      <c r="BB30" s="16"/>
    </row>
    <row r="31" spans="1:54" x14ac:dyDescent="0.25">
      <c r="A31" s="20"/>
      <c r="B31" s="20" t="s">
        <v>116</v>
      </c>
      <c r="D31" s="20"/>
      <c r="E31" s="20" t="s">
        <v>116</v>
      </c>
      <c r="G31" s="20"/>
      <c r="J31" s="20"/>
      <c r="K31" s="20" t="s">
        <v>116</v>
      </c>
      <c r="L31" s="14" t="s">
        <v>125</v>
      </c>
      <c r="M31" s="20"/>
      <c r="P31" s="20"/>
      <c r="R31" s="14" t="s">
        <v>126</v>
      </c>
      <c r="S31" s="20"/>
      <c r="U31" s="14">
        <v>12</v>
      </c>
      <c r="V31" s="20"/>
      <c r="X31" s="14" t="s">
        <v>128</v>
      </c>
      <c r="Y31" s="20"/>
      <c r="AB31" s="20"/>
      <c r="AD31" s="14">
        <v>14</v>
      </c>
      <c r="AE31" s="20"/>
      <c r="AG31" s="14">
        <v>13</v>
      </c>
      <c r="AH31" s="20"/>
      <c r="AJ31" s="14" t="s">
        <v>129</v>
      </c>
      <c r="AK31" s="20"/>
      <c r="AN31" s="20"/>
      <c r="AO31" s="20" t="s">
        <v>116</v>
      </c>
      <c r="AQ31" s="20"/>
      <c r="AR31" s="20" t="s">
        <v>116</v>
      </c>
      <c r="AS31" s="14" t="s">
        <v>133</v>
      </c>
      <c r="AT31" s="20"/>
      <c r="AV31" s="14" t="s">
        <v>132</v>
      </c>
      <c r="AW31" s="20"/>
      <c r="AZ31" s="20"/>
    </row>
    <row r="32" spans="1:54" x14ac:dyDescent="0.25">
      <c r="A32" s="20" t="s">
        <v>115</v>
      </c>
      <c r="B32" s="20" t="s">
        <v>117</v>
      </c>
      <c r="D32" s="20" t="s">
        <v>115</v>
      </c>
      <c r="E32" s="20" t="s">
        <v>117</v>
      </c>
      <c r="G32" s="20" t="s">
        <v>115</v>
      </c>
      <c r="J32" s="20" t="s">
        <v>115</v>
      </c>
      <c r="K32" s="20" t="s">
        <v>117</v>
      </c>
      <c r="M32" s="20" t="s">
        <v>115</v>
      </c>
      <c r="P32" s="20" t="s">
        <v>115</v>
      </c>
      <c r="S32" s="20" t="s">
        <v>115</v>
      </c>
      <c r="V32" s="20" t="s">
        <v>115</v>
      </c>
      <c r="Y32" s="20" t="s">
        <v>115</v>
      </c>
      <c r="AB32" s="20" t="s">
        <v>115</v>
      </c>
      <c r="AE32" s="20" t="s">
        <v>115</v>
      </c>
      <c r="AH32" s="20" t="s">
        <v>115</v>
      </c>
      <c r="AK32" s="20" t="s">
        <v>115</v>
      </c>
      <c r="AN32" s="20" t="s">
        <v>115</v>
      </c>
      <c r="AO32" s="20" t="s">
        <v>117</v>
      </c>
      <c r="AQ32" s="20" t="s">
        <v>115</v>
      </c>
      <c r="AR32" s="20" t="s">
        <v>117</v>
      </c>
      <c r="AT32" s="20" t="s">
        <v>115</v>
      </c>
      <c r="AW32" s="20" t="s">
        <v>115</v>
      </c>
      <c r="AZ32" s="20" t="s">
        <v>115</v>
      </c>
    </row>
    <row r="33" spans="1:56" s="16" customFormat="1" x14ac:dyDescent="0.25">
      <c r="A33" s="20"/>
      <c r="B33" s="20" t="s">
        <v>118</v>
      </c>
      <c r="D33" s="20"/>
      <c r="E33" s="20" t="s">
        <v>118</v>
      </c>
      <c r="G33" s="20"/>
      <c r="J33" s="20"/>
      <c r="K33" s="20" t="s">
        <v>118</v>
      </c>
      <c r="M33" s="20"/>
      <c r="P33" s="20"/>
      <c r="S33" s="20"/>
      <c r="U33" s="16" t="s">
        <v>127</v>
      </c>
      <c r="V33" s="20"/>
      <c r="Y33" s="20"/>
      <c r="AB33" s="20"/>
      <c r="AE33" s="20"/>
      <c r="AH33" s="20"/>
      <c r="AK33" s="20"/>
      <c r="AN33" s="20"/>
      <c r="AO33" s="20" t="s">
        <v>118</v>
      </c>
      <c r="AQ33" s="20"/>
      <c r="AR33" s="20" t="s">
        <v>118</v>
      </c>
      <c r="AT33" s="20"/>
      <c r="AW33" s="20"/>
      <c r="AZ33" s="20"/>
    </row>
    <row r="34" spans="1:56" x14ac:dyDescent="0.25">
      <c r="A34" s="14" t="s">
        <v>75</v>
      </c>
      <c r="B34" s="14">
        <f>COUNT(B31:B32)</f>
        <v>0</v>
      </c>
      <c r="C34" s="14">
        <f>COUNT(C11:C32)</f>
        <v>4</v>
      </c>
      <c r="F34" s="14">
        <f>COUNT(E31:E32)</f>
        <v>0</v>
      </c>
      <c r="L34" s="14">
        <f>COUNT(L11:L32)</f>
        <v>8</v>
      </c>
      <c r="N34" s="16">
        <f>COUNT(N11:N33)</f>
        <v>20</v>
      </c>
      <c r="O34" s="14">
        <f>COUNT(O11:O33)</f>
        <v>7</v>
      </c>
      <c r="P34" s="14">
        <f>COUNT(#REF!)</f>
        <v>0</v>
      </c>
      <c r="Q34" s="16"/>
      <c r="R34" s="14">
        <f>COUNT(R11:R33)</f>
        <v>5</v>
      </c>
      <c r="S34" s="14" t="s">
        <v>75</v>
      </c>
      <c r="T34" s="16"/>
      <c r="U34" s="14">
        <f>COUNT(U11:U33)</f>
        <v>7</v>
      </c>
      <c r="V34" s="14">
        <f>COUNT(#REF!)</f>
        <v>0</v>
      </c>
      <c r="W34" s="16"/>
      <c r="X34" s="14">
        <f>COUNT(X11:X33)</f>
        <v>5</v>
      </c>
      <c r="Y34" s="14">
        <f>COUNT(#REF!)</f>
        <v>0</v>
      </c>
      <c r="Z34" s="16"/>
      <c r="AA34" s="14">
        <f>COUNT(AA11:AA33)</f>
        <v>4</v>
      </c>
      <c r="AB34" s="14">
        <f>COUNT(#REF!)</f>
        <v>0</v>
      </c>
      <c r="AC34" s="16"/>
      <c r="AD34" s="16">
        <f>COUNT(AD11:AD33)</f>
        <v>3</v>
      </c>
      <c r="AE34" s="14">
        <f>COUNT(#REF!)</f>
        <v>0</v>
      </c>
      <c r="AF34" s="16"/>
      <c r="AG34" s="14">
        <f>COUNT(AG11:AG33)</f>
        <v>1</v>
      </c>
      <c r="AH34" s="14">
        <f>COUNT(#REF!)</f>
        <v>0</v>
      </c>
      <c r="AI34" s="16"/>
      <c r="AK34" s="14">
        <f>COUNT(#REF!)</f>
        <v>0</v>
      </c>
      <c r="AL34" s="16"/>
      <c r="AM34" s="14">
        <f>COUNT(AM11:AM33)</f>
        <v>3</v>
      </c>
      <c r="AN34" s="14">
        <f>COUNT(AP11:AP32)</f>
        <v>3</v>
      </c>
      <c r="AO34" s="14">
        <f>COUNT(AO11:AO33)</f>
        <v>19</v>
      </c>
      <c r="AQ34" s="14">
        <f>COUNT(AS11:AS32)</f>
        <v>1</v>
      </c>
      <c r="AR34" s="14">
        <f>COUNT(AR11:AR33)</f>
        <v>20</v>
      </c>
      <c r="AT34" s="14">
        <f>COUNT(#REF!)</f>
        <v>0</v>
      </c>
      <c r="AU34" s="16"/>
      <c r="AV34" s="16">
        <f>COUNT(AV11:AV33)</f>
        <v>3</v>
      </c>
      <c r="AW34" s="14">
        <f>COUNT(#REF!)</f>
        <v>0</v>
      </c>
      <c r="AX34" s="16"/>
      <c r="AY34" s="14">
        <f>COUNT(AY11:AY33)</f>
        <v>3</v>
      </c>
      <c r="AZ34" s="14">
        <f>COUNT(#REF!)</f>
        <v>0</v>
      </c>
      <c r="BA34" s="16"/>
      <c r="BD34" s="16"/>
    </row>
    <row r="35" spans="1:56" x14ac:dyDescent="0.25">
      <c r="A35" s="14" t="s">
        <v>178</v>
      </c>
      <c r="B35" s="14">
        <f>COUNT(C11:C30)</f>
        <v>4</v>
      </c>
      <c r="E35" s="14">
        <f>COUNT(F11:F30)</f>
        <v>4</v>
      </c>
      <c r="H35" s="14">
        <f>COUNT(I11:I30)</f>
        <v>8</v>
      </c>
      <c r="K35" s="14">
        <f>COUNT(L11:L30)</f>
        <v>8</v>
      </c>
      <c r="N35" s="14">
        <f>COUNT(O11:O30)</f>
        <v>7</v>
      </c>
      <c r="Q35" s="14">
        <f>COUNT(R11:R30)</f>
        <v>5</v>
      </c>
      <c r="T35" s="14">
        <f>COUNT(U11:U30)</f>
        <v>6</v>
      </c>
      <c r="W35" s="14">
        <f>COUNT(X11:X30)</f>
        <v>5</v>
      </c>
      <c r="Z35" s="14">
        <f>COUNT(AA11:AA30)</f>
        <v>4</v>
      </c>
      <c r="AC35" s="14">
        <f>COUNT(AD11:AD30)</f>
        <v>2</v>
      </c>
      <c r="AF35" s="14">
        <f>COUNT(AG11:AG30)</f>
        <v>0</v>
      </c>
      <c r="AI35" s="14">
        <f>COUNT(AJ11:AJ30)</f>
        <v>3</v>
      </c>
      <c r="AL35" s="14">
        <f>COUNT(AM11:AM30)</f>
        <v>3</v>
      </c>
      <c r="AO35" s="14">
        <f>COUNT(AP11:AP30)</f>
        <v>3</v>
      </c>
      <c r="AR35" s="14">
        <f>COUNT(AS11:AS30)</f>
        <v>1</v>
      </c>
      <c r="AU35" s="14">
        <f>COUNT(AV11:AV30)</f>
        <v>3</v>
      </c>
      <c r="AX35" s="14">
        <f>COUNT(AY11:AY30)</f>
        <v>3</v>
      </c>
      <c r="BA35" s="14">
        <f>COUNT(BB11:BB30)</f>
        <v>3</v>
      </c>
      <c r="BD35" s="16"/>
    </row>
    <row r="36" spans="1:56" x14ac:dyDescent="0.25">
      <c r="A36" s="14" t="s">
        <v>179</v>
      </c>
      <c r="B36" s="14" t="e">
        <f>AVERAGE(C21:C26)</f>
        <v>#DIV/0!</v>
      </c>
      <c r="E36" s="14">
        <f>AVERAGE(F21:F26)</f>
        <v>31</v>
      </c>
      <c r="H36" s="14">
        <f>AVERAGE(I21:I26)</f>
        <v>26.5</v>
      </c>
      <c r="K36" s="14">
        <f>AVERAGE(L21:L26)</f>
        <v>31</v>
      </c>
      <c r="N36" s="14">
        <f>AVERAGE(O21:O26)</f>
        <v>34</v>
      </c>
      <c r="Q36" s="14" t="e">
        <f>AVERAGE(R21:R26)</f>
        <v>#DIV/0!</v>
      </c>
      <c r="T36" s="14">
        <f>AVERAGE(U21:U26)</f>
        <v>29.5</v>
      </c>
      <c r="W36" s="14">
        <f>AVERAGE(X21:X26)</f>
        <v>28</v>
      </c>
      <c r="Z36" s="14" t="e">
        <f>AVERAGE(AA21:AA26)</f>
        <v>#DIV/0!</v>
      </c>
      <c r="AC36" s="14" t="e">
        <f>AVERAGE(AD21:AD26)</f>
        <v>#DIV/0!</v>
      </c>
      <c r="AF36" s="14" t="e">
        <f>AVERAGE(AG21:AG26)</f>
        <v>#DIV/0!</v>
      </c>
      <c r="AI36" s="14" t="e">
        <f>AVERAGE(AJ21:AJ26)</f>
        <v>#DIV/0!</v>
      </c>
      <c r="AL36" s="14" t="e">
        <f>AVERAGE(AM21:AM26)</f>
        <v>#DIV/0!</v>
      </c>
      <c r="AO36" s="14" t="e">
        <f>AVERAGE(AP21:AP26)</f>
        <v>#DIV/0!</v>
      </c>
      <c r="AR36" s="14">
        <f>AVERAGE(AS21:AS26)</f>
        <v>32</v>
      </c>
      <c r="AU36" s="14" t="e">
        <f>AVERAGE(AV21:AV26)</f>
        <v>#DIV/0!</v>
      </c>
      <c r="AX36" s="14">
        <f>AVERAGE(AY21:AY26)</f>
        <v>30</v>
      </c>
      <c r="BA36" s="14" t="e">
        <f>AVERAGE(BB21:BB26)</f>
        <v>#DIV/0!</v>
      </c>
      <c r="BC36" s="14" t="s">
        <v>114</v>
      </c>
      <c r="BD36" s="14" t="s">
        <v>113</v>
      </c>
    </row>
    <row r="37" spans="1:56" x14ac:dyDescent="0.25">
      <c r="A37" s="14" t="s">
        <v>180</v>
      </c>
      <c r="B37" s="14">
        <f>AVERAGE(B21:B26)</f>
        <v>29.333333333333332</v>
      </c>
      <c r="E37" s="14">
        <f>AVERAGE(E21:E26)</f>
        <v>28</v>
      </c>
      <c r="H37" s="14">
        <f>AVERAGE(H21:H26)</f>
        <v>28.333333333333332</v>
      </c>
      <c r="K37" s="14">
        <f>AVERAGE(K21:K26)</f>
        <v>28.5</v>
      </c>
      <c r="N37" s="14">
        <f>AVERAGE(N21:N26)</f>
        <v>28.5</v>
      </c>
      <c r="Q37" s="14">
        <f>AVERAGE(Q21:Q26)</f>
        <v>28.833333333333332</v>
      </c>
      <c r="T37" s="14">
        <f>AVERAGE(T21:T26)</f>
        <v>28.666666666666668</v>
      </c>
      <c r="W37" s="14">
        <f>AVERAGE(W21:W26)</f>
        <v>28.666666666666668</v>
      </c>
      <c r="Z37" s="14">
        <f>AVERAGE(Z21:Z26)</f>
        <v>28.666666666666668</v>
      </c>
      <c r="AC37" s="14">
        <f>AVERAGE(AC21:AC26)</f>
        <v>28.666666666666668</v>
      </c>
      <c r="AF37" s="14">
        <f>AVERAGE(AF21:AF26)</f>
        <v>28.833333333333332</v>
      </c>
      <c r="AI37" s="14">
        <f>AVERAGE(AI21:AI26)</f>
        <v>28.833333333333332</v>
      </c>
      <c r="AL37" s="14">
        <f>AVERAGE(AL21:AL26)</f>
        <v>28.166666666666668</v>
      </c>
      <c r="AO37" s="14">
        <f>AVERAGE(AO21:AO26)</f>
        <v>28.5</v>
      </c>
      <c r="AR37" s="14">
        <f>AVERAGE(AR21:AR26)</f>
        <v>29</v>
      </c>
      <c r="AU37" s="14">
        <f>AVERAGE(AU21:AU26)</f>
        <v>28.5</v>
      </c>
      <c r="AX37" s="14">
        <f>AVERAGE(AX21:AX26)</f>
        <v>29.166666666666668</v>
      </c>
      <c r="BA37" s="14">
        <f>AVERAGE(BA21:BA26)</f>
        <v>28.5</v>
      </c>
    </row>
    <row r="40" spans="1:56" x14ac:dyDescent="0.25">
      <c r="A40" s="14" t="s">
        <v>90</v>
      </c>
      <c r="B40" s="14" t="s">
        <v>26</v>
      </c>
      <c r="C40" s="14">
        <f>AVERAGE(B11:B20)</f>
        <v>27.4</v>
      </c>
      <c r="E40" s="22" t="s">
        <v>99</v>
      </c>
      <c r="F40" s="14" t="s">
        <v>26</v>
      </c>
      <c r="G40" s="14">
        <f>AVERAGE(E11:E20)</f>
        <v>28</v>
      </c>
      <c r="I40" s="14" t="s">
        <v>90</v>
      </c>
      <c r="J40" s="14">
        <f>AVERAGE(H11:H20)</f>
        <v>27.2</v>
      </c>
      <c r="K40" s="14" t="s">
        <v>90</v>
      </c>
      <c r="L40" s="14" t="s">
        <v>26</v>
      </c>
      <c r="M40" s="14">
        <f>AVERAGE(K11:K20)</f>
        <v>27.7</v>
      </c>
      <c r="N40" s="14">
        <f>AVERAGE(K11:K20)</f>
        <v>27.7</v>
      </c>
      <c r="O40" s="14">
        <f>AVERAGE(N11:N20)</f>
        <v>27.9</v>
      </c>
      <c r="P40" s="14" t="s">
        <v>26</v>
      </c>
      <c r="Q40" s="14">
        <f>AVERAGE(N11:N20)</f>
        <v>27.9</v>
      </c>
      <c r="R40" s="14">
        <f>AVERAGE(Q11:Q20)</f>
        <v>28</v>
      </c>
      <c r="S40" s="14" t="s">
        <v>90</v>
      </c>
      <c r="T40" s="14">
        <f>AVERAGE(Q11:Q20)</f>
        <v>28</v>
      </c>
      <c r="U40" s="14">
        <f>AVERAGE(T11:T20)</f>
        <v>27.8</v>
      </c>
      <c r="V40" s="14" t="s">
        <v>26</v>
      </c>
      <c r="W40" s="14">
        <f>AVERAGE(T11:T20)</f>
        <v>27.8</v>
      </c>
      <c r="X40" s="14">
        <f>AVERAGE(W11:W20)</f>
        <v>27.8</v>
      </c>
      <c r="Y40" s="14" t="s">
        <v>26</v>
      </c>
      <c r="Z40" s="14">
        <f>AVERAGE(W11:W20)</f>
        <v>27.8</v>
      </c>
      <c r="AA40" s="14">
        <f>AVERAGE(Z11:Z20)</f>
        <v>28</v>
      </c>
      <c r="AB40" s="14" t="s">
        <v>26</v>
      </c>
      <c r="AC40" s="14">
        <f>AVERAGE(Z11:Z20)</f>
        <v>28</v>
      </c>
      <c r="AD40" s="14">
        <f>AVERAGE(AC11:AC20)</f>
        <v>27.5</v>
      </c>
      <c r="AE40" s="14" t="s">
        <v>26</v>
      </c>
      <c r="AF40" s="14">
        <f>AVERAGE(AC11:AC20)</f>
        <v>27.5</v>
      </c>
      <c r="AH40" s="14" t="s">
        <v>26</v>
      </c>
      <c r="AI40" s="14">
        <f>AVERAGE(AF11:AF20)</f>
        <v>27.7</v>
      </c>
      <c r="AK40" s="14" t="s">
        <v>26</v>
      </c>
      <c r="AL40" s="14">
        <f>AVERAGE(AI11:AI20)</f>
        <v>27.6</v>
      </c>
      <c r="AM40" s="14">
        <f>AVERAGE(AL11:AL20)</f>
        <v>27.6</v>
      </c>
      <c r="AN40" s="14" t="s">
        <v>26</v>
      </c>
      <c r="AO40" s="14">
        <f>AVERAGE(AO11:AO20)</f>
        <v>27.111111111111111</v>
      </c>
      <c r="AP40" s="14" t="s">
        <v>90</v>
      </c>
      <c r="AQ40" s="14" t="s">
        <v>26</v>
      </c>
      <c r="AR40" s="14">
        <f>AVERAGE(AR11:AR20)</f>
        <v>27.1</v>
      </c>
      <c r="AS40" s="14" t="s">
        <v>90</v>
      </c>
      <c r="AT40" s="14" t="s">
        <v>26</v>
      </c>
      <c r="AU40" s="14">
        <f>AVERAGE(AR11:AR20)</f>
        <v>27.1</v>
      </c>
      <c r="AV40" s="14">
        <f>AVERAGE(AU11:AU20)</f>
        <v>27.8</v>
      </c>
      <c r="AW40" s="14" t="s">
        <v>26</v>
      </c>
      <c r="AX40" s="14">
        <f>AVERAGE(AU11:AU20)</f>
        <v>27.8</v>
      </c>
      <c r="AZ40" s="14" t="s">
        <v>26</v>
      </c>
      <c r="BA40" s="14">
        <f>AVERAGE(AX11:AX20)</f>
        <v>27.6</v>
      </c>
      <c r="BD40" s="14">
        <f>AVERAGE(BA11:BA20)</f>
        <v>27.5</v>
      </c>
    </row>
    <row r="41" spans="1:56" x14ac:dyDescent="0.25">
      <c r="B41" s="14" t="s">
        <v>91</v>
      </c>
      <c r="C41" s="14">
        <f>AVERAGE(B21:B26)</f>
        <v>29.333333333333332</v>
      </c>
      <c r="F41" s="14" t="s">
        <v>91</v>
      </c>
      <c r="G41" s="14">
        <f>AVERAGE(E21:E26)</f>
        <v>28</v>
      </c>
      <c r="J41" s="14">
        <f>AVERAGE(H21:H26)</f>
        <v>28.333333333333332</v>
      </c>
      <c r="L41" s="14" t="s">
        <v>91</v>
      </c>
      <c r="M41" s="14">
        <f>AVERAGE(K21:K26)</f>
        <v>28.5</v>
      </c>
      <c r="N41" s="14">
        <f>AVERAGE(K21:K26)</f>
        <v>28.5</v>
      </c>
      <c r="O41" s="14">
        <f>AVERAGE(N21:N26)</f>
        <v>28.5</v>
      </c>
      <c r="P41" s="14" t="s">
        <v>91</v>
      </c>
      <c r="Q41" s="14">
        <f>AVERAGE(N21:N26)</f>
        <v>28.5</v>
      </c>
      <c r="R41" s="14">
        <f>AVERAGE(Q21:Q26)</f>
        <v>28.833333333333332</v>
      </c>
      <c r="T41" s="14">
        <f>AVERAGE(Q21:Q26)</f>
        <v>28.833333333333332</v>
      </c>
      <c r="U41" s="14">
        <f>AVERAGE(T21:T26)</f>
        <v>28.666666666666668</v>
      </c>
      <c r="V41" s="14" t="s">
        <v>91</v>
      </c>
      <c r="W41" s="14">
        <f>AVERAGE(T21:T26)</f>
        <v>28.666666666666668</v>
      </c>
      <c r="X41" s="14">
        <f>AVERAGE(W21:W26)</f>
        <v>28.666666666666668</v>
      </c>
      <c r="Y41" s="14" t="s">
        <v>91</v>
      </c>
      <c r="Z41" s="14">
        <f>AVERAGE(W21:W26)</f>
        <v>28.666666666666668</v>
      </c>
      <c r="AA41" s="14">
        <f>AVERAGE(Z21:Z26)</f>
        <v>28.666666666666668</v>
      </c>
      <c r="AB41" s="14" t="s">
        <v>91</v>
      </c>
      <c r="AC41" s="14">
        <f>AVERAGE(Z21:Z26)</f>
        <v>28.666666666666668</v>
      </c>
      <c r="AD41" s="14">
        <f>AVERAGE(AC21:AC26)</f>
        <v>28.666666666666668</v>
      </c>
      <c r="AE41" s="14" t="s">
        <v>91</v>
      </c>
      <c r="AF41" s="14">
        <f>AVERAGE(AC21:AC26)</f>
        <v>28.666666666666668</v>
      </c>
      <c r="AH41" s="14" t="s">
        <v>91</v>
      </c>
      <c r="AI41" s="14">
        <f>AVERAGE(AF21:AF26)</f>
        <v>28.833333333333332</v>
      </c>
      <c r="AK41" s="14" t="s">
        <v>91</v>
      </c>
      <c r="AL41" s="14">
        <f>AVERAGE(AI21:AI26)</f>
        <v>28.833333333333332</v>
      </c>
      <c r="AM41" s="14">
        <f>AVERAGE(AL22:AL26)</f>
        <v>28.6</v>
      </c>
      <c r="AN41" s="14" t="s">
        <v>91</v>
      </c>
      <c r="AO41" s="14">
        <f>AVERAGE(AO22:AO26)</f>
        <v>29</v>
      </c>
      <c r="AQ41" s="14" t="s">
        <v>91</v>
      </c>
      <c r="AR41" s="14">
        <f>AVERAGE(AR16:AR25)</f>
        <v>28.3</v>
      </c>
      <c r="AT41" s="14" t="s">
        <v>91</v>
      </c>
      <c r="AU41" s="14">
        <f>AVERAGE(AR21:AR26)</f>
        <v>29</v>
      </c>
      <c r="AV41" s="14">
        <f>AVERAGE(AU21:AU25)</f>
        <v>28</v>
      </c>
      <c r="AW41" s="14" t="s">
        <v>91</v>
      </c>
      <c r="AX41" s="14">
        <f>AVERAGE(AU21:AU26)</f>
        <v>28.5</v>
      </c>
      <c r="AZ41" s="14" t="s">
        <v>91</v>
      </c>
      <c r="BA41" s="14">
        <f>AVERAGE(AX21:AX26)</f>
        <v>29.166666666666668</v>
      </c>
      <c r="BD41" s="14">
        <f>AVERAGE(BA21:BA26)</f>
        <v>28.5</v>
      </c>
    </row>
    <row r="42" spans="1:56" x14ac:dyDescent="0.25">
      <c r="B42" s="14" t="s">
        <v>70</v>
      </c>
      <c r="C42" s="14">
        <f>AVERAGE(B27:B30)</f>
        <v>30</v>
      </c>
      <c r="F42" s="14" t="s">
        <v>70</v>
      </c>
      <c r="G42" s="14">
        <f>AVERAGE(E27:E30)</f>
        <v>28.5</v>
      </c>
      <c r="J42" s="14">
        <f>AVERAGE(H27:H30)</f>
        <v>30.75</v>
      </c>
      <c r="L42" s="14" t="s">
        <v>70</v>
      </c>
      <c r="M42" s="14">
        <f>AVERAGE(K27:K30)</f>
        <v>31.5</v>
      </c>
      <c r="N42" s="14">
        <f>AVERAGE(K27:K30)</f>
        <v>31.5</v>
      </c>
      <c r="O42" s="14">
        <f>AVERAGE(N27:N30)</f>
        <v>30</v>
      </c>
      <c r="P42" s="14" t="s">
        <v>70</v>
      </c>
      <c r="Q42" s="14">
        <f>AVERAGE(N27:N30)</f>
        <v>30</v>
      </c>
      <c r="R42" s="14">
        <f>AVERAGE(Q27:Q30)</f>
        <v>31</v>
      </c>
      <c r="T42" s="14">
        <f>AVERAGE(Q27:Q30)</f>
        <v>31</v>
      </c>
      <c r="U42" s="14">
        <f>AVERAGE(T27:T30)</f>
        <v>31.5</v>
      </c>
      <c r="V42" s="14" t="s">
        <v>70</v>
      </c>
      <c r="W42" s="14">
        <f>AVERAGE(T27:T30)</f>
        <v>31.5</v>
      </c>
      <c r="X42" s="14">
        <f>AVERAGE(W27:W30)</f>
        <v>30.25</v>
      </c>
      <c r="Y42" s="14" t="s">
        <v>70</v>
      </c>
      <c r="Z42" s="14">
        <f>AVERAGE(W27:W30)</f>
        <v>30.25</v>
      </c>
      <c r="AA42" s="14">
        <f>AVERAGE(Z27:Z30)</f>
        <v>30</v>
      </c>
      <c r="AB42" s="14" t="s">
        <v>70</v>
      </c>
      <c r="AC42" s="14">
        <f>AVERAGE(Z27:Z30)</f>
        <v>30</v>
      </c>
      <c r="AD42" s="14">
        <f>AVERAGE(AC27:AC30)</f>
        <v>30</v>
      </c>
      <c r="AE42" s="14" t="s">
        <v>70</v>
      </c>
      <c r="AF42" s="14">
        <f>AVERAGE(AC27:AC30)</f>
        <v>30</v>
      </c>
      <c r="AH42" s="14" t="s">
        <v>70</v>
      </c>
      <c r="AI42" s="14">
        <f>AVERAGE(AF27:AF30)</f>
        <v>30</v>
      </c>
      <c r="AJ42" s="14" t="s">
        <v>98</v>
      </c>
      <c r="AK42" s="14" t="s">
        <v>70</v>
      </c>
      <c r="AL42" s="14">
        <f>AVERAGE(AI27:AI30)</f>
        <v>32.75</v>
      </c>
      <c r="AM42" s="14">
        <f>AVERAGE(AL27:AL30)</f>
        <v>33.75</v>
      </c>
      <c r="AN42" s="14" t="s">
        <v>70</v>
      </c>
      <c r="AO42" s="14">
        <f>AVERAGE(AO27:AO30)</f>
        <v>33.5</v>
      </c>
      <c r="AQ42" s="14" t="s">
        <v>70</v>
      </c>
      <c r="AR42" s="14">
        <f>AVERAGE(AR27:AR30)</f>
        <v>33</v>
      </c>
      <c r="AT42" s="14" t="s">
        <v>70</v>
      </c>
      <c r="AU42" s="14">
        <f>AVERAGE(AR27:AR30)</f>
        <v>33</v>
      </c>
      <c r="AV42" s="14">
        <f>AVERAGE(AU27:AU30)</f>
        <v>32</v>
      </c>
      <c r="AW42" s="14" t="s">
        <v>70</v>
      </c>
      <c r="AX42" s="14">
        <f>AVERAGE(AU27:AU30)</f>
        <v>32</v>
      </c>
      <c r="AZ42" s="14" t="s">
        <v>70</v>
      </c>
      <c r="BA42" s="14">
        <f>AVERAGE(AX27:AX30)</f>
        <v>33.25</v>
      </c>
      <c r="BD42" s="14">
        <f>AVERAGE(BA27:BA30)</f>
        <v>32.25</v>
      </c>
    </row>
    <row r="45" spans="1:56" x14ac:dyDescent="0.25">
      <c r="A45" s="21" t="s">
        <v>112</v>
      </c>
    </row>
    <row r="47" spans="1:56" x14ac:dyDescent="0.25">
      <c r="B47" s="14" t="s">
        <v>175</v>
      </c>
    </row>
    <row r="48" spans="1:56" x14ac:dyDescent="0.25">
      <c r="B48" s="14">
        <f>COUNT(C11:C26)</f>
        <v>3</v>
      </c>
      <c r="C48" s="14">
        <f>COUNT(F11:F26)</f>
        <v>4</v>
      </c>
      <c r="D48" s="14">
        <f>COUNT(I11:I26)</f>
        <v>7</v>
      </c>
      <c r="E48" s="14">
        <f>COUNT(L11:L26)</f>
        <v>8</v>
      </c>
      <c r="F48" s="14">
        <f>COUNT(O11:O26)</f>
        <v>7</v>
      </c>
      <c r="G48" s="14">
        <f>COUNT(R11:R26)</f>
        <v>5</v>
      </c>
      <c r="H48" s="14">
        <f>COUNT(U11:U26)</f>
        <v>6</v>
      </c>
      <c r="I48" s="14">
        <f>COUNT(X11:X26)</f>
        <v>5</v>
      </c>
      <c r="J48" s="14">
        <f>COUNT(AA11:AA26)</f>
        <v>3</v>
      </c>
      <c r="K48" s="14">
        <f>COUNT(AD11:AD26)</f>
        <v>2</v>
      </c>
      <c r="L48" s="14">
        <f>COUNT(AG11:AG26)</f>
        <v>0</v>
      </c>
      <c r="M48" s="14">
        <f>COUNT(AJ11:AJ26)</f>
        <v>3</v>
      </c>
      <c r="N48" s="14">
        <f>COUNT(AM11:AM26)</f>
        <v>3</v>
      </c>
      <c r="O48" s="14">
        <f>COUNT(AP11:AP26)</f>
        <v>3</v>
      </c>
      <c r="P48" s="14">
        <f>COUNT(AS11:AS26)</f>
        <v>1</v>
      </c>
      <c r="Q48" s="14">
        <f>COUNT(AV11:AV26)</f>
        <v>3</v>
      </c>
      <c r="R48" s="14">
        <f>COUNT(AY11:AY26)</f>
        <v>3</v>
      </c>
      <c r="S48" s="14">
        <f>COUNT(BB11:BB26)</f>
        <v>3</v>
      </c>
    </row>
    <row r="49" spans="1:20" x14ac:dyDescent="0.25">
      <c r="B49" s="14" t="s">
        <v>176</v>
      </c>
    </row>
    <row r="50" spans="1:20" x14ac:dyDescent="0.25">
      <c r="B50" s="14">
        <f>COUNT(C21:C26)</f>
        <v>0</v>
      </c>
      <c r="C50" s="14">
        <f>COUNT(F21:F26)</f>
        <v>1</v>
      </c>
      <c r="D50" s="14">
        <f>COUNT(I21:I26)</f>
        <v>2</v>
      </c>
      <c r="E50" s="14">
        <f>COUNT(L21:L26)</f>
        <v>1</v>
      </c>
      <c r="F50" s="14">
        <f>COUNT(O21:O26)</f>
        <v>1</v>
      </c>
      <c r="G50" s="14">
        <f>COUNT(R21:R26)</f>
        <v>0</v>
      </c>
      <c r="H50" s="14">
        <f>COUNT(U21:U26)</f>
        <v>2</v>
      </c>
      <c r="I50" s="14">
        <f>COUNT(X21:X26)</f>
        <v>1</v>
      </c>
      <c r="J50" s="14">
        <f>COUNT(AA21:AA26)</f>
        <v>0</v>
      </c>
      <c r="K50" s="14">
        <f>COUNT(AD21:AD26)</f>
        <v>0</v>
      </c>
      <c r="L50" s="14">
        <f>COUNT(AG21:AG26)</f>
        <v>0</v>
      </c>
      <c r="M50" s="14">
        <f>COUNT(AJ21:AJ26)</f>
        <v>0</v>
      </c>
      <c r="N50" s="14">
        <f>COUNT(AM21:AM26)</f>
        <v>0</v>
      </c>
      <c r="O50" s="14">
        <f>COUNT(AP21:AP26)</f>
        <v>0</v>
      </c>
      <c r="P50" s="14">
        <f>COUNT(AS21:AS26)</f>
        <v>1</v>
      </c>
      <c r="Q50" s="14">
        <f>COUNT(AV21:AV26)</f>
        <v>0</v>
      </c>
      <c r="R50" s="14">
        <f>COUNT(AY21:AY26)</f>
        <v>1</v>
      </c>
      <c r="S50" s="14">
        <f>COUNT(BB21:BB26)</f>
        <v>0</v>
      </c>
    </row>
    <row r="52" spans="1:20" x14ac:dyDescent="0.25">
      <c r="A52" t="s">
        <v>177</v>
      </c>
      <c r="B52" s="14" t="s">
        <v>106</v>
      </c>
      <c r="C52" s="6" t="s">
        <v>173</v>
      </c>
      <c r="D52" s="14" t="s">
        <v>172</v>
      </c>
      <c r="E52" s="14" t="s">
        <v>178</v>
      </c>
      <c r="T52" s="14" t="s">
        <v>125</v>
      </c>
    </row>
    <row r="53" spans="1:20" x14ac:dyDescent="0.25">
      <c r="A53">
        <v>1</v>
      </c>
      <c r="B53" s="14">
        <v>1</v>
      </c>
      <c r="C53" s="14">
        <v>3</v>
      </c>
      <c r="D53" s="14">
        <v>0</v>
      </c>
      <c r="E53" s="14">
        <v>4</v>
      </c>
    </row>
    <row r="54" spans="1:20" x14ac:dyDescent="0.25">
      <c r="A54">
        <v>1</v>
      </c>
      <c r="B54" s="14">
        <v>2</v>
      </c>
      <c r="C54" s="14">
        <v>3</v>
      </c>
      <c r="D54" s="14">
        <v>1</v>
      </c>
      <c r="E54" s="14">
        <v>4</v>
      </c>
      <c r="T54" s="14">
        <v>13</v>
      </c>
    </row>
    <row r="55" spans="1:20" x14ac:dyDescent="0.25">
      <c r="A55">
        <v>1</v>
      </c>
      <c r="B55" s="14">
        <v>3</v>
      </c>
      <c r="C55" s="14">
        <v>7</v>
      </c>
      <c r="D55" s="14">
        <v>2</v>
      </c>
      <c r="E55" s="14">
        <v>8</v>
      </c>
      <c r="T55" s="14">
        <v>11</v>
      </c>
    </row>
    <row r="56" spans="1:20" x14ac:dyDescent="0.25">
      <c r="A56">
        <v>1</v>
      </c>
      <c r="B56" s="14">
        <v>4</v>
      </c>
      <c r="C56" s="14">
        <v>8</v>
      </c>
      <c r="D56" s="14">
        <v>1</v>
      </c>
      <c r="E56" s="14">
        <v>8</v>
      </c>
      <c r="T56" s="14">
        <v>12</v>
      </c>
    </row>
    <row r="57" spans="1:20" x14ac:dyDescent="0.25">
      <c r="A57">
        <v>1</v>
      </c>
      <c r="B57" s="14">
        <v>5</v>
      </c>
      <c r="C57" s="14">
        <v>6</v>
      </c>
      <c r="D57" s="14">
        <v>0</v>
      </c>
      <c r="E57" s="14">
        <v>7</v>
      </c>
      <c r="T57" s="14">
        <v>13</v>
      </c>
    </row>
    <row r="58" spans="1:20" x14ac:dyDescent="0.25">
      <c r="A58">
        <v>1</v>
      </c>
      <c r="B58" s="14">
        <v>6</v>
      </c>
      <c r="C58" s="14">
        <v>5</v>
      </c>
      <c r="D58" s="14">
        <v>0</v>
      </c>
      <c r="E58" s="14">
        <v>5</v>
      </c>
      <c r="T58" s="14">
        <v>14</v>
      </c>
    </row>
    <row r="59" spans="1:20" x14ac:dyDescent="0.25">
      <c r="A59">
        <v>1</v>
      </c>
      <c r="B59" s="14">
        <v>7</v>
      </c>
      <c r="C59" s="14">
        <v>6</v>
      </c>
      <c r="D59" s="14">
        <v>2</v>
      </c>
      <c r="E59" s="14">
        <v>6</v>
      </c>
      <c r="T59" s="14">
        <v>12</v>
      </c>
    </row>
    <row r="60" spans="1:20" x14ac:dyDescent="0.25">
      <c r="A60">
        <v>1</v>
      </c>
      <c r="B60" s="14">
        <v>8</v>
      </c>
      <c r="C60" s="14">
        <v>0</v>
      </c>
      <c r="D60" s="14">
        <v>0</v>
      </c>
      <c r="E60" s="14">
        <v>5</v>
      </c>
      <c r="T60" s="14">
        <v>13</v>
      </c>
    </row>
    <row r="61" spans="1:20" x14ac:dyDescent="0.25">
      <c r="A61">
        <v>1</v>
      </c>
      <c r="B61" s="14">
        <v>9</v>
      </c>
      <c r="C61" s="14">
        <v>3</v>
      </c>
      <c r="D61" s="14">
        <v>0</v>
      </c>
      <c r="E61" s="14">
        <v>4</v>
      </c>
      <c r="T61" s="14">
        <v>14</v>
      </c>
    </row>
    <row r="62" spans="1:20" x14ac:dyDescent="0.25">
      <c r="A62">
        <v>1</v>
      </c>
      <c r="B62" s="14">
        <v>10</v>
      </c>
      <c r="C62" s="14">
        <v>2</v>
      </c>
      <c r="D62" s="14">
        <v>0</v>
      </c>
      <c r="E62" s="14">
        <v>2</v>
      </c>
    </row>
    <row r="63" spans="1:20" x14ac:dyDescent="0.25">
      <c r="A63">
        <v>1</v>
      </c>
      <c r="B63" s="14">
        <v>11</v>
      </c>
      <c r="C63" s="14">
        <v>0</v>
      </c>
      <c r="D63" s="14">
        <v>0</v>
      </c>
      <c r="E63" s="14">
        <v>0</v>
      </c>
    </row>
    <row r="64" spans="1:20" x14ac:dyDescent="0.25">
      <c r="A64">
        <v>1</v>
      </c>
      <c r="B64" s="14">
        <v>12</v>
      </c>
      <c r="C64" s="14">
        <v>3</v>
      </c>
      <c r="D64" s="14">
        <v>0</v>
      </c>
      <c r="E64" s="14">
        <v>3</v>
      </c>
    </row>
    <row r="65" spans="1:5" x14ac:dyDescent="0.25">
      <c r="A65">
        <v>1</v>
      </c>
      <c r="B65" s="14">
        <v>13</v>
      </c>
      <c r="C65" s="14">
        <v>3</v>
      </c>
      <c r="D65" s="14">
        <v>0</v>
      </c>
      <c r="E65" s="14">
        <v>3</v>
      </c>
    </row>
    <row r="66" spans="1:5" x14ac:dyDescent="0.25">
      <c r="A66">
        <v>1</v>
      </c>
      <c r="B66" s="14">
        <v>14</v>
      </c>
      <c r="C66" s="14">
        <v>3</v>
      </c>
      <c r="D66" s="14">
        <v>0</v>
      </c>
      <c r="E66" s="14">
        <v>3</v>
      </c>
    </row>
    <row r="67" spans="1:5" x14ac:dyDescent="0.25">
      <c r="A67">
        <v>1</v>
      </c>
      <c r="B67" s="14">
        <v>15</v>
      </c>
      <c r="C67" s="14">
        <v>1</v>
      </c>
      <c r="D67" s="14">
        <v>1</v>
      </c>
      <c r="E67" s="14">
        <v>1</v>
      </c>
    </row>
    <row r="68" spans="1:5" x14ac:dyDescent="0.25">
      <c r="A68">
        <v>1</v>
      </c>
      <c r="B68" s="14">
        <v>16</v>
      </c>
      <c r="C68" s="14">
        <v>3</v>
      </c>
      <c r="D68" s="14">
        <v>0</v>
      </c>
      <c r="E68" s="14">
        <v>3</v>
      </c>
    </row>
    <row r="69" spans="1:5" x14ac:dyDescent="0.25">
      <c r="A69">
        <v>1</v>
      </c>
      <c r="B69" s="14">
        <v>17</v>
      </c>
      <c r="C69" s="14">
        <v>3</v>
      </c>
      <c r="D69" s="14">
        <v>1</v>
      </c>
      <c r="E69" s="14">
        <v>3</v>
      </c>
    </row>
    <row r="70" spans="1:5" x14ac:dyDescent="0.25">
      <c r="A70">
        <v>1</v>
      </c>
      <c r="B70" s="14">
        <v>18</v>
      </c>
      <c r="C70" s="14">
        <v>3</v>
      </c>
      <c r="D70" s="14">
        <v>0</v>
      </c>
      <c r="E70" s="14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8"/>
  <sheetViews>
    <sheetView topLeftCell="A292" workbookViewId="0">
      <selection activeCell="B40" sqref="B40"/>
    </sheetView>
  </sheetViews>
  <sheetFormatPr defaultRowHeight="15" x14ac:dyDescent="0.25"/>
  <sheetData>
    <row r="1" spans="1:7" x14ac:dyDescent="0.25">
      <c r="A1" t="s">
        <v>106</v>
      </c>
      <c r="B1" t="s">
        <v>87</v>
      </c>
      <c r="C1" t="s">
        <v>119</v>
      </c>
      <c r="F1" t="s">
        <v>107</v>
      </c>
      <c r="G1" t="s">
        <v>111</v>
      </c>
    </row>
    <row r="2" spans="1:7" x14ac:dyDescent="0.25">
      <c r="A2">
        <v>1</v>
      </c>
      <c r="B2">
        <v>71</v>
      </c>
      <c r="C2" t="s">
        <v>120</v>
      </c>
      <c r="F2" t="s">
        <v>108</v>
      </c>
    </row>
    <row r="3" spans="1:7" x14ac:dyDescent="0.25">
      <c r="A3">
        <v>1</v>
      </c>
      <c r="B3">
        <v>59</v>
      </c>
      <c r="C3" t="s">
        <v>120</v>
      </c>
      <c r="F3" t="s">
        <v>109</v>
      </c>
    </row>
    <row r="4" spans="1:7" x14ac:dyDescent="0.25">
      <c r="A4">
        <v>1</v>
      </c>
      <c r="B4">
        <v>60</v>
      </c>
      <c r="C4" t="s">
        <v>121</v>
      </c>
      <c r="F4" t="s">
        <v>110</v>
      </c>
    </row>
    <row r="5" spans="1:7" x14ac:dyDescent="0.25">
      <c r="A5">
        <v>1</v>
      </c>
      <c r="B5">
        <v>62</v>
      </c>
      <c r="C5" t="s">
        <v>121</v>
      </c>
    </row>
    <row r="6" spans="1:7" x14ac:dyDescent="0.25">
      <c r="A6">
        <v>1</v>
      </c>
      <c r="B6">
        <v>59</v>
      </c>
      <c r="C6" t="s">
        <v>121</v>
      </c>
    </row>
    <row r="7" spans="1:7" x14ac:dyDescent="0.25">
      <c r="A7">
        <v>1</v>
      </c>
      <c r="B7">
        <v>47</v>
      </c>
      <c r="C7" t="s">
        <v>122</v>
      </c>
    </row>
    <row r="8" spans="1:7" x14ac:dyDescent="0.25">
      <c r="A8">
        <v>1</v>
      </c>
      <c r="B8">
        <v>43</v>
      </c>
      <c r="C8" t="s">
        <v>122</v>
      </c>
    </row>
    <row r="9" spans="1:7" x14ac:dyDescent="0.25">
      <c r="A9">
        <v>1</v>
      </c>
      <c r="B9">
        <v>34</v>
      </c>
      <c r="C9" t="s">
        <v>122</v>
      </c>
    </row>
    <row r="10" spans="1:7" x14ac:dyDescent="0.25">
      <c r="A10">
        <v>1</v>
      </c>
      <c r="B10">
        <v>40</v>
      </c>
      <c r="C10" t="s">
        <v>122</v>
      </c>
    </row>
    <row r="11" spans="1:7" x14ac:dyDescent="0.25">
      <c r="A11">
        <v>1</v>
      </c>
      <c r="B11">
        <v>39</v>
      </c>
      <c r="C11" t="s">
        <v>122</v>
      </c>
    </row>
    <row r="12" spans="1:7" x14ac:dyDescent="0.25">
      <c r="A12">
        <v>1</v>
      </c>
      <c r="B12">
        <v>38</v>
      </c>
      <c r="C12" t="s">
        <v>122</v>
      </c>
    </row>
    <row r="13" spans="1:7" x14ac:dyDescent="0.25">
      <c r="A13">
        <v>1</v>
      </c>
      <c r="B13">
        <v>39</v>
      </c>
      <c r="C13" t="s">
        <v>122</v>
      </c>
    </row>
    <row r="14" spans="1:7" x14ac:dyDescent="0.25">
      <c r="A14">
        <v>1</v>
      </c>
      <c r="B14">
        <v>37</v>
      </c>
      <c r="C14" t="s">
        <v>122</v>
      </c>
    </row>
    <row r="15" spans="1:7" x14ac:dyDescent="0.25">
      <c r="A15">
        <v>1</v>
      </c>
      <c r="B15">
        <v>37</v>
      </c>
      <c r="C15" t="s">
        <v>122</v>
      </c>
    </row>
    <row r="16" spans="1:7" x14ac:dyDescent="0.25">
      <c r="A16">
        <v>1</v>
      </c>
      <c r="B16">
        <v>33</v>
      </c>
      <c r="C16" t="s">
        <v>122</v>
      </c>
    </row>
    <row r="17" spans="1:3" x14ac:dyDescent="0.25">
      <c r="A17">
        <v>2</v>
      </c>
      <c r="B17">
        <v>49</v>
      </c>
      <c r="C17" t="s">
        <v>120</v>
      </c>
    </row>
    <row r="18" spans="1:3" x14ac:dyDescent="0.25">
      <c r="A18">
        <v>2</v>
      </c>
      <c r="B18">
        <v>40</v>
      </c>
      <c r="C18" t="s">
        <v>121</v>
      </c>
    </row>
    <row r="19" spans="1:3" x14ac:dyDescent="0.25">
      <c r="A19">
        <v>2</v>
      </c>
      <c r="B19">
        <v>36</v>
      </c>
      <c r="C19" t="s">
        <v>122</v>
      </c>
    </row>
    <row r="20" spans="1:3" x14ac:dyDescent="0.25">
      <c r="A20">
        <v>2</v>
      </c>
      <c r="B20">
        <v>24</v>
      </c>
      <c r="C20" t="s">
        <v>122</v>
      </c>
    </row>
    <row r="21" spans="1:3" x14ac:dyDescent="0.25">
      <c r="A21">
        <v>2</v>
      </c>
      <c r="B21">
        <v>35</v>
      </c>
      <c r="C21" t="s">
        <v>122</v>
      </c>
    </row>
    <row r="22" spans="1:3" x14ac:dyDescent="0.25">
      <c r="A22">
        <v>2</v>
      </c>
      <c r="B22">
        <v>45</v>
      </c>
      <c r="C22" t="s">
        <v>122</v>
      </c>
    </row>
    <row r="23" spans="1:3" x14ac:dyDescent="0.25">
      <c r="A23">
        <v>2</v>
      </c>
      <c r="B23">
        <v>38</v>
      </c>
      <c r="C23" t="s">
        <v>122</v>
      </c>
    </row>
    <row r="24" spans="1:3" x14ac:dyDescent="0.25">
      <c r="A24">
        <v>2</v>
      </c>
      <c r="B24">
        <v>40</v>
      </c>
      <c r="C24" t="s">
        <v>122</v>
      </c>
    </row>
    <row r="25" spans="1:3" x14ac:dyDescent="0.25">
      <c r="A25">
        <v>3</v>
      </c>
      <c r="B25">
        <v>44</v>
      </c>
      <c r="C25" t="s">
        <v>122</v>
      </c>
    </row>
    <row r="26" spans="1:3" x14ac:dyDescent="0.25">
      <c r="A26">
        <v>3</v>
      </c>
      <c r="B26">
        <v>38</v>
      </c>
      <c r="C26" t="s">
        <v>122</v>
      </c>
    </row>
    <row r="27" spans="1:3" x14ac:dyDescent="0.25">
      <c r="A27">
        <v>3</v>
      </c>
      <c r="B27">
        <v>41</v>
      </c>
      <c r="C27" t="s">
        <v>122</v>
      </c>
    </row>
    <row r="28" spans="1:3" x14ac:dyDescent="0.25">
      <c r="A28">
        <v>3</v>
      </c>
      <c r="B28">
        <v>41</v>
      </c>
      <c r="C28" t="s">
        <v>122</v>
      </c>
    </row>
    <row r="29" spans="1:3" x14ac:dyDescent="0.25">
      <c r="A29">
        <v>3</v>
      </c>
      <c r="B29">
        <v>37</v>
      </c>
      <c r="C29" t="s">
        <v>122</v>
      </c>
    </row>
    <row r="30" spans="1:3" x14ac:dyDescent="0.25">
      <c r="A30">
        <v>3</v>
      </c>
      <c r="B30">
        <v>25</v>
      </c>
      <c r="C30" t="s">
        <v>122</v>
      </c>
    </row>
    <row r="31" spans="1:3" x14ac:dyDescent="0.25">
      <c r="A31">
        <v>3</v>
      </c>
      <c r="B31">
        <v>25</v>
      </c>
      <c r="C31" t="s">
        <v>122</v>
      </c>
    </row>
    <row r="32" spans="1:3" x14ac:dyDescent="0.25">
      <c r="A32">
        <v>3</v>
      </c>
      <c r="B32">
        <v>20</v>
      </c>
      <c r="C32" t="s">
        <v>122</v>
      </c>
    </row>
    <row r="33" spans="1:3" x14ac:dyDescent="0.25">
      <c r="A33">
        <v>3</v>
      </c>
      <c r="B33">
        <v>24</v>
      </c>
      <c r="C33" t="s">
        <v>122</v>
      </c>
    </row>
    <row r="34" spans="1:3" x14ac:dyDescent="0.25">
      <c r="A34">
        <v>3</v>
      </c>
      <c r="B34">
        <v>24</v>
      </c>
      <c r="C34" t="s">
        <v>122</v>
      </c>
    </row>
    <row r="35" spans="1:3" x14ac:dyDescent="0.25">
      <c r="A35">
        <v>3</v>
      </c>
      <c r="B35">
        <v>26</v>
      </c>
      <c r="C35" t="s">
        <v>122</v>
      </c>
    </row>
    <row r="36" spans="1:3" x14ac:dyDescent="0.25">
      <c r="A36">
        <v>4</v>
      </c>
      <c r="B36">
        <v>47</v>
      </c>
      <c r="C36" t="s">
        <v>120</v>
      </c>
    </row>
    <row r="37" spans="1:3" x14ac:dyDescent="0.25">
      <c r="A37">
        <v>4</v>
      </c>
      <c r="B37">
        <v>63</v>
      </c>
      <c r="C37" t="s">
        <v>121</v>
      </c>
    </row>
    <row r="38" spans="1:3" x14ac:dyDescent="0.25">
      <c r="A38">
        <v>4</v>
      </c>
      <c r="B38">
        <v>19</v>
      </c>
      <c r="C38" t="s">
        <v>122</v>
      </c>
    </row>
    <row r="39" spans="1:3" x14ac:dyDescent="0.25">
      <c r="A39">
        <v>4</v>
      </c>
      <c r="B39">
        <v>23</v>
      </c>
      <c r="C39" t="s">
        <v>122</v>
      </c>
    </row>
    <row r="40" spans="1:3" x14ac:dyDescent="0.25">
      <c r="A40">
        <v>4</v>
      </c>
      <c r="B40">
        <v>29</v>
      </c>
      <c r="C40" t="s">
        <v>122</v>
      </c>
    </row>
    <row r="41" spans="1:3" x14ac:dyDescent="0.25">
      <c r="A41">
        <v>4</v>
      </c>
      <c r="B41">
        <v>36</v>
      </c>
      <c r="C41" t="s">
        <v>122</v>
      </c>
    </row>
    <row r="42" spans="1:3" x14ac:dyDescent="0.25">
      <c r="A42">
        <v>4</v>
      </c>
      <c r="B42">
        <v>36</v>
      </c>
      <c r="C42" t="s">
        <v>122</v>
      </c>
    </row>
    <row r="43" spans="1:3" x14ac:dyDescent="0.25">
      <c r="A43">
        <v>4</v>
      </c>
      <c r="B43">
        <v>32</v>
      </c>
      <c r="C43" t="s">
        <v>122</v>
      </c>
    </row>
    <row r="44" spans="1:3" x14ac:dyDescent="0.25">
      <c r="A44">
        <v>4</v>
      </c>
      <c r="B44">
        <v>21</v>
      </c>
      <c r="C44" t="s">
        <v>122</v>
      </c>
    </row>
    <row r="45" spans="1:3" x14ac:dyDescent="0.25">
      <c r="A45">
        <v>5</v>
      </c>
      <c r="B45">
        <v>56</v>
      </c>
      <c r="C45" t="s">
        <v>120</v>
      </c>
    </row>
    <row r="46" spans="1:3" x14ac:dyDescent="0.25">
      <c r="A46">
        <v>5</v>
      </c>
      <c r="B46">
        <v>69</v>
      </c>
      <c r="C46" t="s">
        <v>120</v>
      </c>
    </row>
    <row r="47" spans="1:3" x14ac:dyDescent="0.25">
      <c r="A47">
        <v>5</v>
      </c>
      <c r="B47">
        <v>59</v>
      </c>
      <c r="C47" t="s">
        <v>121</v>
      </c>
    </row>
    <row r="48" spans="1:3" x14ac:dyDescent="0.25">
      <c r="A48">
        <v>5</v>
      </c>
      <c r="B48">
        <v>26</v>
      </c>
      <c r="C48" t="s">
        <v>122</v>
      </c>
    </row>
    <row r="49" spans="1:3" x14ac:dyDescent="0.25">
      <c r="A49">
        <v>5</v>
      </c>
      <c r="B49">
        <v>22</v>
      </c>
      <c r="C49" t="s">
        <v>122</v>
      </c>
    </row>
    <row r="50" spans="1:3" x14ac:dyDescent="0.25">
      <c r="A50">
        <v>5</v>
      </c>
      <c r="B50">
        <v>35</v>
      </c>
      <c r="C50" t="s">
        <v>122</v>
      </c>
    </row>
    <row r="51" spans="1:3" x14ac:dyDescent="0.25">
      <c r="A51">
        <v>5</v>
      </c>
      <c r="B51">
        <v>33</v>
      </c>
      <c r="C51" t="s">
        <v>122</v>
      </c>
    </row>
    <row r="52" spans="1:3" x14ac:dyDescent="0.25">
      <c r="A52">
        <v>5</v>
      </c>
      <c r="B52">
        <v>24</v>
      </c>
      <c r="C52" t="s">
        <v>122</v>
      </c>
    </row>
    <row r="53" spans="1:3" x14ac:dyDescent="0.25">
      <c r="A53">
        <v>5</v>
      </c>
      <c r="B53">
        <v>37</v>
      </c>
      <c r="C53" t="s">
        <v>122</v>
      </c>
    </row>
    <row r="54" spans="1:3" x14ac:dyDescent="0.25">
      <c r="A54">
        <v>5</v>
      </c>
      <c r="B54">
        <v>31</v>
      </c>
      <c r="C54" t="s">
        <v>122</v>
      </c>
    </row>
    <row r="55" spans="1:3" x14ac:dyDescent="0.25">
      <c r="A55">
        <v>5</v>
      </c>
      <c r="B55">
        <v>35</v>
      </c>
      <c r="C55" t="s">
        <v>122</v>
      </c>
    </row>
    <row r="56" spans="1:3" x14ac:dyDescent="0.25">
      <c r="A56">
        <v>5</v>
      </c>
      <c r="B56">
        <v>24</v>
      </c>
      <c r="C56" t="s">
        <v>122</v>
      </c>
    </row>
    <row r="57" spans="1:3" x14ac:dyDescent="0.25">
      <c r="A57">
        <v>6</v>
      </c>
      <c r="B57">
        <v>25</v>
      </c>
      <c r="C57" t="s">
        <v>122</v>
      </c>
    </row>
    <row r="58" spans="1:3" x14ac:dyDescent="0.25">
      <c r="A58">
        <v>6</v>
      </c>
      <c r="B58">
        <v>23</v>
      </c>
      <c r="C58" t="s">
        <v>122</v>
      </c>
    </row>
    <row r="59" spans="1:3" x14ac:dyDescent="0.25">
      <c r="A59">
        <v>6</v>
      </c>
      <c r="B59">
        <v>31</v>
      </c>
      <c r="C59" t="s">
        <v>122</v>
      </c>
    </row>
    <row r="60" spans="1:3" x14ac:dyDescent="0.25">
      <c r="A60">
        <v>6</v>
      </c>
      <c r="B60">
        <v>23</v>
      </c>
      <c r="C60" t="s">
        <v>122</v>
      </c>
    </row>
    <row r="61" spans="1:3" x14ac:dyDescent="0.25">
      <c r="A61">
        <v>6</v>
      </c>
      <c r="B61">
        <v>20</v>
      </c>
      <c r="C61" t="s">
        <v>122</v>
      </c>
    </row>
    <row r="62" spans="1:3" x14ac:dyDescent="0.25">
      <c r="A62">
        <v>6</v>
      </c>
      <c r="B62">
        <v>35</v>
      </c>
      <c r="C62" t="s">
        <v>122</v>
      </c>
    </row>
    <row r="63" spans="1:3" x14ac:dyDescent="0.25">
      <c r="A63">
        <v>6</v>
      </c>
      <c r="B63">
        <v>24</v>
      </c>
      <c r="C63" t="s">
        <v>122</v>
      </c>
    </row>
    <row r="64" spans="1:3" x14ac:dyDescent="0.25">
      <c r="A64">
        <v>6</v>
      </c>
      <c r="B64">
        <v>29</v>
      </c>
      <c r="C64" t="s">
        <v>122</v>
      </c>
    </row>
    <row r="65" spans="1:3" x14ac:dyDescent="0.25">
      <c r="A65">
        <v>6</v>
      </c>
      <c r="B65">
        <v>24</v>
      </c>
      <c r="C65" t="s">
        <v>122</v>
      </c>
    </row>
    <row r="66" spans="1:3" x14ac:dyDescent="0.25">
      <c r="A66">
        <v>6</v>
      </c>
      <c r="B66">
        <v>43</v>
      </c>
      <c r="C66" t="s">
        <v>122</v>
      </c>
    </row>
    <row r="67" spans="1:3" x14ac:dyDescent="0.25">
      <c r="A67">
        <v>6</v>
      </c>
      <c r="B67">
        <v>27</v>
      </c>
      <c r="C67" t="s">
        <v>122</v>
      </c>
    </row>
    <row r="68" spans="1:3" x14ac:dyDescent="0.25">
      <c r="A68">
        <v>6</v>
      </c>
      <c r="B68">
        <v>26</v>
      </c>
      <c r="C68" t="s">
        <v>122</v>
      </c>
    </row>
    <row r="69" spans="1:3" x14ac:dyDescent="0.25">
      <c r="A69">
        <v>6</v>
      </c>
      <c r="B69">
        <v>25</v>
      </c>
      <c r="C69" t="s">
        <v>122</v>
      </c>
    </row>
    <row r="70" spans="1:3" x14ac:dyDescent="0.25">
      <c r="A70">
        <v>6</v>
      </c>
      <c r="B70">
        <v>33</v>
      </c>
      <c r="C70" t="s">
        <v>122</v>
      </c>
    </row>
    <row r="71" spans="1:3" x14ac:dyDescent="0.25">
      <c r="A71">
        <v>6</v>
      </c>
      <c r="B71">
        <v>28</v>
      </c>
      <c r="C71" t="s">
        <v>122</v>
      </c>
    </row>
    <row r="72" spans="1:3" x14ac:dyDescent="0.25">
      <c r="A72">
        <v>6</v>
      </c>
      <c r="B72">
        <v>33</v>
      </c>
      <c r="C72" t="s">
        <v>122</v>
      </c>
    </row>
    <row r="73" spans="1:3" x14ac:dyDescent="0.25">
      <c r="A73">
        <v>6</v>
      </c>
      <c r="B73">
        <v>24</v>
      </c>
      <c r="C73" t="s">
        <v>122</v>
      </c>
    </row>
    <row r="74" spans="1:3" x14ac:dyDescent="0.25">
      <c r="A74">
        <v>7</v>
      </c>
      <c r="B74">
        <v>50</v>
      </c>
      <c r="C74" t="s">
        <v>120</v>
      </c>
    </row>
    <row r="75" spans="1:3" x14ac:dyDescent="0.25">
      <c r="A75">
        <v>7</v>
      </c>
      <c r="B75">
        <v>58</v>
      </c>
      <c r="C75" t="s">
        <v>120</v>
      </c>
    </row>
    <row r="76" spans="1:3" x14ac:dyDescent="0.25">
      <c r="A76">
        <v>7</v>
      </c>
      <c r="B76">
        <v>38</v>
      </c>
      <c r="C76" t="s">
        <v>122</v>
      </c>
    </row>
    <row r="77" spans="1:3" x14ac:dyDescent="0.25">
      <c r="A77">
        <v>7</v>
      </c>
      <c r="B77">
        <v>34</v>
      </c>
      <c r="C77" t="s">
        <v>122</v>
      </c>
    </row>
    <row r="78" spans="1:3" x14ac:dyDescent="0.25">
      <c r="A78">
        <v>7</v>
      </c>
      <c r="B78">
        <v>33</v>
      </c>
      <c r="C78" t="s">
        <v>122</v>
      </c>
    </row>
    <row r="79" spans="1:3" x14ac:dyDescent="0.25">
      <c r="A79">
        <v>7</v>
      </c>
      <c r="B79">
        <v>36</v>
      </c>
      <c r="C79" t="s">
        <v>122</v>
      </c>
    </row>
    <row r="80" spans="1:3" x14ac:dyDescent="0.25">
      <c r="A80">
        <v>7</v>
      </c>
      <c r="B80">
        <v>40</v>
      </c>
      <c r="C80" t="s">
        <v>122</v>
      </c>
    </row>
    <row r="81" spans="1:3" x14ac:dyDescent="0.25">
      <c r="A81">
        <v>7</v>
      </c>
      <c r="B81">
        <v>38</v>
      </c>
      <c r="C81" t="s">
        <v>122</v>
      </c>
    </row>
    <row r="82" spans="1:3" x14ac:dyDescent="0.25">
      <c r="A82">
        <v>7</v>
      </c>
      <c r="B82">
        <v>38</v>
      </c>
      <c r="C82" t="s">
        <v>122</v>
      </c>
    </row>
    <row r="83" spans="1:3" x14ac:dyDescent="0.25">
      <c r="A83">
        <v>7</v>
      </c>
      <c r="B83">
        <v>40</v>
      </c>
      <c r="C83" t="s">
        <v>122</v>
      </c>
    </row>
    <row r="84" spans="1:3" x14ac:dyDescent="0.25">
      <c r="A84">
        <v>7</v>
      </c>
      <c r="B84">
        <v>26</v>
      </c>
      <c r="C84" t="s">
        <v>122</v>
      </c>
    </row>
    <row r="85" spans="1:3" x14ac:dyDescent="0.25">
      <c r="A85">
        <v>7</v>
      </c>
      <c r="B85">
        <v>35</v>
      </c>
      <c r="C85" t="s">
        <v>122</v>
      </c>
    </row>
    <row r="86" spans="1:3" x14ac:dyDescent="0.25">
      <c r="A86">
        <v>7</v>
      </c>
      <c r="B86">
        <v>29</v>
      </c>
      <c r="C86" t="s">
        <v>122</v>
      </c>
    </row>
    <row r="87" spans="1:3" x14ac:dyDescent="0.25">
      <c r="A87">
        <v>7</v>
      </c>
      <c r="B87">
        <v>29</v>
      </c>
      <c r="C87" t="s">
        <v>122</v>
      </c>
    </row>
    <row r="88" spans="1:3" x14ac:dyDescent="0.25">
      <c r="A88">
        <v>7</v>
      </c>
      <c r="B88">
        <v>27</v>
      </c>
      <c r="C88" t="s">
        <v>122</v>
      </c>
    </row>
    <row r="89" spans="1:3" x14ac:dyDescent="0.25">
      <c r="A89">
        <v>7</v>
      </c>
      <c r="B89">
        <v>38</v>
      </c>
      <c r="C89" t="s">
        <v>122</v>
      </c>
    </row>
    <row r="90" spans="1:3" x14ac:dyDescent="0.25">
      <c r="A90">
        <v>7</v>
      </c>
      <c r="B90">
        <v>40</v>
      </c>
      <c r="C90" t="s">
        <v>122</v>
      </c>
    </row>
    <row r="91" spans="1:3" x14ac:dyDescent="0.25">
      <c r="A91">
        <v>8</v>
      </c>
      <c r="B91">
        <v>50</v>
      </c>
      <c r="C91" t="s">
        <v>120</v>
      </c>
    </row>
    <row r="92" spans="1:3" x14ac:dyDescent="0.25">
      <c r="A92">
        <v>8</v>
      </c>
      <c r="B92">
        <v>28</v>
      </c>
      <c r="C92" t="s">
        <v>122</v>
      </c>
    </row>
    <row r="93" spans="1:3" x14ac:dyDescent="0.25">
      <c r="A93">
        <v>8</v>
      </c>
      <c r="B93">
        <v>34</v>
      </c>
      <c r="C93" t="s">
        <v>122</v>
      </c>
    </row>
    <row r="94" spans="1:3" x14ac:dyDescent="0.25">
      <c r="A94">
        <v>8</v>
      </c>
      <c r="B94">
        <v>39</v>
      </c>
      <c r="C94" t="s">
        <v>122</v>
      </c>
    </row>
    <row r="95" spans="1:3" x14ac:dyDescent="0.25">
      <c r="A95">
        <v>8</v>
      </c>
      <c r="B95">
        <v>39</v>
      </c>
      <c r="C95" t="s">
        <v>122</v>
      </c>
    </row>
    <row r="96" spans="1:3" x14ac:dyDescent="0.25">
      <c r="A96">
        <v>8</v>
      </c>
      <c r="B96">
        <v>43</v>
      </c>
      <c r="C96" t="s">
        <v>122</v>
      </c>
    </row>
    <row r="97" spans="1:3" x14ac:dyDescent="0.25">
      <c r="A97">
        <v>8</v>
      </c>
      <c r="B97">
        <v>39</v>
      </c>
      <c r="C97" t="s">
        <v>122</v>
      </c>
    </row>
    <row r="98" spans="1:3" x14ac:dyDescent="0.25">
      <c r="A98">
        <v>8</v>
      </c>
      <c r="B98">
        <v>29</v>
      </c>
      <c r="C98" t="s">
        <v>122</v>
      </c>
    </row>
    <row r="99" spans="1:3" x14ac:dyDescent="0.25">
      <c r="A99">
        <v>8</v>
      </c>
      <c r="B99">
        <v>33</v>
      </c>
      <c r="C99" t="s">
        <v>122</v>
      </c>
    </row>
    <row r="100" spans="1:3" x14ac:dyDescent="0.25">
      <c r="A100">
        <v>8</v>
      </c>
      <c r="B100">
        <v>29</v>
      </c>
      <c r="C100" t="s">
        <v>122</v>
      </c>
    </row>
    <row r="101" spans="1:3" x14ac:dyDescent="0.25">
      <c r="A101">
        <v>8</v>
      </c>
      <c r="B101">
        <v>35</v>
      </c>
      <c r="C101" t="s">
        <v>122</v>
      </c>
    </row>
    <row r="102" spans="1:3" x14ac:dyDescent="0.25">
      <c r="A102">
        <v>8</v>
      </c>
      <c r="B102">
        <v>41</v>
      </c>
      <c r="C102" t="s">
        <v>122</v>
      </c>
    </row>
    <row r="103" spans="1:3" x14ac:dyDescent="0.25">
      <c r="A103">
        <v>8</v>
      </c>
      <c r="B103">
        <v>30</v>
      </c>
      <c r="C103" t="s">
        <v>122</v>
      </c>
    </row>
    <row r="104" spans="1:3" x14ac:dyDescent="0.25">
      <c r="A104">
        <v>9</v>
      </c>
      <c r="B104">
        <v>28</v>
      </c>
      <c r="C104" t="s">
        <v>122</v>
      </c>
    </row>
    <row r="105" spans="1:3" x14ac:dyDescent="0.25">
      <c r="A105">
        <v>9</v>
      </c>
      <c r="B105">
        <v>25</v>
      </c>
      <c r="C105" t="s">
        <v>122</v>
      </c>
    </row>
    <row r="106" spans="1:3" x14ac:dyDescent="0.25">
      <c r="A106">
        <v>9</v>
      </c>
      <c r="B106">
        <v>33</v>
      </c>
      <c r="C106" t="s">
        <v>122</v>
      </c>
    </row>
    <row r="107" spans="1:3" x14ac:dyDescent="0.25">
      <c r="A107">
        <v>9</v>
      </c>
      <c r="B107">
        <v>35</v>
      </c>
      <c r="C107" t="s">
        <v>122</v>
      </c>
    </row>
    <row r="108" spans="1:3" x14ac:dyDescent="0.25">
      <c r="A108">
        <v>9</v>
      </c>
      <c r="B108">
        <v>37</v>
      </c>
      <c r="C108" t="s">
        <v>122</v>
      </c>
    </row>
    <row r="109" spans="1:3" x14ac:dyDescent="0.25">
      <c r="A109">
        <v>9</v>
      </c>
      <c r="B109">
        <v>41</v>
      </c>
      <c r="C109" t="s">
        <v>122</v>
      </c>
    </row>
    <row r="110" spans="1:3" x14ac:dyDescent="0.25">
      <c r="A110">
        <v>9</v>
      </c>
      <c r="B110">
        <v>40</v>
      </c>
      <c r="C110" t="s">
        <v>122</v>
      </c>
    </row>
    <row r="111" spans="1:3" x14ac:dyDescent="0.25">
      <c r="A111">
        <v>9</v>
      </c>
      <c r="B111">
        <v>36</v>
      </c>
      <c r="C111" t="s">
        <v>122</v>
      </c>
    </row>
    <row r="112" spans="1:3" x14ac:dyDescent="0.25">
      <c r="A112">
        <v>9</v>
      </c>
      <c r="B112">
        <v>43</v>
      </c>
      <c r="C112" t="s">
        <v>122</v>
      </c>
    </row>
    <row r="113" spans="1:3" x14ac:dyDescent="0.25">
      <c r="A113">
        <v>9</v>
      </c>
      <c r="B113">
        <v>42</v>
      </c>
      <c r="C113" t="s">
        <v>122</v>
      </c>
    </row>
    <row r="114" spans="1:3" x14ac:dyDescent="0.25">
      <c r="A114">
        <v>9</v>
      </c>
      <c r="B114">
        <v>41</v>
      </c>
      <c r="C114" t="s">
        <v>122</v>
      </c>
    </row>
    <row r="115" spans="1:3" x14ac:dyDescent="0.25">
      <c r="A115">
        <v>9</v>
      </c>
      <c r="B115">
        <v>25</v>
      </c>
      <c r="C115" t="s">
        <v>122</v>
      </c>
    </row>
    <row r="116" spans="1:3" x14ac:dyDescent="0.25">
      <c r="A116">
        <v>9</v>
      </c>
      <c r="B116">
        <v>27</v>
      </c>
      <c r="C116" t="s">
        <v>122</v>
      </c>
    </row>
    <row r="117" spans="1:3" x14ac:dyDescent="0.25">
      <c r="A117">
        <v>9</v>
      </c>
      <c r="B117">
        <v>26</v>
      </c>
      <c r="C117" t="s">
        <v>122</v>
      </c>
    </row>
    <row r="118" spans="1:3" x14ac:dyDescent="0.25">
      <c r="A118">
        <v>9</v>
      </c>
      <c r="B118">
        <v>37</v>
      </c>
      <c r="C118" t="s">
        <v>122</v>
      </c>
    </row>
    <row r="119" spans="1:3" x14ac:dyDescent="0.25">
      <c r="A119">
        <v>10</v>
      </c>
      <c r="B119">
        <v>32</v>
      </c>
      <c r="C119" t="s">
        <v>122</v>
      </c>
    </row>
    <row r="120" spans="1:3" x14ac:dyDescent="0.25">
      <c r="A120">
        <v>10</v>
      </c>
      <c r="B120">
        <v>25</v>
      </c>
      <c r="C120" t="s">
        <v>122</v>
      </c>
    </row>
    <row r="121" spans="1:3" x14ac:dyDescent="0.25">
      <c r="A121">
        <v>10</v>
      </c>
      <c r="B121">
        <v>24</v>
      </c>
      <c r="C121" t="s">
        <v>122</v>
      </c>
    </row>
    <row r="122" spans="1:3" x14ac:dyDescent="0.25">
      <c r="A122">
        <v>10</v>
      </c>
      <c r="B122">
        <v>23</v>
      </c>
      <c r="C122" t="s">
        <v>122</v>
      </c>
    </row>
    <row r="123" spans="1:3" x14ac:dyDescent="0.25">
      <c r="A123">
        <v>10</v>
      </c>
      <c r="B123">
        <v>37</v>
      </c>
      <c r="C123" t="s">
        <v>122</v>
      </c>
    </row>
    <row r="124" spans="1:3" x14ac:dyDescent="0.25">
      <c r="A124">
        <v>10</v>
      </c>
      <c r="B124">
        <v>29</v>
      </c>
      <c r="C124" t="s">
        <v>122</v>
      </c>
    </row>
    <row r="125" spans="1:3" x14ac:dyDescent="0.25">
      <c r="A125">
        <v>10</v>
      </c>
      <c r="B125">
        <v>40</v>
      </c>
      <c r="C125" t="s">
        <v>122</v>
      </c>
    </row>
    <row r="126" spans="1:3" x14ac:dyDescent="0.25">
      <c r="A126">
        <v>10</v>
      </c>
      <c r="B126">
        <v>41</v>
      </c>
      <c r="C126" t="s">
        <v>122</v>
      </c>
    </row>
    <row r="127" spans="1:3" x14ac:dyDescent="0.25">
      <c r="A127">
        <v>10</v>
      </c>
      <c r="B127">
        <v>33</v>
      </c>
      <c r="C127" t="s">
        <v>122</v>
      </c>
    </row>
    <row r="128" spans="1:3" x14ac:dyDescent="0.25">
      <c r="A128">
        <v>10</v>
      </c>
      <c r="B128">
        <v>39</v>
      </c>
      <c r="C128" t="s">
        <v>122</v>
      </c>
    </row>
    <row r="129" spans="1:3" x14ac:dyDescent="0.25">
      <c r="A129">
        <v>10</v>
      </c>
      <c r="B129">
        <v>27</v>
      </c>
      <c r="C129" t="s">
        <v>122</v>
      </c>
    </row>
    <row r="130" spans="1:3" x14ac:dyDescent="0.25">
      <c r="A130">
        <v>10</v>
      </c>
      <c r="B130">
        <v>43</v>
      </c>
      <c r="C130" t="s">
        <v>122</v>
      </c>
    </row>
    <row r="131" spans="1:3" x14ac:dyDescent="0.25">
      <c r="A131">
        <v>10</v>
      </c>
      <c r="B131">
        <v>41</v>
      </c>
      <c r="C131" t="s">
        <v>122</v>
      </c>
    </row>
    <row r="132" spans="1:3" x14ac:dyDescent="0.25">
      <c r="A132">
        <v>11</v>
      </c>
      <c r="B132">
        <v>29</v>
      </c>
      <c r="C132" t="s">
        <v>122</v>
      </c>
    </row>
    <row r="133" spans="1:3" x14ac:dyDescent="0.25">
      <c r="A133">
        <v>11</v>
      </c>
      <c r="B133">
        <v>31</v>
      </c>
      <c r="C133" t="s">
        <v>122</v>
      </c>
    </row>
    <row r="134" spans="1:3" x14ac:dyDescent="0.25">
      <c r="A134">
        <v>11</v>
      </c>
      <c r="B134">
        <v>35</v>
      </c>
      <c r="C134" t="s">
        <v>122</v>
      </c>
    </row>
    <row r="135" spans="1:3" x14ac:dyDescent="0.25">
      <c r="A135">
        <v>11</v>
      </c>
      <c r="B135">
        <v>40</v>
      </c>
      <c r="C135" t="s">
        <v>122</v>
      </c>
    </row>
    <row r="136" spans="1:3" x14ac:dyDescent="0.25">
      <c r="A136">
        <v>11</v>
      </c>
      <c r="B136">
        <v>25</v>
      </c>
      <c r="C136" t="s">
        <v>122</v>
      </c>
    </row>
    <row r="137" spans="1:3" x14ac:dyDescent="0.25">
      <c r="A137">
        <v>11</v>
      </c>
      <c r="B137">
        <v>25</v>
      </c>
      <c r="C137" t="s">
        <v>122</v>
      </c>
    </row>
    <row r="138" spans="1:3" x14ac:dyDescent="0.25">
      <c r="A138">
        <v>11</v>
      </c>
      <c r="B138">
        <v>32</v>
      </c>
      <c r="C138" t="s">
        <v>122</v>
      </c>
    </row>
    <row r="139" spans="1:3" x14ac:dyDescent="0.25">
      <c r="A139">
        <v>11</v>
      </c>
      <c r="B139">
        <v>38</v>
      </c>
      <c r="C139" t="s">
        <v>122</v>
      </c>
    </row>
    <row r="140" spans="1:3" x14ac:dyDescent="0.25">
      <c r="A140">
        <v>11</v>
      </c>
      <c r="B140">
        <v>25</v>
      </c>
      <c r="C140" t="s">
        <v>122</v>
      </c>
    </row>
    <row r="141" spans="1:3" x14ac:dyDescent="0.25">
      <c r="A141">
        <v>11</v>
      </c>
      <c r="B141">
        <v>27</v>
      </c>
      <c r="C141" t="s">
        <v>122</v>
      </c>
    </row>
    <row r="142" spans="1:3" x14ac:dyDescent="0.25">
      <c r="A142">
        <v>12</v>
      </c>
      <c r="B142">
        <v>23</v>
      </c>
      <c r="C142" t="s">
        <v>122</v>
      </c>
    </row>
    <row r="143" spans="1:3" x14ac:dyDescent="0.25">
      <c r="A143">
        <v>12</v>
      </c>
      <c r="B143">
        <v>26</v>
      </c>
      <c r="C143" t="s">
        <v>122</v>
      </c>
    </row>
    <row r="144" spans="1:3" x14ac:dyDescent="0.25">
      <c r="A144">
        <v>12</v>
      </c>
      <c r="B144">
        <v>26</v>
      </c>
      <c r="C144" t="s">
        <v>122</v>
      </c>
    </row>
    <row r="145" spans="1:3" x14ac:dyDescent="0.25">
      <c r="A145">
        <v>12</v>
      </c>
      <c r="B145">
        <v>21</v>
      </c>
      <c r="C145" t="s">
        <v>122</v>
      </c>
    </row>
    <row r="146" spans="1:3" x14ac:dyDescent="0.25">
      <c r="A146">
        <v>13</v>
      </c>
      <c r="B146">
        <v>24</v>
      </c>
      <c r="C146" t="s">
        <v>122</v>
      </c>
    </row>
    <row r="147" spans="1:3" x14ac:dyDescent="0.25">
      <c r="A147">
        <v>13</v>
      </c>
      <c r="B147">
        <v>26</v>
      </c>
      <c r="C147" t="s">
        <v>122</v>
      </c>
    </row>
    <row r="148" spans="1:3" x14ac:dyDescent="0.25">
      <c r="A148">
        <v>13</v>
      </c>
      <c r="B148">
        <v>30</v>
      </c>
      <c r="C148" t="s">
        <v>122</v>
      </c>
    </row>
    <row r="149" spans="1:3" x14ac:dyDescent="0.25">
      <c r="A149">
        <v>13</v>
      </c>
      <c r="B149">
        <v>37</v>
      </c>
      <c r="C149" t="s">
        <v>122</v>
      </c>
    </row>
    <row r="150" spans="1:3" x14ac:dyDescent="0.25">
      <c r="A150">
        <v>13</v>
      </c>
      <c r="B150">
        <v>26</v>
      </c>
      <c r="C150" t="s">
        <v>122</v>
      </c>
    </row>
    <row r="151" spans="1:3" x14ac:dyDescent="0.25">
      <c r="A151">
        <v>13</v>
      </c>
      <c r="B151">
        <v>26</v>
      </c>
      <c r="C151" t="s">
        <v>122</v>
      </c>
    </row>
    <row r="152" spans="1:3" x14ac:dyDescent="0.25">
      <c r="A152">
        <v>13</v>
      </c>
      <c r="B152">
        <v>24</v>
      </c>
      <c r="C152" t="s">
        <v>122</v>
      </c>
    </row>
    <row r="153" spans="1:3" x14ac:dyDescent="0.25">
      <c r="A153">
        <v>13</v>
      </c>
      <c r="B153">
        <v>28</v>
      </c>
      <c r="C153" t="s">
        <v>122</v>
      </c>
    </row>
    <row r="154" spans="1:3" x14ac:dyDescent="0.25">
      <c r="A154">
        <v>13</v>
      </c>
      <c r="B154">
        <v>19</v>
      </c>
      <c r="C154" t="s">
        <v>122</v>
      </c>
    </row>
    <row r="155" spans="1:3" x14ac:dyDescent="0.25">
      <c r="A155">
        <v>13</v>
      </c>
      <c r="B155">
        <v>31</v>
      </c>
      <c r="C155" t="s">
        <v>122</v>
      </c>
    </row>
    <row r="156" spans="1:3" x14ac:dyDescent="0.25">
      <c r="A156">
        <v>13</v>
      </c>
      <c r="B156">
        <v>29</v>
      </c>
      <c r="C156" t="s">
        <v>122</v>
      </c>
    </row>
    <row r="157" spans="1:3" x14ac:dyDescent="0.25">
      <c r="A157">
        <v>13</v>
      </c>
      <c r="B157">
        <v>27</v>
      </c>
      <c r="C157" t="s">
        <v>122</v>
      </c>
    </row>
    <row r="158" spans="1:3" x14ac:dyDescent="0.25">
      <c r="A158">
        <v>13</v>
      </c>
      <c r="B158">
        <v>25</v>
      </c>
      <c r="C158" t="s">
        <v>122</v>
      </c>
    </row>
    <row r="159" spans="1:3" x14ac:dyDescent="0.25">
      <c r="A159">
        <v>13</v>
      </c>
      <c r="B159">
        <v>24</v>
      </c>
      <c r="C159" t="s">
        <v>122</v>
      </c>
    </row>
    <row r="160" spans="1:3" x14ac:dyDescent="0.25">
      <c r="A160">
        <v>13</v>
      </c>
      <c r="B160">
        <v>23</v>
      </c>
      <c r="C160" t="s">
        <v>122</v>
      </c>
    </row>
    <row r="161" spans="1:3" x14ac:dyDescent="0.25">
      <c r="A161">
        <v>13</v>
      </c>
      <c r="B161">
        <v>26</v>
      </c>
      <c r="C161" t="s">
        <v>122</v>
      </c>
    </row>
    <row r="162" spans="1:3" x14ac:dyDescent="0.25">
      <c r="A162">
        <v>13</v>
      </c>
      <c r="B162">
        <v>25</v>
      </c>
      <c r="C162" t="s">
        <v>122</v>
      </c>
    </row>
    <row r="163" spans="1:3" x14ac:dyDescent="0.25">
      <c r="A163">
        <v>13</v>
      </c>
      <c r="B163">
        <v>25</v>
      </c>
      <c r="C163" t="s">
        <v>122</v>
      </c>
    </row>
    <row r="164" spans="1:3" x14ac:dyDescent="0.25">
      <c r="A164">
        <v>13</v>
      </c>
      <c r="B164">
        <v>39</v>
      </c>
      <c r="C164" t="s">
        <v>122</v>
      </c>
    </row>
    <row r="165" spans="1:3" x14ac:dyDescent="0.25">
      <c r="A165">
        <v>13</v>
      </c>
      <c r="B165">
        <v>39</v>
      </c>
      <c r="C165" t="s">
        <v>122</v>
      </c>
    </row>
    <row r="166" spans="1:3" x14ac:dyDescent="0.25">
      <c r="A166">
        <v>13</v>
      </c>
      <c r="B166">
        <v>35</v>
      </c>
      <c r="C166" t="s">
        <v>122</v>
      </c>
    </row>
    <row r="167" spans="1:3" x14ac:dyDescent="0.25">
      <c r="A167">
        <v>13</v>
      </c>
      <c r="B167">
        <v>38</v>
      </c>
      <c r="C167" t="s">
        <v>122</v>
      </c>
    </row>
    <row r="168" spans="1:3" x14ac:dyDescent="0.25">
      <c r="A168">
        <v>13</v>
      </c>
      <c r="B168">
        <v>41</v>
      </c>
      <c r="C168" t="s">
        <v>122</v>
      </c>
    </row>
    <row r="169" spans="1:3" x14ac:dyDescent="0.25">
      <c r="A169">
        <v>13</v>
      </c>
      <c r="B169">
        <v>26</v>
      </c>
      <c r="C169" t="s">
        <v>122</v>
      </c>
    </row>
    <row r="170" spans="1:3" x14ac:dyDescent="0.25">
      <c r="A170">
        <v>13</v>
      </c>
      <c r="B170">
        <v>22</v>
      </c>
      <c r="C170" t="s">
        <v>122</v>
      </c>
    </row>
    <row r="171" spans="1:3" x14ac:dyDescent="0.25">
      <c r="A171">
        <v>13</v>
      </c>
      <c r="B171">
        <v>29</v>
      </c>
      <c r="C171" t="s">
        <v>122</v>
      </c>
    </row>
    <row r="172" spans="1:3" x14ac:dyDescent="0.25">
      <c r="A172">
        <v>13</v>
      </c>
      <c r="B172">
        <v>28</v>
      </c>
      <c r="C172" t="s">
        <v>122</v>
      </c>
    </row>
    <row r="173" spans="1:3" x14ac:dyDescent="0.25">
      <c r="A173">
        <v>13</v>
      </c>
      <c r="B173">
        <v>29</v>
      </c>
      <c r="C173" t="s">
        <v>122</v>
      </c>
    </row>
    <row r="174" spans="1:3" x14ac:dyDescent="0.25">
      <c r="A174">
        <v>13</v>
      </c>
      <c r="B174">
        <v>21</v>
      </c>
      <c r="C174" t="s">
        <v>122</v>
      </c>
    </row>
    <row r="175" spans="1:3" x14ac:dyDescent="0.25">
      <c r="A175">
        <v>14</v>
      </c>
      <c r="B175">
        <v>23</v>
      </c>
      <c r="C175" t="s">
        <v>122</v>
      </c>
    </row>
    <row r="176" spans="1:3" x14ac:dyDescent="0.25">
      <c r="A176">
        <v>14</v>
      </c>
      <c r="B176">
        <v>26</v>
      </c>
      <c r="C176" t="s">
        <v>122</v>
      </c>
    </row>
    <row r="177" spans="1:3" x14ac:dyDescent="0.25">
      <c r="A177">
        <v>14</v>
      </c>
      <c r="B177">
        <v>36</v>
      </c>
      <c r="C177" t="s">
        <v>122</v>
      </c>
    </row>
    <row r="178" spans="1:3" x14ac:dyDescent="0.25">
      <c r="A178">
        <v>14</v>
      </c>
      <c r="B178">
        <v>22</v>
      </c>
      <c r="C178" t="s">
        <v>122</v>
      </c>
    </row>
    <row r="179" spans="1:3" x14ac:dyDescent="0.25">
      <c r="A179">
        <v>14</v>
      </c>
      <c r="B179">
        <v>26</v>
      </c>
      <c r="C179" t="s">
        <v>122</v>
      </c>
    </row>
    <row r="180" spans="1:3" x14ac:dyDescent="0.25">
      <c r="A180">
        <v>14</v>
      </c>
      <c r="B180">
        <v>35</v>
      </c>
      <c r="C180" t="s">
        <v>122</v>
      </c>
    </row>
    <row r="181" spans="1:3" x14ac:dyDescent="0.25">
      <c r="A181">
        <v>14</v>
      </c>
      <c r="B181">
        <v>31</v>
      </c>
      <c r="C181" t="s">
        <v>122</v>
      </c>
    </row>
    <row r="182" spans="1:3" x14ac:dyDescent="0.25">
      <c r="A182">
        <v>14</v>
      </c>
      <c r="B182">
        <v>34</v>
      </c>
      <c r="C182" t="s">
        <v>122</v>
      </c>
    </row>
    <row r="183" spans="1:3" x14ac:dyDescent="0.25">
      <c r="A183">
        <v>14</v>
      </c>
      <c r="B183">
        <v>33</v>
      </c>
      <c r="C183" t="s">
        <v>122</v>
      </c>
    </row>
    <row r="184" spans="1:3" x14ac:dyDescent="0.25">
      <c r="A184">
        <v>14</v>
      </c>
      <c r="B184">
        <v>22</v>
      </c>
      <c r="C184" t="s">
        <v>122</v>
      </c>
    </row>
    <row r="185" spans="1:3" x14ac:dyDescent="0.25">
      <c r="A185">
        <v>14</v>
      </c>
      <c r="B185">
        <v>22</v>
      </c>
      <c r="C185" t="s">
        <v>122</v>
      </c>
    </row>
    <row r="186" spans="1:3" x14ac:dyDescent="0.25">
      <c r="A186">
        <v>14</v>
      </c>
      <c r="B186">
        <v>28</v>
      </c>
      <c r="C186" t="s">
        <v>122</v>
      </c>
    </row>
    <row r="187" spans="1:3" x14ac:dyDescent="0.25">
      <c r="A187">
        <v>15</v>
      </c>
      <c r="B187">
        <v>23</v>
      </c>
      <c r="C187" t="s">
        <v>122</v>
      </c>
    </row>
    <row r="188" spans="1:3" x14ac:dyDescent="0.25">
      <c r="A188">
        <v>15</v>
      </c>
      <c r="B188">
        <v>30</v>
      </c>
      <c r="C188" t="s">
        <v>122</v>
      </c>
    </row>
    <row r="189" spans="1:3" x14ac:dyDescent="0.25">
      <c r="A189">
        <v>15</v>
      </c>
      <c r="B189">
        <v>23</v>
      </c>
      <c r="C189" t="s">
        <v>122</v>
      </c>
    </row>
    <row r="190" spans="1:3" x14ac:dyDescent="0.25">
      <c r="A190">
        <v>15</v>
      </c>
      <c r="B190">
        <v>28</v>
      </c>
      <c r="C190" t="s">
        <v>122</v>
      </c>
    </row>
    <row r="191" spans="1:3" x14ac:dyDescent="0.25">
      <c r="A191">
        <v>15</v>
      </c>
      <c r="B191">
        <v>27</v>
      </c>
      <c r="C191" t="s">
        <v>122</v>
      </c>
    </row>
    <row r="192" spans="1:3" x14ac:dyDescent="0.25">
      <c r="A192">
        <v>15</v>
      </c>
      <c r="B192">
        <v>28</v>
      </c>
      <c r="C192" t="s">
        <v>122</v>
      </c>
    </row>
    <row r="193" spans="1:3" x14ac:dyDescent="0.25">
      <c r="A193">
        <v>15</v>
      </c>
      <c r="B193">
        <v>25</v>
      </c>
      <c r="C193" t="s">
        <v>122</v>
      </c>
    </row>
    <row r="194" spans="1:3" x14ac:dyDescent="0.25">
      <c r="A194">
        <v>15</v>
      </c>
      <c r="B194">
        <v>24</v>
      </c>
      <c r="C194" t="s">
        <v>122</v>
      </c>
    </row>
    <row r="195" spans="1:3" x14ac:dyDescent="0.25">
      <c r="A195">
        <v>15</v>
      </c>
      <c r="B195">
        <v>31</v>
      </c>
      <c r="C195" t="s">
        <v>122</v>
      </c>
    </row>
    <row r="196" spans="1:3" x14ac:dyDescent="0.25">
      <c r="A196">
        <v>15</v>
      </c>
      <c r="B196">
        <v>21</v>
      </c>
      <c r="C196" t="s">
        <v>122</v>
      </c>
    </row>
    <row r="197" spans="1:3" x14ac:dyDescent="0.25">
      <c r="A197">
        <v>15</v>
      </c>
      <c r="B197">
        <v>23</v>
      </c>
      <c r="C197" t="s">
        <v>122</v>
      </c>
    </row>
    <row r="198" spans="1:3" x14ac:dyDescent="0.25">
      <c r="A198">
        <v>15</v>
      </c>
      <c r="B198">
        <v>25</v>
      </c>
      <c r="C198" t="s">
        <v>122</v>
      </c>
    </row>
    <row r="199" spans="1:3" x14ac:dyDescent="0.25">
      <c r="A199">
        <v>15</v>
      </c>
      <c r="B199">
        <v>41</v>
      </c>
      <c r="C199" t="s">
        <v>122</v>
      </c>
    </row>
    <row r="200" spans="1:3" x14ac:dyDescent="0.25">
      <c r="A200">
        <v>15</v>
      </c>
      <c r="B200">
        <v>41</v>
      </c>
      <c r="C200" t="s">
        <v>122</v>
      </c>
    </row>
    <row r="201" spans="1:3" x14ac:dyDescent="0.25">
      <c r="A201">
        <v>15</v>
      </c>
      <c r="B201">
        <v>42</v>
      </c>
      <c r="C201" t="s">
        <v>122</v>
      </c>
    </row>
    <row r="202" spans="1:3" x14ac:dyDescent="0.25">
      <c r="A202">
        <v>15</v>
      </c>
      <c r="B202">
        <v>37</v>
      </c>
      <c r="C202" t="s">
        <v>122</v>
      </c>
    </row>
    <row r="203" spans="1:3" x14ac:dyDescent="0.25">
      <c r="A203">
        <v>15</v>
      </c>
      <c r="B203">
        <v>36</v>
      </c>
      <c r="C203" t="s">
        <v>122</v>
      </c>
    </row>
    <row r="204" spans="1:3" x14ac:dyDescent="0.25">
      <c r="A204">
        <v>15</v>
      </c>
      <c r="B204">
        <v>40</v>
      </c>
      <c r="C204" t="s">
        <v>122</v>
      </c>
    </row>
    <row r="205" spans="1:3" x14ac:dyDescent="0.25">
      <c r="A205">
        <v>15</v>
      </c>
      <c r="B205">
        <v>29</v>
      </c>
      <c r="C205" t="s">
        <v>122</v>
      </c>
    </row>
    <row r="206" spans="1:3" x14ac:dyDescent="0.25">
      <c r="A206">
        <v>15</v>
      </c>
      <c r="B206">
        <v>31</v>
      </c>
      <c r="C206" t="s">
        <v>122</v>
      </c>
    </row>
    <row r="207" spans="1:3" x14ac:dyDescent="0.25">
      <c r="A207">
        <v>15</v>
      </c>
      <c r="B207">
        <v>28</v>
      </c>
      <c r="C207" t="s">
        <v>122</v>
      </c>
    </row>
    <row r="208" spans="1:3" x14ac:dyDescent="0.25">
      <c r="A208">
        <v>15</v>
      </c>
      <c r="B208">
        <v>33</v>
      </c>
      <c r="C208" t="s">
        <v>122</v>
      </c>
    </row>
    <row r="209" spans="1:3" x14ac:dyDescent="0.25">
      <c r="A209">
        <v>15</v>
      </c>
      <c r="B209">
        <v>26</v>
      </c>
      <c r="C209" t="s">
        <v>122</v>
      </c>
    </row>
    <row r="210" spans="1:3" x14ac:dyDescent="0.25">
      <c r="A210">
        <v>15</v>
      </c>
      <c r="B210">
        <v>29</v>
      </c>
      <c r="C210" t="s">
        <v>122</v>
      </c>
    </row>
    <row r="211" spans="1:3" x14ac:dyDescent="0.25">
      <c r="A211">
        <v>15</v>
      </c>
      <c r="B211">
        <v>27</v>
      </c>
      <c r="C211" t="s">
        <v>122</v>
      </c>
    </row>
    <row r="212" spans="1:3" x14ac:dyDescent="0.25">
      <c r="A212">
        <v>15</v>
      </c>
      <c r="B212">
        <v>28</v>
      </c>
      <c r="C212" t="s">
        <v>122</v>
      </c>
    </row>
    <row r="213" spans="1:3" x14ac:dyDescent="0.25">
      <c r="A213">
        <v>15</v>
      </c>
      <c r="B213">
        <v>26</v>
      </c>
      <c r="C213" t="s">
        <v>122</v>
      </c>
    </row>
    <row r="214" spans="1:3" x14ac:dyDescent="0.25">
      <c r="A214">
        <v>15</v>
      </c>
      <c r="B214">
        <v>32</v>
      </c>
      <c r="C214" t="s">
        <v>122</v>
      </c>
    </row>
    <row r="215" spans="1:3" x14ac:dyDescent="0.25">
      <c r="A215">
        <v>15</v>
      </c>
      <c r="B215">
        <v>28</v>
      </c>
      <c r="C215" t="s">
        <v>122</v>
      </c>
    </row>
    <row r="216" spans="1:3" x14ac:dyDescent="0.25">
      <c r="A216">
        <v>16</v>
      </c>
      <c r="B216">
        <v>28</v>
      </c>
      <c r="C216" t="s">
        <v>122</v>
      </c>
    </row>
    <row r="217" spans="1:3" x14ac:dyDescent="0.25">
      <c r="A217">
        <v>16</v>
      </c>
      <c r="B217">
        <v>24</v>
      </c>
      <c r="C217" t="s">
        <v>122</v>
      </c>
    </row>
    <row r="218" spans="1:3" x14ac:dyDescent="0.25">
      <c r="A218">
        <v>16</v>
      </c>
      <c r="B218">
        <v>25</v>
      </c>
      <c r="C218" t="s">
        <v>122</v>
      </c>
    </row>
    <row r="219" spans="1:3" x14ac:dyDescent="0.25">
      <c r="A219">
        <v>16</v>
      </c>
      <c r="B219">
        <v>31</v>
      </c>
      <c r="C219" t="s">
        <v>122</v>
      </c>
    </row>
    <row r="220" spans="1:3" x14ac:dyDescent="0.25">
      <c r="A220">
        <v>16</v>
      </c>
      <c r="B220">
        <v>34</v>
      </c>
      <c r="C220" t="s">
        <v>122</v>
      </c>
    </row>
    <row r="221" spans="1:3" x14ac:dyDescent="0.25">
      <c r="A221">
        <v>16</v>
      </c>
      <c r="B221">
        <v>26</v>
      </c>
      <c r="C221" t="s">
        <v>122</v>
      </c>
    </row>
    <row r="222" spans="1:3" x14ac:dyDescent="0.25">
      <c r="A222">
        <v>16</v>
      </c>
      <c r="B222">
        <v>26</v>
      </c>
      <c r="C222" t="s">
        <v>122</v>
      </c>
    </row>
    <row r="223" spans="1:3" x14ac:dyDescent="0.25">
      <c r="A223">
        <v>16</v>
      </c>
      <c r="B223">
        <v>23</v>
      </c>
      <c r="C223" t="s">
        <v>122</v>
      </c>
    </row>
    <row r="224" spans="1:3" x14ac:dyDescent="0.25">
      <c r="A224">
        <v>16</v>
      </c>
      <c r="B224">
        <v>27</v>
      </c>
      <c r="C224" t="s">
        <v>122</v>
      </c>
    </row>
    <row r="225" spans="1:3" x14ac:dyDescent="0.25">
      <c r="A225">
        <v>16</v>
      </c>
      <c r="B225">
        <v>31</v>
      </c>
      <c r="C225" t="s">
        <v>122</v>
      </c>
    </row>
    <row r="226" spans="1:3" x14ac:dyDescent="0.25">
      <c r="A226">
        <v>16</v>
      </c>
      <c r="B226">
        <v>27</v>
      </c>
      <c r="C226" t="s">
        <v>122</v>
      </c>
    </row>
    <row r="227" spans="1:3" x14ac:dyDescent="0.25">
      <c r="A227">
        <v>16</v>
      </c>
      <c r="B227">
        <v>24</v>
      </c>
      <c r="C227" t="s">
        <v>122</v>
      </c>
    </row>
    <row r="228" spans="1:3" x14ac:dyDescent="0.25">
      <c r="A228">
        <v>17</v>
      </c>
      <c r="B228">
        <v>27</v>
      </c>
      <c r="C228" t="s">
        <v>122</v>
      </c>
    </row>
    <row r="229" spans="1:3" x14ac:dyDescent="0.25">
      <c r="A229">
        <v>17</v>
      </c>
      <c r="B229">
        <v>27</v>
      </c>
      <c r="C229" t="s">
        <v>122</v>
      </c>
    </row>
    <row r="230" spans="1:3" x14ac:dyDescent="0.25">
      <c r="A230">
        <v>17</v>
      </c>
      <c r="B230">
        <v>22</v>
      </c>
      <c r="C230" t="s">
        <v>122</v>
      </c>
    </row>
    <row r="231" spans="1:3" x14ac:dyDescent="0.25">
      <c r="A231">
        <v>17</v>
      </c>
      <c r="B231">
        <v>24</v>
      </c>
      <c r="C231" t="s">
        <v>122</v>
      </c>
    </row>
    <row r="232" spans="1:3" x14ac:dyDescent="0.25">
      <c r="A232">
        <v>17</v>
      </c>
      <c r="B232">
        <v>28</v>
      </c>
      <c r="C232" t="s">
        <v>122</v>
      </c>
    </row>
    <row r="233" spans="1:3" x14ac:dyDescent="0.25">
      <c r="A233">
        <v>17</v>
      </c>
      <c r="B233">
        <v>26</v>
      </c>
      <c r="C233" t="s">
        <v>122</v>
      </c>
    </row>
    <row r="234" spans="1:3" x14ac:dyDescent="0.25">
      <c r="A234">
        <v>17</v>
      </c>
      <c r="B234">
        <v>25</v>
      </c>
      <c r="C234" t="s">
        <v>122</v>
      </c>
    </row>
    <row r="235" spans="1:3" x14ac:dyDescent="0.25">
      <c r="A235">
        <v>17</v>
      </c>
      <c r="B235">
        <v>20</v>
      </c>
      <c r="C235" t="s">
        <v>122</v>
      </c>
    </row>
    <row r="236" spans="1:3" x14ac:dyDescent="0.25">
      <c r="A236">
        <v>17</v>
      </c>
      <c r="B236">
        <v>28</v>
      </c>
      <c r="C236" t="s">
        <v>122</v>
      </c>
    </row>
    <row r="237" spans="1:3" x14ac:dyDescent="0.25">
      <c r="A237">
        <v>17</v>
      </c>
      <c r="B237">
        <v>43</v>
      </c>
      <c r="C237" t="s">
        <v>122</v>
      </c>
    </row>
    <row r="238" spans="1:3" x14ac:dyDescent="0.25">
      <c r="A238">
        <v>17</v>
      </c>
      <c r="B238">
        <v>27</v>
      </c>
      <c r="C238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6"/>
  <sheetViews>
    <sheetView zoomScale="80" zoomScaleNormal="80" workbookViewId="0">
      <selection activeCell="E34" sqref="E34"/>
    </sheetView>
  </sheetViews>
  <sheetFormatPr defaultRowHeight="15" x14ac:dyDescent="0.25"/>
  <cols>
    <col min="1" max="1" width="20.7109375" customWidth="1"/>
    <col min="3" max="3" width="17.42578125" customWidth="1"/>
    <col min="4" max="4" width="13" customWidth="1"/>
    <col min="5" max="5" width="15.7109375" customWidth="1"/>
    <col min="6" max="6" width="13.28515625" customWidth="1"/>
    <col min="7" max="7" width="14" customWidth="1"/>
    <col min="8" max="8" width="13.140625" customWidth="1"/>
    <col min="11" max="11" width="13.28515625" customWidth="1"/>
    <col min="15" max="15" width="12.85546875" customWidth="1"/>
    <col min="16" max="16" width="13.28515625" customWidth="1"/>
    <col min="19" max="20" width="13.140625" customWidth="1"/>
    <col min="21" max="21" width="13.28515625" customWidth="1"/>
    <col min="23" max="23" width="11.5703125" customWidth="1"/>
    <col min="24" max="24" width="11.42578125" customWidth="1"/>
    <col min="25" max="25" width="11.7109375" customWidth="1"/>
    <col min="26" max="26" width="13.28515625" customWidth="1"/>
    <col min="28" max="28" width="11.5703125" customWidth="1"/>
    <col min="29" max="29" width="11.7109375" customWidth="1"/>
  </cols>
  <sheetData>
    <row r="1" spans="1:30" x14ac:dyDescent="0.25">
      <c r="A1" t="s">
        <v>40</v>
      </c>
    </row>
    <row r="2" spans="1:30" x14ac:dyDescent="0.25">
      <c r="A2" t="s">
        <v>41</v>
      </c>
    </row>
    <row r="3" spans="1:30" x14ac:dyDescent="0.25">
      <c r="A3" s="1" t="s">
        <v>42</v>
      </c>
    </row>
    <row r="4" spans="1:30" x14ac:dyDescent="0.25">
      <c r="A4" s="6" t="s">
        <v>43</v>
      </c>
    </row>
    <row r="5" spans="1:30" x14ac:dyDescent="0.25">
      <c r="A5" s="6" t="s">
        <v>44</v>
      </c>
    </row>
    <row r="6" spans="1:30" x14ac:dyDescent="0.25">
      <c r="A6" s="6" t="s">
        <v>45</v>
      </c>
    </row>
    <row r="7" spans="1:30" x14ac:dyDescent="0.25">
      <c r="A7" s="6" t="s">
        <v>46</v>
      </c>
    </row>
    <row r="8" spans="1:30" x14ac:dyDescent="0.25">
      <c r="A8" s="6" t="s">
        <v>47</v>
      </c>
    </row>
    <row r="9" spans="1:30" x14ac:dyDescent="0.25">
      <c r="A9" s="7" t="s">
        <v>48</v>
      </c>
      <c r="C9" s="8" t="s">
        <v>49</v>
      </c>
      <c r="E9" s="9" t="s">
        <v>50</v>
      </c>
      <c r="G9" s="10" t="s">
        <v>51</v>
      </c>
      <c r="I9" s="11" t="s">
        <v>52</v>
      </c>
    </row>
    <row r="10" spans="1:30" x14ac:dyDescent="0.25">
      <c r="A10" s="6"/>
    </row>
    <row r="11" spans="1:30" ht="15.75" x14ac:dyDescent="0.25">
      <c r="A11" s="12" t="s">
        <v>53</v>
      </c>
      <c r="D11" t="s">
        <v>54</v>
      </c>
      <c r="E11" t="s">
        <v>55</v>
      </c>
      <c r="F11" s="12" t="s">
        <v>56</v>
      </c>
      <c r="I11" t="s">
        <v>57</v>
      </c>
      <c r="J11" t="s">
        <v>58</v>
      </c>
      <c r="K11" s="12" t="s">
        <v>59</v>
      </c>
      <c r="N11" t="s">
        <v>57</v>
      </c>
      <c r="O11" t="s">
        <v>58</v>
      </c>
      <c r="P11" s="12" t="s">
        <v>60</v>
      </c>
      <c r="S11" t="s">
        <v>57</v>
      </c>
      <c r="T11" t="s">
        <v>58</v>
      </c>
      <c r="U11" s="12" t="s">
        <v>61</v>
      </c>
      <c r="X11" t="s">
        <v>57</v>
      </c>
      <c r="Y11" t="s">
        <v>58</v>
      </c>
      <c r="Z11" s="12" t="s">
        <v>62</v>
      </c>
      <c r="AC11" t="s">
        <v>57</v>
      </c>
      <c r="AD11" t="s">
        <v>58</v>
      </c>
    </row>
    <row r="12" spans="1:30" x14ac:dyDescent="0.25">
      <c r="A12" t="s">
        <v>13</v>
      </c>
      <c r="B12">
        <v>21</v>
      </c>
      <c r="C12" t="s">
        <v>14</v>
      </c>
      <c r="F12" t="s">
        <v>13</v>
      </c>
      <c r="G12">
        <v>21</v>
      </c>
      <c r="H12" t="s">
        <v>14</v>
      </c>
      <c r="K12" t="s">
        <v>13</v>
      </c>
      <c r="L12">
        <v>22</v>
      </c>
      <c r="M12" t="s">
        <v>14</v>
      </c>
      <c r="N12">
        <v>22</v>
      </c>
      <c r="O12">
        <v>22</v>
      </c>
      <c r="P12" t="s">
        <v>13</v>
      </c>
      <c r="Q12">
        <v>22</v>
      </c>
      <c r="R12" t="s">
        <v>14</v>
      </c>
      <c r="S12">
        <v>21</v>
      </c>
      <c r="T12">
        <v>22</v>
      </c>
      <c r="U12" t="s">
        <v>13</v>
      </c>
      <c r="V12">
        <v>22</v>
      </c>
      <c r="W12" t="s">
        <v>14</v>
      </c>
      <c r="X12">
        <v>22</v>
      </c>
      <c r="Y12">
        <v>22</v>
      </c>
      <c r="Z12" t="s">
        <v>13</v>
      </c>
      <c r="AA12">
        <v>21</v>
      </c>
      <c r="AB12" t="s">
        <v>14</v>
      </c>
    </row>
    <row r="13" spans="1:30" x14ac:dyDescent="0.25">
      <c r="A13" t="s">
        <v>13</v>
      </c>
      <c r="B13">
        <v>22</v>
      </c>
      <c r="C13" t="s">
        <v>14</v>
      </c>
      <c r="D13">
        <v>20</v>
      </c>
      <c r="E13">
        <v>22</v>
      </c>
      <c r="F13" t="s">
        <v>13</v>
      </c>
      <c r="G13">
        <v>22</v>
      </c>
      <c r="H13" t="s">
        <v>14</v>
      </c>
      <c r="K13" t="s">
        <v>13</v>
      </c>
      <c r="L13">
        <v>22</v>
      </c>
      <c r="M13" t="s">
        <v>14</v>
      </c>
      <c r="N13">
        <v>21</v>
      </c>
      <c r="O13">
        <v>22</v>
      </c>
      <c r="P13" t="s">
        <v>13</v>
      </c>
      <c r="Q13">
        <v>22</v>
      </c>
      <c r="R13" t="s">
        <v>14</v>
      </c>
      <c r="U13" t="s">
        <v>13</v>
      </c>
      <c r="V13">
        <v>22</v>
      </c>
      <c r="W13" t="s">
        <v>14</v>
      </c>
      <c r="X13">
        <v>22</v>
      </c>
      <c r="Y13">
        <v>22</v>
      </c>
      <c r="Z13" t="s">
        <v>13</v>
      </c>
      <c r="AA13">
        <v>22</v>
      </c>
      <c r="AB13" t="s">
        <v>14</v>
      </c>
      <c r="AC13">
        <v>22</v>
      </c>
      <c r="AD13">
        <v>22</v>
      </c>
    </row>
    <row r="14" spans="1:30" x14ac:dyDescent="0.25">
      <c r="A14" t="s">
        <v>15</v>
      </c>
      <c r="B14">
        <v>24</v>
      </c>
      <c r="C14" t="s">
        <v>14</v>
      </c>
      <c r="F14" t="s">
        <v>15</v>
      </c>
      <c r="G14">
        <v>23</v>
      </c>
      <c r="H14" t="s">
        <v>14</v>
      </c>
      <c r="I14">
        <v>23</v>
      </c>
      <c r="J14">
        <v>23</v>
      </c>
      <c r="K14" t="s">
        <v>15</v>
      </c>
      <c r="L14">
        <v>24</v>
      </c>
      <c r="M14" t="s">
        <v>14</v>
      </c>
      <c r="N14">
        <v>23</v>
      </c>
      <c r="O14">
        <v>24</v>
      </c>
      <c r="P14" t="s">
        <v>15</v>
      </c>
      <c r="Q14">
        <v>23</v>
      </c>
      <c r="R14" t="s">
        <v>14</v>
      </c>
      <c r="S14" s="10">
        <v>24</v>
      </c>
      <c r="T14">
        <v>23</v>
      </c>
      <c r="U14" t="s">
        <v>15</v>
      </c>
      <c r="V14">
        <v>24</v>
      </c>
      <c r="W14" t="s">
        <v>14</v>
      </c>
      <c r="X14">
        <v>23</v>
      </c>
      <c r="Y14">
        <v>24</v>
      </c>
      <c r="Z14" t="s">
        <v>15</v>
      </c>
      <c r="AA14">
        <v>24</v>
      </c>
      <c r="AB14" t="s">
        <v>14</v>
      </c>
    </row>
    <row r="15" spans="1:30" x14ac:dyDescent="0.25">
      <c r="A15" t="s">
        <v>15</v>
      </c>
      <c r="B15">
        <v>24</v>
      </c>
      <c r="C15" t="s">
        <v>14</v>
      </c>
      <c r="D15">
        <v>23</v>
      </c>
      <c r="E15">
        <v>24</v>
      </c>
      <c r="F15" t="s">
        <v>15</v>
      </c>
      <c r="G15">
        <v>24</v>
      </c>
      <c r="H15" t="s">
        <v>14</v>
      </c>
      <c r="K15" t="s">
        <v>15</v>
      </c>
      <c r="L15">
        <v>24</v>
      </c>
      <c r="M15" t="s">
        <v>14</v>
      </c>
      <c r="N15">
        <v>22</v>
      </c>
      <c r="O15">
        <v>24</v>
      </c>
      <c r="P15" t="s">
        <v>15</v>
      </c>
      <c r="Q15">
        <v>23</v>
      </c>
      <c r="R15" t="s">
        <v>14</v>
      </c>
      <c r="S15">
        <v>23</v>
      </c>
      <c r="T15">
        <v>23</v>
      </c>
      <c r="U15" t="s">
        <v>15</v>
      </c>
      <c r="V15">
        <v>25</v>
      </c>
      <c r="W15" t="s">
        <v>14</v>
      </c>
      <c r="X15">
        <v>23</v>
      </c>
      <c r="Y15">
        <v>25</v>
      </c>
      <c r="Z15" t="s">
        <v>15</v>
      </c>
      <c r="AA15">
        <v>24</v>
      </c>
      <c r="AB15" t="s">
        <v>14</v>
      </c>
      <c r="AC15">
        <v>24</v>
      </c>
      <c r="AD15">
        <v>24</v>
      </c>
    </row>
    <row r="16" spans="1:30" x14ac:dyDescent="0.25">
      <c r="A16" t="s">
        <v>15</v>
      </c>
      <c r="B16">
        <v>24</v>
      </c>
      <c r="C16" t="s">
        <v>14</v>
      </c>
      <c r="D16">
        <v>22</v>
      </c>
      <c r="E16">
        <v>24</v>
      </c>
      <c r="F16" t="s">
        <v>15</v>
      </c>
      <c r="G16">
        <v>23</v>
      </c>
      <c r="H16" t="s">
        <v>14</v>
      </c>
      <c r="I16">
        <v>23</v>
      </c>
      <c r="J16">
        <v>23</v>
      </c>
      <c r="K16" t="s">
        <v>15</v>
      </c>
      <c r="L16">
        <v>25</v>
      </c>
      <c r="M16" t="s">
        <v>14</v>
      </c>
      <c r="N16">
        <v>24</v>
      </c>
      <c r="O16">
        <v>25</v>
      </c>
      <c r="P16" t="s">
        <v>15</v>
      </c>
      <c r="Q16">
        <v>23</v>
      </c>
      <c r="R16" t="s">
        <v>14</v>
      </c>
      <c r="S16">
        <v>23</v>
      </c>
      <c r="T16">
        <v>23</v>
      </c>
      <c r="U16" t="s">
        <v>15</v>
      </c>
      <c r="V16">
        <v>25</v>
      </c>
      <c r="W16" t="s">
        <v>14</v>
      </c>
      <c r="Z16" t="s">
        <v>15</v>
      </c>
      <c r="AA16">
        <v>24</v>
      </c>
      <c r="AB16" t="s">
        <v>14</v>
      </c>
      <c r="AC16">
        <v>23</v>
      </c>
      <c r="AD16">
        <v>24</v>
      </c>
    </row>
    <row r="17" spans="1:36" x14ac:dyDescent="0.25">
      <c r="A17" t="s">
        <v>15</v>
      </c>
      <c r="B17">
        <v>25</v>
      </c>
      <c r="C17" t="s">
        <v>14</v>
      </c>
      <c r="D17">
        <v>25</v>
      </c>
      <c r="E17">
        <v>25</v>
      </c>
      <c r="F17" t="s">
        <v>15</v>
      </c>
      <c r="G17">
        <v>25</v>
      </c>
      <c r="H17" t="s">
        <v>14</v>
      </c>
      <c r="K17" t="s">
        <v>15</v>
      </c>
      <c r="L17">
        <v>23</v>
      </c>
      <c r="M17" t="s">
        <v>14</v>
      </c>
      <c r="P17" t="s">
        <v>15</v>
      </c>
      <c r="Q17">
        <v>25</v>
      </c>
      <c r="R17" t="s">
        <v>14</v>
      </c>
      <c r="S17">
        <v>25</v>
      </c>
      <c r="T17">
        <v>25</v>
      </c>
      <c r="U17" t="s">
        <v>15</v>
      </c>
      <c r="V17" s="11">
        <v>24</v>
      </c>
      <c r="W17" t="s">
        <v>14</v>
      </c>
      <c r="Z17" t="s">
        <v>15</v>
      </c>
      <c r="AA17">
        <v>23</v>
      </c>
      <c r="AB17" t="s">
        <v>14</v>
      </c>
    </row>
    <row r="18" spans="1:36" x14ac:dyDescent="0.25">
      <c r="A18" t="s">
        <v>15</v>
      </c>
      <c r="B18">
        <v>25</v>
      </c>
      <c r="C18" t="s">
        <v>14</v>
      </c>
      <c r="F18" t="s">
        <v>15</v>
      </c>
      <c r="G18">
        <v>23</v>
      </c>
      <c r="H18" t="s">
        <v>14</v>
      </c>
      <c r="I18">
        <v>22</v>
      </c>
      <c r="J18">
        <v>23</v>
      </c>
      <c r="K18" t="s">
        <v>15</v>
      </c>
      <c r="L18">
        <v>25</v>
      </c>
      <c r="M18" t="s">
        <v>14</v>
      </c>
      <c r="N18">
        <v>25</v>
      </c>
      <c r="O18">
        <v>25</v>
      </c>
      <c r="P18" t="s">
        <v>15</v>
      </c>
      <c r="Q18">
        <v>23</v>
      </c>
      <c r="R18" t="s">
        <v>14</v>
      </c>
      <c r="U18" t="s">
        <v>15</v>
      </c>
      <c r="V18">
        <v>25</v>
      </c>
      <c r="W18" t="s">
        <v>14</v>
      </c>
      <c r="X18">
        <v>24</v>
      </c>
      <c r="Y18">
        <v>25</v>
      </c>
      <c r="Z18" t="s">
        <v>15</v>
      </c>
      <c r="AA18">
        <v>25</v>
      </c>
      <c r="AB18" t="s">
        <v>14</v>
      </c>
      <c r="AC18">
        <v>24</v>
      </c>
      <c r="AD18">
        <v>25</v>
      </c>
      <c r="AH18" t="s">
        <v>63</v>
      </c>
    </row>
    <row r="19" spans="1:36" ht="15.75" x14ac:dyDescent="0.25">
      <c r="A19" t="s">
        <v>15</v>
      </c>
      <c r="B19">
        <v>24</v>
      </c>
      <c r="C19" t="s">
        <v>14</v>
      </c>
      <c r="D19">
        <v>23</v>
      </c>
      <c r="E19">
        <v>24</v>
      </c>
      <c r="F19" t="s">
        <v>15</v>
      </c>
      <c r="G19">
        <v>25</v>
      </c>
      <c r="H19" t="s">
        <v>14</v>
      </c>
      <c r="I19">
        <v>25</v>
      </c>
      <c r="J19">
        <v>25</v>
      </c>
      <c r="K19" t="s">
        <v>15</v>
      </c>
      <c r="L19">
        <v>25</v>
      </c>
      <c r="M19" t="s">
        <v>14</v>
      </c>
      <c r="N19">
        <v>23</v>
      </c>
      <c r="O19">
        <v>25</v>
      </c>
      <c r="P19" t="s">
        <v>15</v>
      </c>
      <c r="Q19">
        <v>23</v>
      </c>
      <c r="R19" t="s">
        <v>14</v>
      </c>
      <c r="U19" t="s">
        <v>15</v>
      </c>
      <c r="V19">
        <v>23</v>
      </c>
      <c r="W19" t="s">
        <v>14</v>
      </c>
      <c r="Z19" t="s">
        <v>15</v>
      </c>
      <c r="AA19">
        <v>25</v>
      </c>
      <c r="AB19" t="s">
        <v>14</v>
      </c>
      <c r="AC19">
        <v>25</v>
      </c>
      <c r="AD19">
        <v>25</v>
      </c>
      <c r="AG19" s="12"/>
      <c r="AJ19" t="s">
        <v>64</v>
      </c>
    </row>
    <row r="20" spans="1:36" ht="15.75" x14ac:dyDescent="0.25">
      <c r="A20" t="s">
        <v>16</v>
      </c>
      <c r="B20">
        <v>28</v>
      </c>
      <c r="C20" t="s">
        <v>14</v>
      </c>
      <c r="D20">
        <v>26</v>
      </c>
      <c r="E20">
        <v>28</v>
      </c>
      <c r="F20" t="s">
        <v>16</v>
      </c>
      <c r="G20">
        <v>27</v>
      </c>
      <c r="H20" t="s">
        <v>14</v>
      </c>
      <c r="I20">
        <v>27</v>
      </c>
      <c r="J20">
        <v>27</v>
      </c>
      <c r="K20" t="s">
        <v>16</v>
      </c>
      <c r="L20">
        <v>26</v>
      </c>
      <c r="M20" t="s">
        <v>14</v>
      </c>
      <c r="N20">
        <v>25</v>
      </c>
      <c r="O20">
        <v>26</v>
      </c>
      <c r="P20" t="s">
        <v>16</v>
      </c>
      <c r="Q20">
        <v>26</v>
      </c>
      <c r="R20" t="s">
        <v>14</v>
      </c>
      <c r="S20">
        <v>25</v>
      </c>
      <c r="T20">
        <v>26</v>
      </c>
      <c r="U20" t="s">
        <v>16</v>
      </c>
      <c r="V20">
        <v>26</v>
      </c>
      <c r="W20" t="s">
        <v>14</v>
      </c>
      <c r="X20">
        <v>26</v>
      </c>
      <c r="Y20">
        <v>26</v>
      </c>
      <c r="Z20" t="s">
        <v>16</v>
      </c>
      <c r="AA20">
        <v>28</v>
      </c>
      <c r="AB20" t="s">
        <v>14</v>
      </c>
      <c r="AC20">
        <v>27</v>
      </c>
      <c r="AD20">
        <v>28</v>
      </c>
      <c r="AG20" s="12" t="s">
        <v>26</v>
      </c>
      <c r="AH20" t="s">
        <v>65</v>
      </c>
      <c r="AI20" s="13">
        <v>14</v>
      </c>
      <c r="AJ20">
        <v>2</v>
      </c>
    </row>
    <row r="21" spans="1:36" ht="15.75" x14ac:dyDescent="0.25">
      <c r="A21" t="s">
        <v>16</v>
      </c>
      <c r="B21">
        <v>27</v>
      </c>
      <c r="C21" t="s">
        <v>14</v>
      </c>
      <c r="F21" t="s">
        <v>16</v>
      </c>
      <c r="G21">
        <v>27</v>
      </c>
      <c r="H21" t="s">
        <v>14</v>
      </c>
      <c r="I21">
        <v>26</v>
      </c>
      <c r="J21">
        <v>27</v>
      </c>
      <c r="K21" t="s">
        <v>16</v>
      </c>
      <c r="L21">
        <v>27</v>
      </c>
      <c r="M21" t="s">
        <v>14</v>
      </c>
      <c r="N21">
        <v>26</v>
      </c>
      <c r="O21">
        <v>27</v>
      </c>
      <c r="P21" t="s">
        <v>16</v>
      </c>
      <c r="Q21">
        <v>28</v>
      </c>
      <c r="R21" t="s">
        <v>14</v>
      </c>
      <c r="U21" t="s">
        <v>16</v>
      </c>
      <c r="V21">
        <v>26</v>
      </c>
      <c r="W21" t="s">
        <v>14</v>
      </c>
      <c r="X21">
        <v>26</v>
      </c>
      <c r="Y21">
        <v>26</v>
      </c>
      <c r="Z21" t="s">
        <v>16</v>
      </c>
      <c r="AA21">
        <v>26</v>
      </c>
      <c r="AB21" t="s">
        <v>14</v>
      </c>
      <c r="AC21">
        <v>25</v>
      </c>
      <c r="AD21">
        <v>26</v>
      </c>
      <c r="AG21" s="12"/>
      <c r="AH21" t="s">
        <v>66</v>
      </c>
      <c r="AI21">
        <v>43</v>
      </c>
      <c r="AJ21">
        <v>6</v>
      </c>
    </row>
    <row r="22" spans="1:36" ht="15.75" x14ac:dyDescent="0.25">
      <c r="A22" t="s">
        <v>16</v>
      </c>
      <c r="B22">
        <v>28</v>
      </c>
      <c r="C22" t="s">
        <v>14</v>
      </c>
      <c r="F22" t="s">
        <v>16</v>
      </c>
      <c r="G22">
        <v>26</v>
      </c>
      <c r="H22" t="s">
        <v>14</v>
      </c>
      <c r="I22">
        <v>24</v>
      </c>
      <c r="J22">
        <v>26</v>
      </c>
      <c r="K22" t="s">
        <v>16</v>
      </c>
      <c r="L22">
        <v>28</v>
      </c>
      <c r="M22" t="s">
        <v>14</v>
      </c>
      <c r="N22">
        <v>27</v>
      </c>
      <c r="O22">
        <v>28</v>
      </c>
      <c r="P22" t="s">
        <v>16</v>
      </c>
      <c r="Q22">
        <v>28</v>
      </c>
      <c r="R22" t="s">
        <v>14</v>
      </c>
      <c r="U22" t="s">
        <v>16</v>
      </c>
      <c r="V22">
        <v>26</v>
      </c>
      <c r="W22" t="s">
        <v>14</v>
      </c>
      <c r="X22">
        <v>25</v>
      </c>
      <c r="Y22">
        <v>26</v>
      </c>
      <c r="Z22" t="s">
        <v>16</v>
      </c>
      <c r="AA22">
        <v>26</v>
      </c>
      <c r="AB22" t="s">
        <v>14</v>
      </c>
      <c r="AG22" s="12"/>
      <c r="AH22" t="s">
        <v>67</v>
      </c>
      <c r="AI22">
        <v>32</v>
      </c>
      <c r="AJ22">
        <v>5</v>
      </c>
    </row>
    <row r="23" spans="1:36" ht="15.75" x14ac:dyDescent="0.25">
      <c r="A23" t="s">
        <v>16</v>
      </c>
      <c r="B23">
        <v>26</v>
      </c>
      <c r="C23" t="s">
        <v>14</v>
      </c>
      <c r="F23" t="s">
        <v>16</v>
      </c>
      <c r="G23">
        <v>26</v>
      </c>
      <c r="H23" t="s">
        <v>14</v>
      </c>
      <c r="K23" t="s">
        <v>16</v>
      </c>
      <c r="L23">
        <v>26</v>
      </c>
      <c r="M23" t="s">
        <v>14</v>
      </c>
      <c r="N23">
        <v>24</v>
      </c>
      <c r="O23">
        <v>26</v>
      </c>
      <c r="P23" t="s">
        <v>16</v>
      </c>
      <c r="Q23">
        <v>26</v>
      </c>
      <c r="R23" t="s">
        <v>14</v>
      </c>
      <c r="U23" t="s">
        <v>16</v>
      </c>
      <c r="V23" s="1">
        <v>23</v>
      </c>
      <c r="W23" t="s">
        <v>14</v>
      </c>
      <c r="Z23" t="s">
        <v>16</v>
      </c>
      <c r="AA23">
        <v>27</v>
      </c>
      <c r="AB23" t="s">
        <v>14</v>
      </c>
      <c r="AC23">
        <v>27</v>
      </c>
      <c r="AD23">
        <v>27</v>
      </c>
      <c r="AG23" s="12"/>
      <c r="AH23" t="s">
        <v>68</v>
      </c>
      <c r="AI23">
        <v>5</v>
      </c>
      <c r="AJ23" t="s">
        <v>69</v>
      </c>
    </row>
    <row r="24" spans="1:36" ht="15.75" x14ac:dyDescent="0.25">
      <c r="A24" t="s">
        <v>16</v>
      </c>
      <c r="B24">
        <v>28</v>
      </c>
      <c r="C24" t="s">
        <v>14</v>
      </c>
      <c r="D24">
        <v>28</v>
      </c>
      <c r="E24">
        <v>28</v>
      </c>
      <c r="F24" t="s">
        <v>16</v>
      </c>
      <c r="G24">
        <v>26</v>
      </c>
      <c r="H24" t="s">
        <v>14</v>
      </c>
      <c r="K24" t="s">
        <v>16</v>
      </c>
      <c r="L24">
        <v>26</v>
      </c>
      <c r="M24" t="s">
        <v>14</v>
      </c>
      <c r="P24" t="s">
        <v>16</v>
      </c>
      <c r="Q24">
        <v>26</v>
      </c>
      <c r="R24" t="s">
        <v>14</v>
      </c>
      <c r="U24" t="s">
        <v>16</v>
      </c>
      <c r="V24" s="1">
        <v>24</v>
      </c>
      <c r="W24" t="s">
        <v>14</v>
      </c>
      <c r="X24">
        <v>23</v>
      </c>
      <c r="Y24">
        <v>24</v>
      </c>
      <c r="Z24" t="s">
        <v>16</v>
      </c>
      <c r="AA24">
        <v>26</v>
      </c>
      <c r="AB24" t="s">
        <v>14</v>
      </c>
      <c r="AG24" s="12" t="s">
        <v>70</v>
      </c>
      <c r="AH24" t="s">
        <v>71</v>
      </c>
      <c r="AI24">
        <v>13</v>
      </c>
      <c r="AJ24">
        <v>1</v>
      </c>
    </row>
    <row r="25" spans="1:36" ht="15.75" x14ac:dyDescent="0.25">
      <c r="A25" t="s">
        <v>17</v>
      </c>
      <c r="B25">
        <v>29</v>
      </c>
      <c r="C25" t="s">
        <v>14</v>
      </c>
      <c r="F25" t="s">
        <v>17</v>
      </c>
      <c r="G25">
        <v>29</v>
      </c>
      <c r="H25" t="s">
        <v>14</v>
      </c>
      <c r="K25" t="s">
        <v>17</v>
      </c>
      <c r="L25">
        <v>29</v>
      </c>
      <c r="M25" t="s">
        <v>14</v>
      </c>
      <c r="P25" t="s">
        <v>17</v>
      </c>
      <c r="Q25">
        <v>29</v>
      </c>
      <c r="R25" t="s">
        <v>14</v>
      </c>
      <c r="S25">
        <v>28</v>
      </c>
      <c r="T25">
        <v>29</v>
      </c>
      <c r="U25" t="s">
        <v>17</v>
      </c>
      <c r="V25">
        <v>30</v>
      </c>
      <c r="W25" t="s">
        <v>14</v>
      </c>
      <c r="X25">
        <v>30</v>
      </c>
      <c r="Y25">
        <v>30</v>
      </c>
      <c r="Z25" t="s">
        <v>17</v>
      </c>
      <c r="AA25">
        <v>28</v>
      </c>
      <c r="AB25" t="s">
        <v>14</v>
      </c>
      <c r="AG25" s="12"/>
      <c r="AH25" t="s">
        <v>31</v>
      </c>
      <c r="AI25">
        <v>20</v>
      </c>
      <c r="AJ25">
        <v>3</v>
      </c>
    </row>
    <row r="26" spans="1:36" x14ac:dyDescent="0.25">
      <c r="A26" t="s">
        <v>17</v>
      </c>
      <c r="B26" s="1">
        <v>26</v>
      </c>
      <c r="C26" t="s">
        <v>14</v>
      </c>
      <c r="D26">
        <v>25</v>
      </c>
      <c r="E26">
        <v>26</v>
      </c>
      <c r="F26" t="s">
        <v>17</v>
      </c>
      <c r="G26" s="1">
        <v>27</v>
      </c>
      <c r="H26" t="s">
        <v>14</v>
      </c>
      <c r="I26">
        <v>27</v>
      </c>
      <c r="J26">
        <v>27</v>
      </c>
      <c r="K26" t="s">
        <v>17</v>
      </c>
      <c r="L26" s="1">
        <v>24</v>
      </c>
      <c r="M26" t="s">
        <v>14</v>
      </c>
      <c r="N26">
        <v>22</v>
      </c>
      <c r="O26">
        <v>24</v>
      </c>
      <c r="P26" t="s">
        <v>17</v>
      </c>
      <c r="Q26" s="1">
        <v>25</v>
      </c>
      <c r="R26" t="s">
        <v>14</v>
      </c>
      <c r="S26">
        <v>25</v>
      </c>
      <c r="T26">
        <v>25</v>
      </c>
      <c r="U26" t="s">
        <v>17</v>
      </c>
      <c r="V26">
        <v>30</v>
      </c>
      <c r="W26" t="s">
        <v>14</v>
      </c>
      <c r="X26">
        <v>29</v>
      </c>
      <c r="Y26">
        <v>30</v>
      </c>
      <c r="Z26" t="s">
        <v>17</v>
      </c>
      <c r="AA26">
        <v>28</v>
      </c>
      <c r="AB26" t="s">
        <v>14</v>
      </c>
      <c r="AH26" t="s">
        <v>72</v>
      </c>
      <c r="AI26">
        <v>14</v>
      </c>
      <c r="AJ26">
        <v>1</v>
      </c>
    </row>
    <row r="27" spans="1:36" x14ac:dyDescent="0.25">
      <c r="A27" t="s">
        <v>18</v>
      </c>
      <c r="B27">
        <v>25</v>
      </c>
      <c r="F27" t="s">
        <v>18</v>
      </c>
      <c r="G27">
        <v>24</v>
      </c>
      <c r="I27">
        <v>24</v>
      </c>
      <c r="J27">
        <v>24</v>
      </c>
      <c r="K27" t="s">
        <v>18</v>
      </c>
      <c r="L27">
        <v>24</v>
      </c>
      <c r="N27">
        <v>24</v>
      </c>
      <c r="O27">
        <v>24</v>
      </c>
      <c r="P27" t="s">
        <v>18</v>
      </c>
      <c r="Q27">
        <v>25</v>
      </c>
      <c r="U27" t="s">
        <v>18</v>
      </c>
      <c r="V27">
        <v>24</v>
      </c>
      <c r="X27">
        <v>23</v>
      </c>
      <c r="Y27">
        <v>24</v>
      </c>
      <c r="Z27" t="s">
        <v>18</v>
      </c>
      <c r="AA27">
        <v>24</v>
      </c>
      <c r="AC27">
        <v>24</v>
      </c>
      <c r="AD27">
        <v>24</v>
      </c>
      <c r="AH27" t="s">
        <v>73</v>
      </c>
      <c r="AI27">
        <v>11</v>
      </c>
      <c r="AJ27" t="s">
        <v>69</v>
      </c>
    </row>
    <row r="28" spans="1:36" x14ac:dyDescent="0.25">
      <c r="A28" t="s">
        <v>19</v>
      </c>
      <c r="B28">
        <v>27</v>
      </c>
      <c r="F28" t="s">
        <v>19</v>
      </c>
      <c r="G28">
        <v>28</v>
      </c>
      <c r="I28" s="10">
        <v>29</v>
      </c>
      <c r="J28" s="10">
        <v>28</v>
      </c>
      <c r="K28" t="s">
        <v>19</v>
      </c>
      <c r="L28">
        <v>29</v>
      </c>
      <c r="N28">
        <v>28</v>
      </c>
      <c r="O28">
        <v>29</v>
      </c>
      <c r="P28" t="s">
        <v>19</v>
      </c>
      <c r="Q28">
        <v>28</v>
      </c>
      <c r="S28">
        <v>28</v>
      </c>
      <c r="T28">
        <v>28</v>
      </c>
      <c r="U28" t="s">
        <v>19</v>
      </c>
      <c r="V28">
        <v>28</v>
      </c>
      <c r="X28">
        <v>27</v>
      </c>
      <c r="Y28">
        <v>28</v>
      </c>
      <c r="Z28" t="s">
        <v>19</v>
      </c>
      <c r="AA28">
        <v>27</v>
      </c>
      <c r="AH28" t="s">
        <v>74</v>
      </c>
      <c r="AI28">
        <v>10</v>
      </c>
      <c r="AJ28" t="s">
        <v>69</v>
      </c>
    </row>
    <row r="29" spans="1:36" x14ac:dyDescent="0.25">
      <c r="A29" t="s">
        <v>19</v>
      </c>
      <c r="B29">
        <v>27</v>
      </c>
      <c r="F29" t="s">
        <v>19</v>
      </c>
      <c r="G29">
        <v>27</v>
      </c>
      <c r="K29" t="s">
        <v>19</v>
      </c>
      <c r="L29">
        <v>28</v>
      </c>
      <c r="P29" t="s">
        <v>19</v>
      </c>
      <c r="Q29">
        <v>27</v>
      </c>
      <c r="S29" s="10">
        <v>28</v>
      </c>
      <c r="T29">
        <v>27</v>
      </c>
      <c r="U29" t="s">
        <v>19</v>
      </c>
      <c r="V29">
        <v>29</v>
      </c>
      <c r="X29">
        <v>27</v>
      </c>
      <c r="Y29">
        <v>29</v>
      </c>
      <c r="Z29" t="s">
        <v>19</v>
      </c>
      <c r="AA29">
        <v>28</v>
      </c>
      <c r="AC29">
        <v>27</v>
      </c>
      <c r="AD29">
        <v>28</v>
      </c>
    </row>
    <row r="30" spans="1:36" x14ac:dyDescent="0.25">
      <c r="A30" t="s">
        <v>20</v>
      </c>
      <c r="B30">
        <v>30</v>
      </c>
      <c r="D30">
        <v>29</v>
      </c>
      <c r="E30">
        <v>30</v>
      </c>
      <c r="F30" t="s">
        <v>20</v>
      </c>
      <c r="G30">
        <v>31</v>
      </c>
      <c r="K30" t="s">
        <v>20</v>
      </c>
      <c r="L30">
        <v>32</v>
      </c>
      <c r="N30">
        <v>30</v>
      </c>
      <c r="O30">
        <v>32</v>
      </c>
      <c r="P30" t="s">
        <v>20</v>
      </c>
      <c r="Q30">
        <v>32</v>
      </c>
      <c r="U30" t="s">
        <v>20</v>
      </c>
      <c r="V30">
        <v>31</v>
      </c>
      <c r="X30">
        <v>29</v>
      </c>
      <c r="Y30">
        <v>31</v>
      </c>
      <c r="Z30" t="s">
        <v>20</v>
      </c>
      <c r="AA30">
        <v>31</v>
      </c>
    </row>
    <row r="31" spans="1:36" x14ac:dyDescent="0.25">
      <c r="A31" t="s">
        <v>21</v>
      </c>
      <c r="B31">
        <v>37</v>
      </c>
      <c r="F31" t="s">
        <v>21</v>
      </c>
      <c r="G31">
        <v>35</v>
      </c>
      <c r="K31" t="s">
        <v>21</v>
      </c>
      <c r="L31">
        <v>36</v>
      </c>
      <c r="N31">
        <v>34</v>
      </c>
      <c r="O31">
        <v>36</v>
      </c>
      <c r="P31" t="s">
        <v>21</v>
      </c>
      <c r="Q31">
        <v>36</v>
      </c>
      <c r="S31">
        <v>35</v>
      </c>
      <c r="T31">
        <v>36</v>
      </c>
      <c r="U31" t="s">
        <v>21</v>
      </c>
      <c r="V31">
        <v>35</v>
      </c>
      <c r="X31">
        <v>35</v>
      </c>
      <c r="Y31">
        <v>35</v>
      </c>
      <c r="Z31" t="s">
        <v>21</v>
      </c>
      <c r="AA31">
        <v>35</v>
      </c>
      <c r="AC31">
        <v>34</v>
      </c>
      <c r="AD31">
        <v>35</v>
      </c>
    </row>
    <row r="32" spans="1:36" s="6" customFormat="1" x14ac:dyDescent="0.25"/>
    <row r="33" spans="1:30" x14ac:dyDescent="0.25">
      <c r="A33" t="s">
        <v>75</v>
      </c>
      <c r="B33">
        <f>COUNT(B12:B31)</f>
        <v>20</v>
      </c>
      <c r="C33">
        <f>COUNT(C12:C31)</f>
        <v>0</v>
      </c>
      <c r="D33">
        <f>COUNT(D12:D32)</f>
        <v>9</v>
      </c>
      <c r="E33">
        <f>COUNT(E12:E32)</f>
        <v>9</v>
      </c>
      <c r="G33">
        <f>COUNT(G12:G31)</f>
        <v>20</v>
      </c>
      <c r="I33">
        <f>COUNT(I12:I32)</f>
        <v>10</v>
      </c>
      <c r="J33">
        <f>COUNT(J12:J32)</f>
        <v>10</v>
      </c>
      <c r="L33">
        <f>COUNT(L12:L31)</f>
        <v>20</v>
      </c>
      <c r="N33">
        <f>COUNT(N12:N32)</f>
        <v>16</v>
      </c>
      <c r="O33">
        <f>COUNT(O12:O32)</f>
        <v>16</v>
      </c>
      <c r="Q33">
        <f>COUNT(Q12:Q31)</f>
        <v>20</v>
      </c>
      <c r="S33" s="6">
        <f>COUNT(S12:S32)</f>
        <v>11</v>
      </c>
      <c r="T33" s="6">
        <f>COUNT(T12:T32)</f>
        <v>11</v>
      </c>
      <c r="V33">
        <f>COUNT(V12:V31)</f>
        <v>20</v>
      </c>
      <c r="X33">
        <f>COUNT(X12:X32)</f>
        <v>16</v>
      </c>
      <c r="Y33">
        <f>COUNT(Y12:Y32)</f>
        <v>16</v>
      </c>
      <c r="AA33">
        <f>COUNT(AA12:AA31)</f>
        <v>20</v>
      </c>
      <c r="AC33">
        <f>COUNT(AC12:AC32)</f>
        <v>11</v>
      </c>
      <c r="AD33">
        <f>COUNT(AD12:AD32)</f>
        <v>11</v>
      </c>
    </row>
    <row r="34" spans="1:30" x14ac:dyDescent="0.25">
      <c r="A34" t="s">
        <v>76</v>
      </c>
      <c r="B34">
        <f>AVERAGE(B12:B32)</f>
        <v>26.35</v>
      </c>
      <c r="C34" t="e">
        <f>AVERAGE(C12:C32)</f>
        <v>#DIV/0!</v>
      </c>
      <c r="D34">
        <f>AVERAGE(D12:D32)</f>
        <v>24.555555555555557</v>
      </c>
      <c r="E34">
        <f>AVERAGE(E12:E32)</f>
        <v>25.666666666666668</v>
      </c>
      <c r="G34">
        <f>AVERAGE(G12:G32)</f>
        <v>25.95</v>
      </c>
      <c r="I34">
        <f>AVERAGE(I12:I32)</f>
        <v>25</v>
      </c>
      <c r="J34">
        <f>AVERAGE(J12:J32)</f>
        <v>25.3</v>
      </c>
      <c r="L34">
        <f>AVERAGE(L12:L31)</f>
        <v>26.25</v>
      </c>
      <c r="N34">
        <f>AVERAGE(N12:N32)</f>
        <v>25</v>
      </c>
      <c r="O34">
        <f>AVERAGE(O12:O32)</f>
        <v>26.1875</v>
      </c>
      <c r="Q34">
        <f>AVERAGE(Q12:Q31)</f>
        <v>26</v>
      </c>
      <c r="S34" s="6">
        <f>AVERAGE(S12:S32)</f>
        <v>25.90909090909091</v>
      </c>
      <c r="T34" s="6">
        <f>AVERAGE(T12:T32)</f>
        <v>26.09090909090909</v>
      </c>
      <c r="V34">
        <f>AVERAGE(V12:V31)</f>
        <v>26.1</v>
      </c>
      <c r="X34">
        <f>AVERAGE(X12:X32)</f>
        <v>25.875</v>
      </c>
      <c r="Y34">
        <f>AVERAGE(Y12:Y32)</f>
        <v>26.6875</v>
      </c>
      <c r="AA34">
        <f>AVERAGE(AA12:AA31)</f>
        <v>26.1</v>
      </c>
      <c r="AC34">
        <f>AVERAGE(AC12:AC32)</f>
        <v>25.636363636363637</v>
      </c>
      <c r="AD34">
        <f>AVERAGE(AD12:AD32)</f>
        <v>26.181818181818183</v>
      </c>
    </row>
    <row r="36" spans="1:30" x14ac:dyDescent="0.25">
      <c r="U36" s="1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6"/>
  <sheetViews>
    <sheetView workbookViewId="0">
      <pane ySplit="1" topLeftCell="A2" activePane="bottomLeft" state="frozen"/>
      <selection activeCell="G4" sqref="G4"/>
      <selection pane="bottomLeft" activeCell="G4" sqref="G4"/>
    </sheetView>
  </sheetViews>
  <sheetFormatPr defaultRowHeight="15" x14ac:dyDescent="0.25"/>
  <cols>
    <col min="5" max="5" width="13.140625" bestFit="1" customWidth="1"/>
    <col min="6" max="6" width="14.5703125" customWidth="1"/>
    <col min="8" max="8" width="13.140625" bestFit="1" customWidth="1"/>
    <col min="9" max="9" width="13.5703125" bestFit="1" customWidth="1"/>
  </cols>
  <sheetData>
    <row r="1" spans="1:15" x14ac:dyDescent="0.25">
      <c r="A1" t="s">
        <v>70</v>
      </c>
      <c r="B1" t="s">
        <v>26</v>
      </c>
      <c r="C1" t="s">
        <v>29</v>
      </c>
      <c r="D1" t="s">
        <v>147</v>
      </c>
    </row>
    <row r="2" spans="1:15" x14ac:dyDescent="0.25">
      <c r="A2" s="25">
        <v>19</v>
      </c>
      <c r="B2" s="25">
        <v>18</v>
      </c>
      <c r="C2" s="25">
        <v>20</v>
      </c>
    </row>
    <row r="3" spans="1:15" x14ac:dyDescent="0.25">
      <c r="A3" s="25">
        <v>20</v>
      </c>
      <c r="B3" s="25">
        <v>20</v>
      </c>
      <c r="C3" s="25">
        <v>20</v>
      </c>
      <c r="M3" t="s">
        <v>70</v>
      </c>
      <c r="N3" t="s">
        <v>26</v>
      </c>
      <c r="O3" t="s">
        <v>91</v>
      </c>
    </row>
    <row r="4" spans="1:15" x14ac:dyDescent="0.25">
      <c r="A4" s="25">
        <v>20</v>
      </c>
      <c r="B4" s="25">
        <v>20</v>
      </c>
      <c r="C4" s="25">
        <v>22</v>
      </c>
      <c r="L4">
        <v>20</v>
      </c>
      <c r="M4">
        <v>8</v>
      </c>
      <c r="N4">
        <v>17</v>
      </c>
      <c r="O4">
        <v>4</v>
      </c>
    </row>
    <row r="5" spans="1:15" x14ac:dyDescent="0.25">
      <c r="A5" s="25">
        <v>20</v>
      </c>
      <c r="B5" s="25">
        <v>20</v>
      </c>
      <c r="C5" s="25">
        <v>23</v>
      </c>
      <c r="L5">
        <v>21</v>
      </c>
      <c r="M5">
        <v>9</v>
      </c>
      <c r="N5">
        <v>18</v>
      </c>
      <c r="O5">
        <v>0</v>
      </c>
    </row>
    <row r="6" spans="1:15" x14ac:dyDescent="0.25">
      <c r="A6" s="25">
        <v>20</v>
      </c>
      <c r="B6" s="25">
        <v>20</v>
      </c>
      <c r="C6" s="25">
        <v>23</v>
      </c>
      <c r="H6" s="3" t="s">
        <v>8</v>
      </c>
      <c r="I6" t="s">
        <v>152</v>
      </c>
      <c r="L6">
        <v>22</v>
      </c>
      <c r="M6">
        <v>13</v>
      </c>
      <c r="N6">
        <v>31</v>
      </c>
      <c r="O6">
        <v>2</v>
      </c>
    </row>
    <row r="7" spans="1:15" x14ac:dyDescent="0.25">
      <c r="A7" s="25">
        <v>21</v>
      </c>
      <c r="B7" s="25">
        <v>20</v>
      </c>
      <c r="C7" s="25">
        <v>23</v>
      </c>
      <c r="H7" s="5">
        <v>18</v>
      </c>
      <c r="I7" s="4">
        <v>1</v>
      </c>
      <c r="L7">
        <v>23</v>
      </c>
      <c r="M7">
        <v>16</v>
      </c>
      <c r="N7">
        <v>42</v>
      </c>
      <c r="O7">
        <v>6</v>
      </c>
    </row>
    <row r="8" spans="1:15" x14ac:dyDescent="0.25">
      <c r="A8" s="25">
        <v>21</v>
      </c>
      <c r="B8" s="25">
        <v>20</v>
      </c>
      <c r="C8" s="25">
        <v>24</v>
      </c>
      <c r="H8" s="5">
        <v>19</v>
      </c>
      <c r="I8" s="4">
        <v>4</v>
      </c>
      <c r="L8">
        <v>24</v>
      </c>
      <c r="M8">
        <v>16</v>
      </c>
      <c r="N8">
        <v>36</v>
      </c>
      <c r="O8">
        <v>8</v>
      </c>
    </row>
    <row r="9" spans="1:15" x14ac:dyDescent="0.25">
      <c r="A9" s="25">
        <v>21</v>
      </c>
      <c r="B9" s="25">
        <v>21</v>
      </c>
      <c r="C9" s="25">
        <v>24</v>
      </c>
      <c r="H9" s="5">
        <v>20</v>
      </c>
      <c r="I9" s="4">
        <v>8</v>
      </c>
      <c r="L9">
        <v>25</v>
      </c>
      <c r="M9">
        <v>17</v>
      </c>
      <c r="N9">
        <v>30</v>
      </c>
      <c r="O9">
        <v>7</v>
      </c>
    </row>
    <row r="10" spans="1:15" x14ac:dyDescent="0.25">
      <c r="A10" s="25">
        <v>21</v>
      </c>
      <c r="B10" s="25">
        <v>21</v>
      </c>
      <c r="C10" s="25">
        <v>24</v>
      </c>
      <c r="H10" s="5">
        <v>21</v>
      </c>
      <c r="I10" s="4">
        <v>9</v>
      </c>
      <c r="L10">
        <v>26</v>
      </c>
      <c r="M10">
        <v>16</v>
      </c>
      <c r="N10">
        <v>27</v>
      </c>
      <c r="O10">
        <v>12</v>
      </c>
    </row>
    <row r="11" spans="1:15" x14ac:dyDescent="0.25">
      <c r="A11" s="25">
        <v>21</v>
      </c>
      <c r="B11" s="25">
        <v>21</v>
      </c>
      <c r="C11" s="25">
        <v>24</v>
      </c>
      <c r="H11" s="5">
        <v>22</v>
      </c>
      <c r="I11" s="4">
        <v>13</v>
      </c>
      <c r="L11">
        <v>27</v>
      </c>
      <c r="M11">
        <v>12</v>
      </c>
      <c r="N11">
        <v>19</v>
      </c>
      <c r="O11">
        <v>21</v>
      </c>
    </row>
    <row r="12" spans="1:15" x14ac:dyDescent="0.25">
      <c r="A12" s="25">
        <v>22</v>
      </c>
      <c r="B12" s="25">
        <v>22</v>
      </c>
      <c r="C12" s="25">
        <v>25</v>
      </c>
      <c r="H12" s="5">
        <v>23</v>
      </c>
      <c r="I12" s="4">
        <v>16</v>
      </c>
      <c r="L12">
        <v>28</v>
      </c>
      <c r="M12">
        <v>12</v>
      </c>
      <c r="N12">
        <v>10</v>
      </c>
      <c r="O12">
        <v>24</v>
      </c>
    </row>
    <row r="13" spans="1:15" x14ac:dyDescent="0.25">
      <c r="A13" s="25">
        <v>22</v>
      </c>
      <c r="B13" s="25">
        <v>22</v>
      </c>
      <c r="C13" s="25">
        <v>25</v>
      </c>
      <c r="H13" s="5">
        <v>24</v>
      </c>
      <c r="I13" s="4">
        <v>16</v>
      </c>
      <c r="L13">
        <v>29</v>
      </c>
      <c r="M13">
        <v>8</v>
      </c>
      <c r="N13">
        <v>28</v>
      </c>
      <c r="O13">
        <v>24</v>
      </c>
    </row>
    <row r="14" spans="1:15" x14ac:dyDescent="0.25">
      <c r="A14" s="25">
        <v>22</v>
      </c>
      <c r="B14" s="25">
        <v>22</v>
      </c>
      <c r="C14" s="25">
        <v>26</v>
      </c>
      <c r="H14" s="5">
        <v>25</v>
      </c>
      <c r="I14" s="4">
        <v>17</v>
      </c>
      <c r="L14">
        <v>30</v>
      </c>
      <c r="M14">
        <v>7</v>
      </c>
      <c r="N14">
        <v>20</v>
      </c>
      <c r="O14">
        <v>30</v>
      </c>
    </row>
    <row r="15" spans="1:15" x14ac:dyDescent="0.25">
      <c r="A15" s="25">
        <v>22</v>
      </c>
      <c r="B15" s="25">
        <v>22</v>
      </c>
      <c r="C15" s="25">
        <v>26</v>
      </c>
      <c r="H15" s="5">
        <v>26</v>
      </c>
      <c r="I15" s="4">
        <v>16</v>
      </c>
      <c r="L15">
        <v>31</v>
      </c>
      <c r="M15">
        <v>9</v>
      </c>
      <c r="N15">
        <v>15</v>
      </c>
      <c r="O15">
        <v>24</v>
      </c>
    </row>
    <row r="16" spans="1:15" x14ac:dyDescent="0.25">
      <c r="A16" s="25">
        <v>22</v>
      </c>
      <c r="B16" s="25">
        <v>22</v>
      </c>
      <c r="C16" s="25">
        <v>26</v>
      </c>
      <c r="H16" s="5">
        <v>27</v>
      </c>
      <c r="I16" s="4">
        <v>12</v>
      </c>
      <c r="L16">
        <v>32</v>
      </c>
      <c r="M16">
        <v>6</v>
      </c>
      <c r="N16">
        <v>11</v>
      </c>
      <c r="O16">
        <v>14</v>
      </c>
    </row>
    <row r="17" spans="1:15" x14ac:dyDescent="0.25">
      <c r="A17" s="25">
        <v>22</v>
      </c>
      <c r="B17" s="25">
        <v>22</v>
      </c>
      <c r="C17" s="25">
        <v>26</v>
      </c>
      <c r="H17" s="5">
        <v>28</v>
      </c>
      <c r="I17" s="4">
        <v>12</v>
      </c>
      <c r="L17">
        <v>33</v>
      </c>
      <c r="M17">
        <v>5</v>
      </c>
      <c r="N17">
        <v>3</v>
      </c>
      <c r="O17">
        <v>14</v>
      </c>
    </row>
    <row r="18" spans="1:15" x14ac:dyDescent="0.25">
      <c r="A18" s="25">
        <v>22</v>
      </c>
      <c r="B18" s="25">
        <v>22</v>
      </c>
      <c r="C18" s="25">
        <v>26</v>
      </c>
      <c r="H18" s="5">
        <v>29</v>
      </c>
      <c r="I18" s="4">
        <v>8</v>
      </c>
      <c r="L18">
        <v>34</v>
      </c>
      <c r="M18">
        <v>2</v>
      </c>
      <c r="N18">
        <v>7</v>
      </c>
      <c r="O18">
        <v>3</v>
      </c>
    </row>
    <row r="19" spans="1:15" x14ac:dyDescent="0.25">
      <c r="A19" s="25">
        <v>23</v>
      </c>
      <c r="B19" s="25">
        <v>22</v>
      </c>
      <c r="C19" s="25">
        <v>27</v>
      </c>
      <c r="H19" s="5">
        <v>30</v>
      </c>
      <c r="I19" s="4">
        <v>7</v>
      </c>
      <c r="L19">
        <v>35</v>
      </c>
      <c r="M19">
        <v>3</v>
      </c>
      <c r="N19">
        <v>2</v>
      </c>
      <c r="O19">
        <v>2</v>
      </c>
    </row>
    <row r="20" spans="1:15" x14ac:dyDescent="0.25">
      <c r="A20" s="25">
        <v>23</v>
      </c>
      <c r="B20" s="25">
        <v>22</v>
      </c>
      <c r="C20" s="25">
        <v>27</v>
      </c>
      <c r="H20" s="5">
        <v>31</v>
      </c>
      <c r="I20" s="4">
        <v>9</v>
      </c>
      <c r="L20">
        <v>36</v>
      </c>
      <c r="M20">
        <v>4</v>
      </c>
      <c r="N20">
        <v>0</v>
      </c>
      <c r="O20">
        <v>2</v>
      </c>
    </row>
    <row r="21" spans="1:15" x14ac:dyDescent="0.25">
      <c r="A21" s="25">
        <v>23</v>
      </c>
      <c r="B21" s="25">
        <v>22</v>
      </c>
      <c r="C21" s="25">
        <v>27</v>
      </c>
      <c r="H21" s="5">
        <v>32</v>
      </c>
      <c r="I21" s="4">
        <v>6</v>
      </c>
      <c r="L21">
        <v>37</v>
      </c>
      <c r="M21">
        <v>5</v>
      </c>
      <c r="N21">
        <v>0</v>
      </c>
      <c r="O21">
        <v>1</v>
      </c>
    </row>
    <row r="22" spans="1:15" x14ac:dyDescent="0.25">
      <c r="A22" s="25">
        <v>23</v>
      </c>
      <c r="B22" s="25">
        <v>22</v>
      </c>
      <c r="C22" s="25">
        <v>27</v>
      </c>
      <c r="H22" s="5">
        <v>33</v>
      </c>
      <c r="I22" s="4">
        <v>5</v>
      </c>
      <c r="L22">
        <v>38</v>
      </c>
      <c r="M22">
        <v>1</v>
      </c>
      <c r="N22">
        <v>1</v>
      </c>
      <c r="O22">
        <v>1</v>
      </c>
    </row>
    <row r="23" spans="1:15" x14ac:dyDescent="0.25">
      <c r="A23" s="25">
        <v>23</v>
      </c>
      <c r="B23" s="25">
        <v>23</v>
      </c>
      <c r="C23" s="25">
        <v>27</v>
      </c>
      <c r="H23" s="5">
        <v>34</v>
      </c>
      <c r="I23" s="4">
        <v>2</v>
      </c>
      <c r="L23">
        <v>39</v>
      </c>
      <c r="M23">
        <v>5</v>
      </c>
    </row>
    <row r="24" spans="1:15" x14ac:dyDescent="0.25">
      <c r="A24" s="25">
        <v>23</v>
      </c>
      <c r="B24" s="25">
        <v>23</v>
      </c>
      <c r="C24" s="25">
        <v>27</v>
      </c>
      <c r="H24" s="5">
        <v>35</v>
      </c>
      <c r="I24" s="4">
        <v>3</v>
      </c>
      <c r="L24">
        <v>40</v>
      </c>
      <c r="M24">
        <v>2</v>
      </c>
    </row>
    <row r="25" spans="1:15" x14ac:dyDescent="0.25">
      <c r="A25" s="25">
        <v>24</v>
      </c>
      <c r="B25" s="25">
        <v>23</v>
      </c>
      <c r="C25" s="25">
        <v>28</v>
      </c>
      <c r="H25" s="5">
        <v>36</v>
      </c>
      <c r="I25" s="4">
        <v>4</v>
      </c>
      <c r="L25">
        <v>41</v>
      </c>
      <c r="M25">
        <v>4</v>
      </c>
    </row>
    <row r="26" spans="1:15" x14ac:dyDescent="0.25">
      <c r="A26" s="25">
        <v>24</v>
      </c>
      <c r="B26" s="25">
        <v>23</v>
      </c>
      <c r="C26" s="25">
        <v>28</v>
      </c>
      <c r="H26" s="5">
        <v>37</v>
      </c>
      <c r="I26" s="4">
        <v>5</v>
      </c>
      <c r="L26">
        <v>43</v>
      </c>
      <c r="M26">
        <v>2</v>
      </c>
    </row>
    <row r="27" spans="1:15" x14ac:dyDescent="0.25">
      <c r="A27" s="25">
        <v>24</v>
      </c>
      <c r="B27" s="25">
        <v>23</v>
      </c>
      <c r="C27" s="25">
        <v>28</v>
      </c>
      <c r="H27" s="5">
        <v>38</v>
      </c>
      <c r="I27" s="4">
        <v>1</v>
      </c>
    </row>
    <row r="28" spans="1:15" x14ac:dyDescent="0.25">
      <c r="A28" s="25">
        <v>24</v>
      </c>
      <c r="B28" s="25">
        <v>23</v>
      </c>
      <c r="C28" s="25">
        <v>28</v>
      </c>
      <c r="H28" s="5">
        <v>39</v>
      </c>
      <c r="I28" s="4">
        <v>5</v>
      </c>
    </row>
    <row r="29" spans="1:15" x14ac:dyDescent="0.25">
      <c r="A29" s="25">
        <v>24</v>
      </c>
      <c r="B29" s="25">
        <v>23</v>
      </c>
      <c r="C29" s="25">
        <v>28</v>
      </c>
      <c r="H29" s="5">
        <v>40</v>
      </c>
      <c r="I29" s="4">
        <v>2</v>
      </c>
    </row>
    <row r="30" spans="1:15" x14ac:dyDescent="0.25">
      <c r="A30" s="25">
        <v>24</v>
      </c>
      <c r="B30" s="25">
        <v>23</v>
      </c>
      <c r="C30" s="25">
        <v>28</v>
      </c>
      <c r="H30" s="5">
        <v>41</v>
      </c>
      <c r="I30" s="4">
        <v>4</v>
      </c>
    </row>
    <row r="31" spans="1:15" x14ac:dyDescent="0.25">
      <c r="A31" s="25">
        <v>24</v>
      </c>
      <c r="B31" s="25">
        <v>23</v>
      </c>
      <c r="C31" s="25">
        <v>28</v>
      </c>
      <c r="H31" s="5">
        <v>43</v>
      </c>
      <c r="I31" s="4">
        <v>2</v>
      </c>
    </row>
    <row r="32" spans="1:15" x14ac:dyDescent="0.25">
      <c r="A32" s="25">
        <v>24</v>
      </c>
      <c r="B32" s="25">
        <v>23</v>
      </c>
      <c r="C32" s="25">
        <v>28</v>
      </c>
      <c r="H32" s="5" t="s">
        <v>6</v>
      </c>
      <c r="I32" s="4"/>
    </row>
    <row r="33" spans="1:9" x14ac:dyDescent="0.25">
      <c r="A33" s="25">
        <v>24</v>
      </c>
      <c r="B33" s="25">
        <v>23</v>
      </c>
      <c r="C33" s="25">
        <v>29</v>
      </c>
      <c r="H33" s="5" t="s">
        <v>7</v>
      </c>
      <c r="I33" s="4">
        <v>187</v>
      </c>
    </row>
    <row r="34" spans="1:9" x14ac:dyDescent="0.25">
      <c r="A34" s="25">
        <v>24</v>
      </c>
      <c r="B34" s="25">
        <v>23</v>
      </c>
      <c r="C34" s="25">
        <v>29</v>
      </c>
    </row>
    <row r="35" spans="1:9" x14ac:dyDescent="0.25">
      <c r="A35" s="25">
        <v>25</v>
      </c>
      <c r="B35" s="25">
        <v>23</v>
      </c>
      <c r="C35" s="25">
        <v>29</v>
      </c>
    </row>
    <row r="36" spans="1:9" x14ac:dyDescent="0.25">
      <c r="A36" s="25">
        <v>25</v>
      </c>
      <c r="B36" s="25">
        <v>23</v>
      </c>
      <c r="C36" s="25">
        <v>29</v>
      </c>
    </row>
    <row r="37" spans="1:9" x14ac:dyDescent="0.25">
      <c r="A37" s="25">
        <v>25</v>
      </c>
      <c r="B37" s="25">
        <v>23</v>
      </c>
      <c r="C37" s="25">
        <v>29</v>
      </c>
    </row>
    <row r="38" spans="1:9" x14ac:dyDescent="0.25">
      <c r="A38" s="25">
        <v>25</v>
      </c>
      <c r="B38" s="25">
        <v>23</v>
      </c>
      <c r="C38" s="25">
        <v>29</v>
      </c>
    </row>
    <row r="39" spans="1:9" x14ac:dyDescent="0.25">
      <c r="A39" s="25">
        <v>25</v>
      </c>
      <c r="B39" s="25">
        <v>24</v>
      </c>
      <c r="C39" s="25">
        <v>29</v>
      </c>
    </row>
    <row r="40" spans="1:9" x14ac:dyDescent="0.25">
      <c r="A40" s="25">
        <v>25</v>
      </c>
      <c r="B40" s="25">
        <v>24</v>
      </c>
      <c r="C40" s="25">
        <v>29</v>
      </c>
    </row>
    <row r="41" spans="1:9" x14ac:dyDescent="0.25">
      <c r="A41" s="25">
        <v>26</v>
      </c>
      <c r="B41" s="25">
        <v>24</v>
      </c>
      <c r="C41" s="25">
        <v>30</v>
      </c>
    </row>
    <row r="42" spans="1:9" x14ac:dyDescent="0.25">
      <c r="A42" s="25">
        <v>26</v>
      </c>
      <c r="B42" s="25">
        <v>24</v>
      </c>
      <c r="C42" s="25">
        <v>30</v>
      </c>
    </row>
    <row r="43" spans="1:9" x14ac:dyDescent="0.25">
      <c r="A43" s="25">
        <v>26</v>
      </c>
      <c r="B43" s="25">
        <v>24</v>
      </c>
      <c r="C43" s="25">
        <v>30</v>
      </c>
    </row>
    <row r="44" spans="1:9" x14ac:dyDescent="0.25">
      <c r="A44" s="25">
        <v>27</v>
      </c>
      <c r="B44" s="25">
        <v>24</v>
      </c>
      <c r="C44" s="25">
        <v>30</v>
      </c>
    </row>
    <row r="45" spans="1:9" x14ac:dyDescent="0.25">
      <c r="A45" s="25">
        <v>27</v>
      </c>
      <c r="B45" s="25">
        <v>24</v>
      </c>
      <c r="C45" s="25">
        <v>30</v>
      </c>
    </row>
    <row r="46" spans="1:9" x14ac:dyDescent="0.25">
      <c r="A46" s="25">
        <v>28</v>
      </c>
      <c r="B46" s="25">
        <v>24</v>
      </c>
      <c r="C46" s="25">
        <v>30</v>
      </c>
    </row>
    <row r="47" spans="1:9" x14ac:dyDescent="0.25">
      <c r="A47" s="25">
        <v>28</v>
      </c>
      <c r="B47" s="25">
        <v>24</v>
      </c>
      <c r="C47" s="25">
        <v>30</v>
      </c>
    </row>
    <row r="48" spans="1:9" x14ac:dyDescent="0.25">
      <c r="A48" s="25">
        <v>29</v>
      </c>
      <c r="B48" s="25">
        <v>24</v>
      </c>
      <c r="C48" s="25">
        <v>31</v>
      </c>
    </row>
    <row r="49" spans="1:3" x14ac:dyDescent="0.25">
      <c r="A49" s="25">
        <v>29</v>
      </c>
      <c r="B49" s="25">
        <v>24</v>
      </c>
      <c r="C49" s="25">
        <v>31</v>
      </c>
    </row>
    <row r="50" spans="1:3" x14ac:dyDescent="0.25">
      <c r="A50" s="25">
        <v>29</v>
      </c>
      <c r="B50" s="25">
        <v>24</v>
      </c>
      <c r="C50" s="25">
        <v>31</v>
      </c>
    </row>
    <row r="51" spans="1:3" x14ac:dyDescent="0.25">
      <c r="A51" s="25">
        <v>30</v>
      </c>
      <c r="B51" s="25">
        <v>24</v>
      </c>
      <c r="C51" s="25">
        <v>31</v>
      </c>
    </row>
    <row r="52" spans="1:3" x14ac:dyDescent="0.25">
      <c r="A52" s="25">
        <v>31</v>
      </c>
      <c r="B52" s="25">
        <v>24</v>
      </c>
      <c r="C52" s="25">
        <v>31</v>
      </c>
    </row>
    <row r="53" spans="1:3" x14ac:dyDescent="0.25">
      <c r="A53" s="25">
        <v>31</v>
      </c>
      <c r="B53" s="25">
        <v>25</v>
      </c>
      <c r="C53" s="25">
        <v>31</v>
      </c>
    </row>
    <row r="54" spans="1:3" x14ac:dyDescent="0.25">
      <c r="A54" s="25">
        <v>31</v>
      </c>
      <c r="B54" s="25">
        <v>25</v>
      </c>
      <c r="C54" s="25">
        <v>31</v>
      </c>
    </row>
    <row r="55" spans="1:3" x14ac:dyDescent="0.25">
      <c r="A55" s="25">
        <v>31</v>
      </c>
      <c r="B55" s="25">
        <v>25</v>
      </c>
      <c r="C55" s="25">
        <v>31</v>
      </c>
    </row>
    <row r="56" spans="1:3" x14ac:dyDescent="0.25">
      <c r="A56" s="25">
        <v>33</v>
      </c>
      <c r="B56" s="25">
        <v>25</v>
      </c>
      <c r="C56" s="25">
        <v>32</v>
      </c>
    </row>
    <row r="57" spans="1:3" x14ac:dyDescent="0.25">
      <c r="A57" s="25">
        <v>35</v>
      </c>
      <c r="B57" s="25">
        <v>25</v>
      </c>
      <c r="C57" s="25">
        <v>32</v>
      </c>
    </row>
    <row r="58" spans="1:3" x14ac:dyDescent="0.25">
      <c r="A58" s="25">
        <v>37</v>
      </c>
      <c r="B58" s="25">
        <v>25</v>
      </c>
      <c r="C58" s="25">
        <v>32</v>
      </c>
    </row>
    <row r="59" spans="1:3" x14ac:dyDescent="0.25">
      <c r="A59" s="25">
        <v>38</v>
      </c>
      <c r="B59" s="25">
        <v>25</v>
      </c>
      <c r="C59" s="25">
        <v>32</v>
      </c>
    </row>
    <row r="60" spans="1:3" x14ac:dyDescent="0.25">
      <c r="A60" s="25">
        <v>40</v>
      </c>
      <c r="B60" s="25">
        <v>25</v>
      </c>
      <c r="C60" s="25">
        <v>32</v>
      </c>
    </row>
    <row r="61" spans="1:3" x14ac:dyDescent="0.25">
      <c r="A61" s="25">
        <v>43</v>
      </c>
      <c r="B61" s="25">
        <v>25</v>
      </c>
      <c r="C61" s="25">
        <v>32</v>
      </c>
    </row>
    <row r="62" spans="1:3" x14ac:dyDescent="0.25">
      <c r="A62" s="24">
        <v>18</v>
      </c>
      <c r="B62" s="25">
        <v>25</v>
      </c>
      <c r="C62" s="25">
        <v>33</v>
      </c>
    </row>
    <row r="63" spans="1:3" x14ac:dyDescent="0.25">
      <c r="A63" s="24">
        <v>19</v>
      </c>
      <c r="B63" s="25">
        <v>25</v>
      </c>
      <c r="C63" s="25">
        <v>33</v>
      </c>
    </row>
    <row r="64" spans="1:3" x14ac:dyDescent="0.25">
      <c r="A64" s="24">
        <v>20</v>
      </c>
      <c r="B64" s="25">
        <v>25</v>
      </c>
      <c r="C64" s="25">
        <v>33</v>
      </c>
    </row>
    <row r="65" spans="1:6" x14ac:dyDescent="0.25">
      <c r="A65" s="24">
        <v>23</v>
      </c>
      <c r="B65" s="25">
        <v>26</v>
      </c>
      <c r="C65" s="25">
        <v>33</v>
      </c>
    </row>
    <row r="66" spans="1:6" x14ac:dyDescent="0.25">
      <c r="A66" s="24">
        <v>24</v>
      </c>
      <c r="B66" s="25">
        <v>26</v>
      </c>
      <c r="C66" s="25">
        <v>33</v>
      </c>
    </row>
    <row r="67" spans="1:6" x14ac:dyDescent="0.25">
      <c r="A67" s="24">
        <v>27</v>
      </c>
      <c r="B67" s="25">
        <v>26</v>
      </c>
      <c r="C67" s="25">
        <v>33</v>
      </c>
    </row>
    <row r="68" spans="1:6" x14ac:dyDescent="0.25">
      <c r="A68" s="24">
        <v>27</v>
      </c>
      <c r="B68" s="25">
        <v>26</v>
      </c>
      <c r="C68" s="25">
        <v>34</v>
      </c>
    </row>
    <row r="69" spans="1:6" x14ac:dyDescent="0.25">
      <c r="A69" s="24">
        <v>30</v>
      </c>
      <c r="B69" s="25">
        <v>26</v>
      </c>
      <c r="C69" s="25">
        <v>34</v>
      </c>
    </row>
    <row r="70" spans="1:6" x14ac:dyDescent="0.25">
      <c r="A70" s="24">
        <v>32</v>
      </c>
      <c r="B70" s="25">
        <v>26</v>
      </c>
      <c r="C70" s="25">
        <v>35</v>
      </c>
    </row>
    <row r="71" spans="1:6" x14ac:dyDescent="0.25">
      <c r="A71" s="24">
        <v>33</v>
      </c>
      <c r="B71" s="25">
        <v>26</v>
      </c>
      <c r="C71" s="25">
        <v>35</v>
      </c>
    </row>
    <row r="72" spans="1:6" x14ac:dyDescent="0.25">
      <c r="A72" s="24">
        <v>36</v>
      </c>
      <c r="B72" s="25">
        <v>26</v>
      </c>
      <c r="C72" s="25">
        <v>41</v>
      </c>
    </row>
    <row r="73" spans="1:6" x14ac:dyDescent="0.25">
      <c r="A73" s="24">
        <v>39</v>
      </c>
      <c r="B73" s="25">
        <v>26</v>
      </c>
      <c r="C73" s="24">
        <v>22</v>
      </c>
    </row>
    <row r="74" spans="1:6" x14ac:dyDescent="0.25">
      <c r="A74" s="24">
        <v>39</v>
      </c>
      <c r="B74" s="25">
        <v>27</v>
      </c>
      <c r="C74" s="24">
        <v>23</v>
      </c>
      <c r="F74" s="25" t="s">
        <v>151</v>
      </c>
    </row>
    <row r="75" spans="1:6" x14ac:dyDescent="0.25">
      <c r="A75" s="24">
        <v>41</v>
      </c>
      <c r="B75" s="25">
        <v>27</v>
      </c>
      <c r="C75" s="24">
        <v>24</v>
      </c>
      <c r="F75" s="24" t="s">
        <v>150</v>
      </c>
    </row>
    <row r="76" spans="1:6" x14ac:dyDescent="0.25">
      <c r="A76" s="1">
        <v>30</v>
      </c>
      <c r="B76" s="25">
        <v>27</v>
      </c>
      <c r="C76" s="24">
        <v>26</v>
      </c>
      <c r="D76" s="1">
        <v>10</v>
      </c>
      <c r="F76" s="1" t="s">
        <v>149</v>
      </c>
    </row>
    <row r="77" spans="1:6" x14ac:dyDescent="0.25">
      <c r="A77" s="1">
        <v>23</v>
      </c>
      <c r="B77" s="25">
        <v>27</v>
      </c>
      <c r="C77" s="24">
        <v>27</v>
      </c>
      <c r="D77" s="1">
        <v>12</v>
      </c>
    </row>
    <row r="78" spans="1:6" x14ac:dyDescent="0.25">
      <c r="A78" s="1">
        <v>26</v>
      </c>
      <c r="B78" s="25">
        <v>27</v>
      </c>
      <c r="C78" s="24">
        <v>27</v>
      </c>
      <c r="D78" s="1">
        <v>10</v>
      </c>
    </row>
    <row r="79" spans="1:6" x14ac:dyDescent="0.25">
      <c r="A79" s="1">
        <v>28</v>
      </c>
      <c r="B79" s="25">
        <v>27</v>
      </c>
      <c r="C79" s="24">
        <v>27</v>
      </c>
      <c r="D79" s="1">
        <v>10</v>
      </c>
    </row>
    <row r="80" spans="1:6" x14ac:dyDescent="0.25">
      <c r="A80" s="1">
        <v>30</v>
      </c>
      <c r="B80" s="25">
        <v>27</v>
      </c>
      <c r="C80" s="24">
        <v>27</v>
      </c>
      <c r="D80" s="1">
        <v>19</v>
      </c>
    </row>
    <row r="81" spans="1:10" x14ac:dyDescent="0.25">
      <c r="A81" s="1">
        <v>28</v>
      </c>
      <c r="B81" s="25">
        <v>27</v>
      </c>
      <c r="C81" s="24">
        <v>28</v>
      </c>
      <c r="D81" s="1">
        <v>10</v>
      </c>
    </row>
    <row r="82" spans="1:10" x14ac:dyDescent="0.25">
      <c r="A82" s="1">
        <v>24</v>
      </c>
      <c r="B82" s="25">
        <v>27</v>
      </c>
      <c r="C82" s="24">
        <v>28</v>
      </c>
      <c r="D82" s="1">
        <v>10</v>
      </c>
    </row>
    <row r="83" spans="1:10" x14ac:dyDescent="0.25">
      <c r="A83" s="1">
        <v>26</v>
      </c>
      <c r="B83" s="25">
        <v>27</v>
      </c>
      <c r="C83" s="24">
        <v>29</v>
      </c>
      <c r="D83" s="1">
        <v>17</v>
      </c>
    </row>
    <row r="84" spans="1:10" x14ac:dyDescent="0.25">
      <c r="A84" s="1">
        <v>21</v>
      </c>
      <c r="B84" s="25">
        <v>27</v>
      </c>
      <c r="C84" s="24">
        <v>29</v>
      </c>
      <c r="D84" s="1">
        <v>10</v>
      </c>
      <c r="J84">
        <f>12*6</f>
        <v>72</v>
      </c>
    </row>
    <row r="85" spans="1:10" x14ac:dyDescent="0.25">
      <c r="A85" s="1">
        <v>28</v>
      </c>
      <c r="B85" s="25">
        <v>28</v>
      </c>
      <c r="C85" s="24">
        <v>29</v>
      </c>
      <c r="D85" s="1">
        <v>10</v>
      </c>
    </row>
    <row r="86" spans="1:10" x14ac:dyDescent="0.25">
      <c r="A86" s="1">
        <v>19</v>
      </c>
      <c r="B86" s="25">
        <v>28</v>
      </c>
      <c r="C86" s="24">
        <v>30</v>
      </c>
      <c r="D86" s="1">
        <v>10</v>
      </c>
    </row>
    <row r="87" spans="1:10" x14ac:dyDescent="0.25">
      <c r="A87" s="1">
        <v>25</v>
      </c>
      <c r="B87" s="25">
        <v>29</v>
      </c>
      <c r="C87" s="24">
        <v>30</v>
      </c>
      <c r="D87" s="1">
        <v>10</v>
      </c>
    </row>
    <row r="88" spans="1:10" x14ac:dyDescent="0.25">
      <c r="A88" s="1">
        <v>31</v>
      </c>
      <c r="B88" s="25">
        <v>29</v>
      </c>
      <c r="C88" s="24">
        <v>30</v>
      </c>
      <c r="D88" s="1">
        <v>10</v>
      </c>
    </row>
    <row r="89" spans="1:10" x14ac:dyDescent="0.25">
      <c r="A89" s="1">
        <v>23</v>
      </c>
      <c r="B89" s="25">
        <v>29</v>
      </c>
      <c r="C89" s="24">
        <v>31</v>
      </c>
      <c r="D89" s="1">
        <v>10</v>
      </c>
    </row>
    <row r="90" spans="1:10" x14ac:dyDescent="0.25">
      <c r="A90" s="1">
        <v>37</v>
      </c>
      <c r="B90" s="25">
        <v>29</v>
      </c>
      <c r="C90" s="24">
        <v>31</v>
      </c>
      <c r="D90" s="1">
        <v>10</v>
      </c>
    </row>
    <row r="91" spans="1:10" x14ac:dyDescent="0.25">
      <c r="A91" s="1">
        <v>26</v>
      </c>
      <c r="B91" s="25">
        <v>29</v>
      </c>
      <c r="C91" s="24">
        <v>32</v>
      </c>
      <c r="D91" s="1">
        <v>10</v>
      </c>
    </row>
    <row r="92" spans="1:10" x14ac:dyDescent="0.25">
      <c r="A92" s="1">
        <v>27</v>
      </c>
      <c r="B92" s="25">
        <v>29</v>
      </c>
      <c r="C92" s="24">
        <v>36</v>
      </c>
      <c r="D92" s="1">
        <v>17</v>
      </c>
    </row>
    <row r="93" spans="1:10" x14ac:dyDescent="0.25">
      <c r="A93" s="1">
        <v>27</v>
      </c>
      <c r="B93" s="25">
        <v>29</v>
      </c>
      <c r="C93" s="1">
        <v>33</v>
      </c>
      <c r="D93" s="1">
        <v>17</v>
      </c>
    </row>
    <row r="94" spans="1:10" x14ac:dyDescent="0.25">
      <c r="A94" s="1">
        <v>26</v>
      </c>
      <c r="B94" s="25">
        <v>29</v>
      </c>
      <c r="C94" s="1">
        <v>20</v>
      </c>
      <c r="D94" s="1">
        <v>18</v>
      </c>
    </row>
    <row r="95" spans="1:10" x14ac:dyDescent="0.25">
      <c r="A95" s="1">
        <v>23</v>
      </c>
      <c r="B95" s="25">
        <v>29</v>
      </c>
      <c r="C95" s="1">
        <v>31</v>
      </c>
      <c r="D95" s="1">
        <v>15</v>
      </c>
    </row>
    <row r="96" spans="1:10" x14ac:dyDescent="0.25">
      <c r="A96" s="1">
        <v>36</v>
      </c>
      <c r="B96" s="25">
        <v>29</v>
      </c>
      <c r="C96" s="1">
        <v>28</v>
      </c>
      <c r="D96" s="1">
        <v>15</v>
      </c>
    </row>
    <row r="97" spans="1:4" x14ac:dyDescent="0.25">
      <c r="A97" s="1">
        <v>41</v>
      </c>
      <c r="B97" s="25">
        <v>29</v>
      </c>
      <c r="C97" s="1">
        <v>28</v>
      </c>
      <c r="D97" s="1">
        <v>16</v>
      </c>
    </row>
    <row r="98" spans="1:4" x14ac:dyDescent="0.25">
      <c r="A98" s="1">
        <v>41</v>
      </c>
      <c r="B98" s="25">
        <v>29</v>
      </c>
      <c r="C98" s="1">
        <v>25</v>
      </c>
      <c r="D98" s="1">
        <v>20</v>
      </c>
    </row>
    <row r="99" spans="1:4" x14ac:dyDescent="0.25">
      <c r="A99" s="1">
        <v>27</v>
      </c>
      <c r="B99" s="25">
        <v>29</v>
      </c>
      <c r="C99" s="1">
        <v>30</v>
      </c>
      <c r="D99" s="1">
        <v>16</v>
      </c>
    </row>
    <row r="100" spans="1:4" x14ac:dyDescent="0.25">
      <c r="A100" s="1">
        <v>34</v>
      </c>
      <c r="B100" s="25">
        <v>29</v>
      </c>
      <c r="C100" s="1">
        <v>28</v>
      </c>
      <c r="D100" s="1">
        <v>16</v>
      </c>
    </row>
    <row r="101" spans="1:4" x14ac:dyDescent="0.25">
      <c r="A101" s="1">
        <v>21</v>
      </c>
      <c r="B101" s="25">
        <v>29</v>
      </c>
      <c r="C101" s="1">
        <v>29</v>
      </c>
      <c r="D101" s="1">
        <v>19</v>
      </c>
    </row>
    <row r="102" spans="1:4" x14ac:dyDescent="0.25">
      <c r="A102" s="1">
        <v>43</v>
      </c>
      <c r="B102" s="25">
        <v>29</v>
      </c>
      <c r="C102" s="1">
        <v>27</v>
      </c>
      <c r="D102" s="1">
        <v>20</v>
      </c>
    </row>
    <row r="103" spans="1:4" x14ac:dyDescent="0.25">
      <c r="A103" s="1">
        <v>34</v>
      </c>
      <c r="B103" s="25">
        <v>30</v>
      </c>
      <c r="C103" s="1">
        <v>26</v>
      </c>
      <c r="D103" s="1">
        <v>12</v>
      </c>
    </row>
    <row r="104" spans="1:4" x14ac:dyDescent="0.25">
      <c r="A104" s="1">
        <v>25</v>
      </c>
      <c r="B104" s="25">
        <v>30</v>
      </c>
      <c r="C104" s="1">
        <v>30</v>
      </c>
      <c r="D104" s="1">
        <v>16</v>
      </c>
    </row>
    <row r="105" spans="1:4" x14ac:dyDescent="0.25">
      <c r="A105" s="1">
        <v>25</v>
      </c>
      <c r="B105" s="25">
        <v>30</v>
      </c>
      <c r="C105" s="1">
        <v>30</v>
      </c>
      <c r="D105" s="1">
        <v>19</v>
      </c>
    </row>
    <row r="106" spans="1:4" x14ac:dyDescent="0.25">
      <c r="A106" s="1">
        <v>25</v>
      </c>
      <c r="B106" s="25">
        <v>30</v>
      </c>
      <c r="C106" s="1">
        <v>32</v>
      </c>
      <c r="D106" s="1">
        <v>19</v>
      </c>
    </row>
    <row r="107" spans="1:4" x14ac:dyDescent="0.25">
      <c r="A107" s="1">
        <v>26</v>
      </c>
      <c r="B107" s="25">
        <v>30</v>
      </c>
      <c r="C107" s="1">
        <v>24</v>
      </c>
      <c r="D107" s="1">
        <v>19</v>
      </c>
    </row>
    <row r="108" spans="1:4" x14ac:dyDescent="0.25">
      <c r="A108" s="1">
        <v>24</v>
      </c>
      <c r="B108" s="25">
        <v>30</v>
      </c>
      <c r="C108" s="1">
        <v>28</v>
      </c>
      <c r="D108" s="1">
        <v>19</v>
      </c>
    </row>
    <row r="109" spans="1:4" x14ac:dyDescent="0.25">
      <c r="A109" s="1">
        <v>25</v>
      </c>
      <c r="B109" s="25">
        <v>30</v>
      </c>
      <c r="C109" s="1">
        <v>20</v>
      </c>
      <c r="D109" s="1">
        <v>18</v>
      </c>
    </row>
    <row r="110" spans="1:4" x14ac:dyDescent="0.25">
      <c r="A110" s="1">
        <v>25</v>
      </c>
      <c r="B110" s="25">
        <v>30</v>
      </c>
      <c r="C110" s="1">
        <v>30</v>
      </c>
      <c r="D110" s="1">
        <v>19</v>
      </c>
    </row>
    <row r="111" spans="1:4" x14ac:dyDescent="0.25">
      <c r="A111" s="6">
        <v>28</v>
      </c>
      <c r="B111" s="25">
        <v>30</v>
      </c>
      <c r="C111" s="1">
        <v>29</v>
      </c>
      <c r="D111" s="1">
        <v>20</v>
      </c>
    </row>
    <row r="112" spans="1:4" x14ac:dyDescent="0.25">
      <c r="A112" s="6">
        <v>28</v>
      </c>
      <c r="B112" s="25">
        <v>30</v>
      </c>
      <c r="C112" s="1">
        <v>30</v>
      </c>
      <c r="D112" s="1">
        <v>19</v>
      </c>
    </row>
    <row r="113" spans="1:4" x14ac:dyDescent="0.25">
      <c r="A113" s="6">
        <v>22</v>
      </c>
      <c r="B113" s="25">
        <v>30</v>
      </c>
      <c r="C113" s="1">
        <v>30</v>
      </c>
      <c r="D113" s="1">
        <v>19</v>
      </c>
    </row>
    <row r="114" spans="1:4" x14ac:dyDescent="0.25">
      <c r="A114" s="6">
        <v>31</v>
      </c>
      <c r="B114" s="25">
        <v>30</v>
      </c>
      <c r="C114" s="1">
        <v>30</v>
      </c>
      <c r="D114" s="1">
        <v>20</v>
      </c>
    </row>
    <row r="115" spans="1:4" x14ac:dyDescent="0.25">
      <c r="A115" s="6">
        <v>22</v>
      </c>
      <c r="B115" s="25">
        <v>31</v>
      </c>
      <c r="C115" s="1">
        <v>29</v>
      </c>
      <c r="D115" s="1">
        <v>20</v>
      </c>
    </row>
    <row r="116" spans="1:4" x14ac:dyDescent="0.25">
      <c r="A116" s="6">
        <v>20</v>
      </c>
      <c r="B116" s="25">
        <v>31</v>
      </c>
      <c r="C116" s="1">
        <v>30</v>
      </c>
      <c r="D116" s="1">
        <v>20</v>
      </c>
    </row>
    <row r="117" spans="1:4" x14ac:dyDescent="0.25">
      <c r="A117" s="6">
        <v>26</v>
      </c>
      <c r="B117" s="25">
        <v>31</v>
      </c>
      <c r="C117" s="1">
        <v>28</v>
      </c>
      <c r="D117" s="1">
        <v>16</v>
      </c>
    </row>
    <row r="118" spans="1:4" x14ac:dyDescent="0.25">
      <c r="A118" s="6">
        <v>26</v>
      </c>
      <c r="B118" s="25">
        <v>31</v>
      </c>
      <c r="C118" s="1">
        <v>29</v>
      </c>
      <c r="D118" s="1">
        <v>17</v>
      </c>
    </row>
    <row r="119" spans="1:4" x14ac:dyDescent="0.25">
      <c r="A119" s="6">
        <v>28</v>
      </c>
      <c r="B119" s="25">
        <v>31</v>
      </c>
      <c r="C119" s="1">
        <v>25</v>
      </c>
      <c r="D119" s="1">
        <v>12</v>
      </c>
    </row>
    <row r="120" spans="1:4" x14ac:dyDescent="0.25">
      <c r="A120" s="6">
        <v>20</v>
      </c>
      <c r="B120" s="25">
        <v>32</v>
      </c>
      <c r="C120" s="1">
        <v>31</v>
      </c>
      <c r="D120" s="1">
        <v>12</v>
      </c>
    </row>
    <row r="121" spans="1:4" x14ac:dyDescent="0.25">
      <c r="A121" s="6">
        <v>30</v>
      </c>
      <c r="B121" s="25">
        <v>32</v>
      </c>
      <c r="C121" s="1">
        <v>29</v>
      </c>
      <c r="D121" s="1">
        <v>14</v>
      </c>
    </row>
    <row r="122" spans="1:4" x14ac:dyDescent="0.25">
      <c r="A122" s="6">
        <v>23</v>
      </c>
      <c r="B122" s="25">
        <v>32</v>
      </c>
      <c r="C122" s="1">
        <v>29</v>
      </c>
      <c r="D122" s="1">
        <v>18</v>
      </c>
    </row>
    <row r="123" spans="1:4" x14ac:dyDescent="0.25">
      <c r="A123" s="6">
        <v>37</v>
      </c>
      <c r="B123" s="25">
        <v>32</v>
      </c>
      <c r="C123" s="1">
        <v>31</v>
      </c>
      <c r="D123" s="1">
        <v>13</v>
      </c>
    </row>
    <row r="124" spans="1:4" x14ac:dyDescent="0.25">
      <c r="A124" s="6">
        <v>25</v>
      </c>
      <c r="B124" s="25">
        <v>33</v>
      </c>
      <c r="C124" s="1">
        <v>28</v>
      </c>
      <c r="D124" s="1">
        <v>15</v>
      </c>
    </row>
    <row r="125" spans="1:4" x14ac:dyDescent="0.25">
      <c r="A125" s="6">
        <v>32</v>
      </c>
      <c r="B125" s="25">
        <v>33</v>
      </c>
      <c r="C125" s="1">
        <v>29</v>
      </c>
      <c r="D125" s="1">
        <v>12</v>
      </c>
    </row>
    <row r="126" spans="1:4" x14ac:dyDescent="0.25">
      <c r="A126" s="6">
        <v>37</v>
      </c>
      <c r="B126" s="25">
        <v>34</v>
      </c>
      <c r="C126" s="1">
        <v>31</v>
      </c>
      <c r="D126" s="1">
        <v>10</v>
      </c>
    </row>
    <row r="127" spans="1:4" x14ac:dyDescent="0.25">
      <c r="A127" s="6">
        <v>22</v>
      </c>
      <c r="B127" s="25">
        <v>34</v>
      </c>
      <c r="C127" s="1">
        <v>26</v>
      </c>
      <c r="D127" s="1">
        <v>10</v>
      </c>
    </row>
    <row r="128" spans="1:4" x14ac:dyDescent="0.25">
      <c r="A128" s="6">
        <v>33</v>
      </c>
      <c r="B128" s="25">
        <v>34</v>
      </c>
      <c r="C128" s="1">
        <v>27</v>
      </c>
      <c r="D128" s="1">
        <v>9</v>
      </c>
    </row>
    <row r="129" spans="1:8" x14ac:dyDescent="0.25">
      <c r="A129" s="6">
        <v>21</v>
      </c>
      <c r="B129" s="25">
        <v>35</v>
      </c>
      <c r="C129" s="1">
        <v>28</v>
      </c>
      <c r="D129" s="1">
        <v>9</v>
      </c>
    </row>
    <row r="130" spans="1:8" x14ac:dyDescent="0.25">
      <c r="A130" s="6">
        <v>23</v>
      </c>
      <c r="B130" s="25">
        <v>38</v>
      </c>
      <c r="C130" s="1">
        <v>26</v>
      </c>
      <c r="D130" s="1">
        <v>14</v>
      </c>
    </row>
    <row r="131" spans="1:8" x14ac:dyDescent="0.25">
      <c r="A131" s="6">
        <v>30</v>
      </c>
      <c r="B131" s="24">
        <v>18</v>
      </c>
      <c r="C131" s="1">
        <v>27</v>
      </c>
      <c r="D131" s="1">
        <v>18</v>
      </c>
    </row>
    <row r="132" spans="1:8" x14ac:dyDescent="0.25">
      <c r="A132" s="6">
        <v>29</v>
      </c>
      <c r="B132" s="24">
        <v>18</v>
      </c>
      <c r="C132" s="1">
        <v>28</v>
      </c>
      <c r="D132" s="1">
        <v>18</v>
      </c>
    </row>
    <row r="133" spans="1:8" x14ac:dyDescent="0.25">
      <c r="A133" s="6">
        <v>27</v>
      </c>
      <c r="B133" s="24">
        <v>18</v>
      </c>
      <c r="C133" s="1">
        <v>27</v>
      </c>
      <c r="D133" s="1">
        <v>16</v>
      </c>
    </row>
    <row r="134" spans="1:8" x14ac:dyDescent="0.25">
      <c r="A134" s="6">
        <v>33</v>
      </c>
      <c r="B134" s="24">
        <v>20</v>
      </c>
      <c r="C134" s="1">
        <v>25</v>
      </c>
      <c r="D134" s="1">
        <v>17</v>
      </c>
    </row>
    <row r="135" spans="1:8" x14ac:dyDescent="0.25">
      <c r="A135" s="6">
        <v>28</v>
      </c>
      <c r="B135" s="24">
        <v>20</v>
      </c>
      <c r="C135" s="6">
        <v>31</v>
      </c>
    </row>
    <row r="136" spans="1:8" x14ac:dyDescent="0.25">
      <c r="A136" s="6">
        <v>23</v>
      </c>
      <c r="B136" s="24">
        <v>20</v>
      </c>
      <c r="C136" s="6">
        <v>33</v>
      </c>
      <c r="H136">
        <f>113</f>
        <v>113</v>
      </c>
    </row>
    <row r="137" spans="1:8" x14ac:dyDescent="0.25">
      <c r="A137" s="6">
        <v>25</v>
      </c>
      <c r="B137" s="24">
        <v>20</v>
      </c>
      <c r="C137" s="6">
        <v>30</v>
      </c>
    </row>
    <row r="138" spans="1:8" x14ac:dyDescent="0.25">
      <c r="A138" s="6">
        <v>39</v>
      </c>
      <c r="B138" s="24">
        <v>21</v>
      </c>
      <c r="C138" s="6">
        <v>31</v>
      </c>
    </row>
    <row r="139" spans="1:8" x14ac:dyDescent="0.25">
      <c r="A139" s="6">
        <v>37</v>
      </c>
      <c r="B139" s="24">
        <v>22</v>
      </c>
      <c r="C139" s="6">
        <v>31</v>
      </c>
    </row>
    <row r="140" spans="1:8" x14ac:dyDescent="0.25">
      <c r="A140" s="6">
        <v>26</v>
      </c>
      <c r="B140" s="24">
        <v>22</v>
      </c>
      <c r="C140" s="6">
        <v>25</v>
      </c>
    </row>
    <row r="141" spans="1:8" x14ac:dyDescent="0.25">
      <c r="A141" s="6">
        <v>30</v>
      </c>
      <c r="B141" s="24">
        <v>22</v>
      </c>
      <c r="C141" s="6">
        <v>29</v>
      </c>
    </row>
    <row r="142" spans="1:8" x14ac:dyDescent="0.25">
      <c r="A142" s="6">
        <v>32</v>
      </c>
      <c r="B142" s="24">
        <v>22</v>
      </c>
      <c r="C142" s="6">
        <v>30</v>
      </c>
    </row>
    <row r="143" spans="1:8" x14ac:dyDescent="0.25">
      <c r="A143" s="6">
        <v>40</v>
      </c>
      <c r="B143" s="24">
        <v>23</v>
      </c>
      <c r="C143" s="6">
        <v>34</v>
      </c>
    </row>
    <row r="144" spans="1:8" x14ac:dyDescent="0.25">
      <c r="A144" s="6">
        <v>23</v>
      </c>
      <c r="B144" s="24">
        <v>23</v>
      </c>
      <c r="C144" s="6">
        <v>30</v>
      </c>
    </row>
    <row r="145" spans="1:3" x14ac:dyDescent="0.25">
      <c r="A145" s="6">
        <v>27</v>
      </c>
      <c r="B145" s="24">
        <v>24</v>
      </c>
      <c r="C145" s="6">
        <v>29</v>
      </c>
    </row>
    <row r="146" spans="1:3" x14ac:dyDescent="0.25">
      <c r="A146" s="6">
        <v>28</v>
      </c>
      <c r="B146" s="24">
        <v>24</v>
      </c>
      <c r="C146" s="6">
        <v>32</v>
      </c>
    </row>
    <row r="147" spans="1:3" x14ac:dyDescent="0.25">
      <c r="A147" s="6">
        <v>24</v>
      </c>
      <c r="B147" s="24">
        <v>24</v>
      </c>
      <c r="C147" s="6">
        <v>31</v>
      </c>
    </row>
    <row r="148" spans="1:3" x14ac:dyDescent="0.25">
      <c r="A148" s="6">
        <v>29</v>
      </c>
      <c r="B148" s="24">
        <v>25</v>
      </c>
      <c r="C148" s="6">
        <v>28</v>
      </c>
    </row>
    <row r="149" spans="1:3" x14ac:dyDescent="0.25">
      <c r="A149" s="6">
        <v>25</v>
      </c>
      <c r="B149" s="24">
        <v>26</v>
      </c>
      <c r="C149" s="6">
        <v>30</v>
      </c>
    </row>
    <row r="150" spans="1:3" x14ac:dyDescent="0.25">
      <c r="A150" s="6">
        <v>36</v>
      </c>
      <c r="B150" s="24">
        <v>26</v>
      </c>
      <c r="C150" s="6">
        <v>27</v>
      </c>
    </row>
    <row r="151" spans="1:3" x14ac:dyDescent="0.25">
      <c r="A151" s="6">
        <v>27</v>
      </c>
      <c r="B151" s="24">
        <v>27</v>
      </c>
      <c r="C151" s="6">
        <v>26</v>
      </c>
    </row>
    <row r="152" spans="1:3" x14ac:dyDescent="0.25">
      <c r="A152" s="6">
        <v>32</v>
      </c>
      <c r="B152" s="24">
        <v>31</v>
      </c>
      <c r="C152" s="6">
        <v>27</v>
      </c>
    </row>
    <row r="153" spans="1:3" x14ac:dyDescent="0.25">
      <c r="A153" s="6">
        <v>24</v>
      </c>
      <c r="B153" s="24">
        <v>31</v>
      </c>
      <c r="C153" s="6">
        <v>23</v>
      </c>
    </row>
    <row r="154" spans="1:3" x14ac:dyDescent="0.25">
      <c r="A154" s="6">
        <v>33</v>
      </c>
      <c r="B154" s="24">
        <v>32</v>
      </c>
      <c r="C154" s="6">
        <v>30</v>
      </c>
    </row>
    <row r="155" spans="1:3" x14ac:dyDescent="0.25">
      <c r="A155" s="6">
        <v>29</v>
      </c>
      <c r="B155" s="24">
        <v>33</v>
      </c>
      <c r="C155" s="6">
        <v>33</v>
      </c>
    </row>
    <row r="156" spans="1:3" x14ac:dyDescent="0.25">
      <c r="A156" s="6">
        <v>28</v>
      </c>
      <c r="B156" s="1">
        <v>15</v>
      </c>
      <c r="C156" s="6">
        <v>28</v>
      </c>
    </row>
    <row r="157" spans="1:3" x14ac:dyDescent="0.25">
      <c r="A157" s="6">
        <v>22</v>
      </c>
      <c r="B157" s="1">
        <v>20</v>
      </c>
      <c r="C157" s="6">
        <v>31</v>
      </c>
    </row>
    <row r="158" spans="1:3" x14ac:dyDescent="0.25">
      <c r="A158" s="6">
        <v>26</v>
      </c>
      <c r="B158" s="1">
        <v>28</v>
      </c>
      <c r="C158" s="6">
        <v>27</v>
      </c>
    </row>
    <row r="159" spans="1:3" x14ac:dyDescent="0.25">
      <c r="A159" s="6">
        <v>32</v>
      </c>
      <c r="B159" s="1">
        <v>27</v>
      </c>
      <c r="C159" s="6">
        <v>30</v>
      </c>
    </row>
    <row r="160" spans="1:3" x14ac:dyDescent="0.25">
      <c r="A160" s="6">
        <v>29</v>
      </c>
      <c r="B160" s="1">
        <v>21</v>
      </c>
      <c r="C160" s="6">
        <v>27</v>
      </c>
    </row>
    <row r="161" spans="1:5" x14ac:dyDescent="0.25">
      <c r="A161" s="6">
        <v>32</v>
      </c>
      <c r="B161" s="1">
        <v>23</v>
      </c>
      <c r="C161" s="6">
        <v>33</v>
      </c>
    </row>
    <row r="162" spans="1:5" x14ac:dyDescent="0.25">
      <c r="A162" s="6">
        <v>25</v>
      </c>
      <c r="B162" s="1">
        <v>23</v>
      </c>
      <c r="C162" s="6">
        <v>32</v>
      </c>
    </row>
    <row r="163" spans="1:5" x14ac:dyDescent="0.25">
      <c r="A163" s="6">
        <v>26</v>
      </c>
      <c r="B163" s="1">
        <v>21</v>
      </c>
      <c r="C163" s="6">
        <v>33</v>
      </c>
    </row>
    <row r="164" spans="1:5" x14ac:dyDescent="0.25">
      <c r="A164" s="6">
        <v>19</v>
      </c>
      <c r="B164" s="1">
        <v>20</v>
      </c>
      <c r="C164" s="6">
        <v>30</v>
      </c>
    </row>
    <row r="165" spans="1:5" x14ac:dyDescent="0.25">
      <c r="A165" s="6">
        <v>26</v>
      </c>
      <c r="B165" s="1">
        <v>21</v>
      </c>
      <c r="C165" s="6">
        <v>30</v>
      </c>
    </row>
    <row r="166" spans="1:5" x14ac:dyDescent="0.25">
      <c r="A166" s="6">
        <v>27</v>
      </c>
      <c r="B166" s="1">
        <v>20</v>
      </c>
      <c r="C166" s="6">
        <v>29</v>
      </c>
    </row>
    <row r="167" spans="1:5" x14ac:dyDescent="0.25">
      <c r="A167" s="6">
        <v>31</v>
      </c>
      <c r="B167" s="1">
        <v>26</v>
      </c>
      <c r="C167" s="6">
        <v>29</v>
      </c>
    </row>
    <row r="168" spans="1:5" x14ac:dyDescent="0.25">
      <c r="A168" s="6">
        <v>29</v>
      </c>
      <c r="B168" s="1">
        <v>28</v>
      </c>
      <c r="C168" s="6">
        <v>32</v>
      </c>
    </row>
    <row r="169" spans="1:5" x14ac:dyDescent="0.25">
      <c r="A169" s="6">
        <v>21</v>
      </c>
      <c r="B169" s="1">
        <v>27</v>
      </c>
      <c r="C169" s="6">
        <v>31</v>
      </c>
      <c r="E169" t="s">
        <v>148</v>
      </c>
    </row>
    <row r="170" spans="1:5" x14ac:dyDescent="0.25">
      <c r="A170" s="6">
        <v>22</v>
      </c>
      <c r="B170" s="1">
        <v>23</v>
      </c>
      <c r="C170" s="6">
        <v>28</v>
      </c>
    </row>
    <row r="171" spans="1:5" x14ac:dyDescent="0.25">
      <c r="A171" s="6">
        <v>20</v>
      </c>
      <c r="B171" s="1">
        <v>21</v>
      </c>
      <c r="C171" s="6">
        <v>30</v>
      </c>
    </row>
    <row r="172" spans="1:5" x14ac:dyDescent="0.25">
      <c r="A172" s="6">
        <v>22</v>
      </c>
      <c r="B172" s="1">
        <v>22</v>
      </c>
      <c r="C172" s="6">
        <v>28</v>
      </c>
    </row>
    <row r="173" spans="1:5" x14ac:dyDescent="0.25">
      <c r="A173" s="6">
        <v>23</v>
      </c>
      <c r="B173" s="1">
        <v>21</v>
      </c>
      <c r="C173" s="6">
        <v>31</v>
      </c>
    </row>
    <row r="174" spans="1:5" x14ac:dyDescent="0.25">
      <c r="A174" s="6">
        <v>39</v>
      </c>
      <c r="B174" s="1">
        <v>29</v>
      </c>
      <c r="C174" s="6">
        <v>33</v>
      </c>
    </row>
    <row r="175" spans="1:5" x14ac:dyDescent="0.25">
      <c r="A175" s="6">
        <v>31</v>
      </c>
      <c r="B175" s="1">
        <v>27</v>
      </c>
      <c r="C175" s="6">
        <v>32</v>
      </c>
    </row>
    <row r="176" spans="1:5" x14ac:dyDescent="0.25">
      <c r="A176" s="6">
        <v>31</v>
      </c>
      <c r="B176" s="1">
        <v>21</v>
      </c>
      <c r="C176" s="6">
        <v>29</v>
      </c>
    </row>
    <row r="177" spans="1:3" x14ac:dyDescent="0.25">
      <c r="A177" s="6">
        <v>24</v>
      </c>
      <c r="B177" s="1">
        <v>23</v>
      </c>
      <c r="C177" s="6">
        <v>28</v>
      </c>
    </row>
    <row r="178" spans="1:3" x14ac:dyDescent="0.25">
      <c r="A178" s="6">
        <v>39</v>
      </c>
      <c r="B178" s="1">
        <v>22</v>
      </c>
      <c r="C178" s="6">
        <v>31</v>
      </c>
    </row>
    <row r="179" spans="1:3" x14ac:dyDescent="0.25">
      <c r="A179" s="6">
        <v>41</v>
      </c>
      <c r="B179" s="1">
        <v>26</v>
      </c>
      <c r="C179" s="6">
        <v>36</v>
      </c>
    </row>
    <row r="180" spans="1:3" x14ac:dyDescent="0.25">
      <c r="A180" s="6">
        <v>28</v>
      </c>
      <c r="B180" s="1">
        <v>21</v>
      </c>
      <c r="C180" s="6">
        <v>37</v>
      </c>
    </row>
    <row r="181" spans="1:3" x14ac:dyDescent="0.25">
      <c r="A181" s="6">
        <v>35</v>
      </c>
      <c r="B181" s="1">
        <v>22</v>
      </c>
      <c r="C181" s="6">
        <v>29</v>
      </c>
    </row>
    <row r="182" spans="1:3" x14ac:dyDescent="0.25">
      <c r="A182" s="6">
        <v>23</v>
      </c>
      <c r="B182" s="1">
        <v>24</v>
      </c>
      <c r="C182" s="6">
        <v>33</v>
      </c>
    </row>
    <row r="183" spans="1:3" x14ac:dyDescent="0.25">
      <c r="A183" s="6">
        <v>26</v>
      </c>
      <c r="B183" s="1">
        <v>22</v>
      </c>
      <c r="C183" s="6">
        <v>30</v>
      </c>
    </row>
    <row r="184" spans="1:3" x14ac:dyDescent="0.25">
      <c r="A184" s="6">
        <v>36</v>
      </c>
      <c r="B184" s="1">
        <v>21</v>
      </c>
      <c r="C184" s="6">
        <v>25</v>
      </c>
    </row>
    <row r="185" spans="1:3" x14ac:dyDescent="0.25">
      <c r="A185" s="6">
        <v>27</v>
      </c>
      <c r="B185" s="1">
        <v>20</v>
      </c>
      <c r="C185" s="6">
        <v>32</v>
      </c>
    </row>
    <row r="186" spans="1:3" x14ac:dyDescent="0.25">
      <c r="A186" s="6">
        <v>35</v>
      </c>
      <c r="B186" s="1">
        <v>27</v>
      </c>
      <c r="C186" s="6">
        <v>30</v>
      </c>
    </row>
    <row r="187" spans="1:3" x14ac:dyDescent="0.25">
      <c r="A187" s="6">
        <v>25</v>
      </c>
      <c r="B187" s="1">
        <v>21</v>
      </c>
      <c r="C187" s="6">
        <v>30</v>
      </c>
    </row>
    <row r="188" spans="1:3" x14ac:dyDescent="0.25">
      <c r="A188" s="6">
        <v>26</v>
      </c>
      <c r="B188" s="1">
        <v>25</v>
      </c>
      <c r="C188" s="6">
        <v>31</v>
      </c>
    </row>
    <row r="189" spans="1:3" x14ac:dyDescent="0.25">
      <c r="B189" s="1">
        <v>24</v>
      </c>
      <c r="C189" s="6">
        <v>27</v>
      </c>
    </row>
    <row r="190" spans="1:3" x14ac:dyDescent="0.25">
      <c r="B190" s="1">
        <v>24</v>
      </c>
      <c r="C190" s="6">
        <v>26</v>
      </c>
    </row>
    <row r="191" spans="1:3" x14ac:dyDescent="0.25">
      <c r="B191" s="1">
        <v>29</v>
      </c>
      <c r="C191" s="6">
        <v>27</v>
      </c>
    </row>
    <row r="192" spans="1:3" x14ac:dyDescent="0.25">
      <c r="B192" s="1">
        <v>23</v>
      </c>
      <c r="C192" s="6">
        <v>32</v>
      </c>
    </row>
    <row r="193" spans="2:3" x14ac:dyDescent="0.25">
      <c r="B193" s="1">
        <v>29</v>
      </c>
      <c r="C193" s="6">
        <v>31</v>
      </c>
    </row>
    <row r="194" spans="2:3" x14ac:dyDescent="0.25">
      <c r="B194" s="1">
        <v>29</v>
      </c>
      <c r="C194" s="6">
        <v>28</v>
      </c>
    </row>
    <row r="195" spans="2:3" x14ac:dyDescent="0.25">
      <c r="B195" s="1">
        <v>26</v>
      </c>
      <c r="C195" s="6">
        <v>23</v>
      </c>
    </row>
    <row r="196" spans="2:3" x14ac:dyDescent="0.25">
      <c r="B196" s="1">
        <v>23</v>
      </c>
      <c r="C196" s="6">
        <v>33</v>
      </c>
    </row>
    <row r="197" spans="2:3" x14ac:dyDescent="0.25">
      <c r="B197" s="1">
        <v>22</v>
      </c>
      <c r="C197" s="6">
        <v>24</v>
      </c>
    </row>
    <row r="198" spans="2:3" x14ac:dyDescent="0.25">
      <c r="B198" s="1">
        <v>24</v>
      </c>
      <c r="C198" s="6">
        <v>26</v>
      </c>
    </row>
    <row r="199" spans="2:3" x14ac:dyDescent="0.25">
      <c r="B199" s="1">
        <v>26</v>
      </c>
      <c r="C199" s="6">
        <v>27</v>
      </c>
    </row>
    <row r="200" spans="2:3" x14ac:dyDescent="0.25">
      <c r="B200" s="6">
        <v>24</v>
      </c>
      <c r="C200" s="6">
        <v>24</v>
      </c>
    </row>
    <row r="201" spans="2:3" x14ac:dyDescent="0.25">
      <c r="B201" s="6">
        <v>23</v>
      </c>
    </row>
    <row r="202" spans="2:3" x14ac:dyDescent="0.25">
      <c r="B202" s="6">
        <v>28</v>
      </c>
    </row>
    <row r="203" spans="2:3" x14ac:dyDescent="0.25">
      <c r="B203" s="6">
        <v>25</v>
      </c>
    </row>
    <row r="204" spans="2:3" x14ac:dyDescent="0.25">
      <c r="B204" s="6">
        <v>26</v>
      </c>
    </row>
    <row r="205" spans="2:3" x14ac:dyDescent="0.25">
      <c r="B205" s="6">
        <v>29</v>
      </c>
    </row>
    <row r="206" spans="2:3" x14ac:dyDescent="0.25">
      <c r="B206" s="6">
        <v>23</v>
      </c>
    </row>
    <row r="207" spans="2:3" x14ac:dyDescent="0.25">
      <c r="B207" s="6">
        <v>22</v>
      </c>
    </row>
    <row r="208" spans="2:3" x14ac:dyDescent="0.25">
      <c r="B208" s="6">
        <v>22</v>
      </c>
    </row>
    <row r="209" spans="2:2" x14ac:dyDescent="0.25">
      <c r="B209" s="6">
        <v>25</v>
      </c>
    </row>
    <row r="210" spans="2:2" x14ac:dyDescent="0.25">
      <c r="B210" s="6">
        <v>25</v>
      </c>
    </row>
    <row r="211" spans="2:2" x14ac:dyDescent="0.25">
      <c r="B211" s="6">
        <v>34</v>
      </c>
    </row>
    <row r="212" spans="2:2" x14ac:dyDescent="0.25">
      <c r="B212" s="6">
        <v>23</v>
      </c>
    </row>
    <row r="213" spans="2:2" x14ac:dyDescent="0.25">
      <c r="B213" s="6">
        <v>31</v>
      </c>
    </row>
    <row r="214" spans="2:2" x14ac:dyDescent="0.25">
      <c r="B214" s="6">
        <v>29</v>
      </c>
    </row>
    <row r="215" spans="2:2" x14ac:dyDescent="0.25">
      <c r="B215" s="6">
        <v>23</v>
      </c>
    </row>
    <row r="216" spans="2:2" x14ac:dyDescent="0.25">
      <c r="B216" s="6">
        <v>26</v>
      </c>
    </row>
    <row r="217" spans="2:2" x14ac:dyDescent="0.25">
      <c r="B217" s="6">
        <v>22</v>
      </c>
    </row>
    <row r="218" spans="2:2" x14ac:dyDescent="0.25">
      <c r="B218" s="6">
        <v>25</v>
      </c>
    </row>
    <row r="219" spans="2:2" x14ac:dyDescent="0.25">
      <c r="B219" s="6">
        <v>28</v>
      </c>
    </row>
    <row r="220" spans="2:2" x14ac:dyDescent="0.25">
      <c r="B220" s="6">
        <v>26</v>
      </c>
    </row>
    <row r="221" spans="2:2" x14ac:dyDescent="0.25">
      <c r="B221" s="6">
        <v>23</v>
      </c>
    </row>
    <row r="222" spans="2:2" x14ac:dyDescent="0.25">
      <c r="B222" s="6">
        <v>26</v>
      </c>
    </row>
    <row r="223" spans="2:2" x14ac:dyDescent="0.25">
      <c r="B223" s="6">
        <v>24</v>
      </c>
    </row>
    <row r="224" spans="2:2" x14ac:dyDescent="0.25">
      <c r="B224" s="6">
        <v>30</v>
      </c>
    </row>
    <row r="225" spans="2:2" x14ac:dyDescent="0.25">
      <c r="B225" s="6">
        <v>28</v>
      </c>
    </row>
    <row r="226" spans="2:2" x14ac:dyDescent="0.25">
      <c r="B226" s="6">
        <v>24</v>
      </c>
    </row>
    <row r="227" spans="2:2" x14ac:dyDescent="0.25">
      <c r="B227" s="6">
        <v>21</v>
      </c>
    </row>
    <row r="228" spans="2:2" x14ac:dyDescent="0.25">
      <c r="B228" s="6">
        <v>29</v>
      </c>
    </row>
    <row r="229" spans="2:2" x14ac:dyDescent="0.25">
      <c r="B229" s="6">
        <v>32</v>
      </c>
    </row>
    <row r="230" spans="2:2" x14ac:dyDescent="0.25">
      <c r="B230" s="6">
        <v>30</v>
      </c>
    </row>
    <row r="231" spans="2:2" x14ac:dyDescent="0.25">
      <c r="B231" s="6">
        <v>31</v>
      </c>
    </row>
    <row r="232" spans="2:2" x14ac:dyDescent="0.25">
      <c r="B232" s="6">
        <v>24</v>
      </c>
    </row>
    <row r="233" spans="2:2" x14ac:dyDescent="0.25">
      <c r="B233" s="6">
        <v>30</v>
      </c>
    </row>
    <row r="234" spans="2:2" x14ac:dyDescent="0.25">
      <c r="B234" s="6">
        <v>22</v>
      </c>
    </row>
    <row r="235" spans="2:2" x14ac:dyDescent="0.25">
      <c r="B235" s="6">
        <v>21</v>
      </c>
    </row>
    <row r="236" spans="2:2" x14ac:dyDescent="0.25">
      <c r="B236" s="6">
        <v>23</v>
      </c>
    </row>
    <row r="237" spans="2:2" x14ac:dyDescent="0.25">
      <c r="B237" s="6">
        <v>25</v>
      </c>
    </row>
    <row r="238" spans="2:2" x14ac:dyDescent="0.25">
      <c r="B238" s="6">
        <v>34</v>
      </c>
    </row>
    <row r="239" spans="2:2" x14ac:dyDescent="0.25">
      <c r="B239" s="6">
        <v>26</v>
      </c>
    </row>
    <row r="240" spans="2:2" x14ac:dyDescent="0.25">
      <c r="B240" s="6">
        <v>24</v>
      </c>
    </row>
    <row r="241" spans="2:2" x14ac:dyDescent="0.25">
      <c r="B241" s="6">
        <v>29</v>
      </c>
    </row>
    <row r="242" spans="2:2" x14ac:dyDescent="0.25">
      <c r="B242" s="6">
        <v>32</v>
      </c>
    </row>
    <row r="243" spans="2:2" x14ac:dyDescent="0.25">
      <c r="B243" s="6">
        <v>24</v>
      </c>
    </row>
    <row r="244" spans="2:2" x14ac:dyDescent="0.25">
      <c r="B244" s="6">
        <v>23</v>
      </c>
    </row>
    <row r="245" spans="2:2" x14ac:dyDescent="0.25">
      <c r="B245" s="6">
        <v>32</v>
      </c>
    </row>
    <row r="246" spans="2:2" x14ac:dyDescent="0.25">
      <c r="B246" s="6">
        <v>23</v>
      </c>
    </row>
    <row r="247" spans="2:2" x14ac:dyDescent="0.25">
      <c r="B247" s="6">
        <v>24</v>
      </c>
    </row>
    <row r="248" spans="2:2" x14ac:dyDescent="0.25">
      <c r="B248" s="6">
        <v>20</v>
      </c>
    </row>
    <row r="249" spans="2:2" x14ac:dyDescent="0.25">
      <c r="B249" s="6">
        <v>19</v>
      </c>
    </row>
    <row r="250" spans="2:2" x14ac:dyDescent="0.25">
      <c r="B250" s="6">
        <v>22</v>
      </c>
    </row>
    <row r="251" spans="2:2" x14ac:dyDescent="0.25">
      <c r="B251" s="6">
        <v>22</v>
      </c>
    </row>
    <row r="252" spans="2:2" x14ac:dyDescent="0.25">
      <c r="B252" s="6">
        <v>23</v>
      </c>
    </row>
    <row r="253" spans="2:2" x14ac:dyDescent="0.25">
      <c r="B253" s="6">
        <v>24</v>
      </c>
    </row>
    <row r="254" spans="2:2" x14ac:dyDescent="0.25">
      <c r="B254" s="6">
        <v>27</v>
      </c>
    </row>
    <row r="255" spans="2:2" x14ac:dyDescent="0.25">
      <c r="B255" s="6">
        <v>19</v>
      </c>
    </row>
    <row r="256" spans="2:2" x14ac:dyDescent="0.25">
      <c r="B256" s="6">
        <v>29</v>
      </c>
    </row>
    <row r="257" spans="2:2" x14ac:dyDescent="0.25">
      <c r="B257" s="6">
        <v>25</v>
      </c>
    </row>
    <row r="258" spans="2:2" x14ac:dyDescent="0.25">
      <c r="B258" s="6">
        <v>24</v>
      </c>
    </row>
    <row r="259" spans="2:2" x14ac:dyDescent="0.25">
      <c r="B259" s="6">
        <v>22</v>
      </c>
    </row>
    <row r="260" spans="2:2" x14ac:dyDescent="0.25">
      <c r="B260" s="6">
        <v>26</v>
      </c>
    </row>
    <row r="261" spans="2:2" x14ac:dyDescent="0.25">
      <c r="B261" s="6">
        <v>23</v>
      </c>
    </row>
    <row r="262" spans="2:2" x14ac:dyDescent="0.25">
      <c r="B262" s="6">
        <v>32</v>
      </c>
    </row>
    <row r="263" spans="2:2" x14ac:dyDescent="0.25">
      <c r="B263" s="6">
        <v>35</v>
      </c>
    </row>
    <row r="264" spans="2:2" x14ac:dyDescent="0.25">
      <c r="B264" s="6">
        <v>24</v>
      </c>
    </row>
    <row r="265" spans="2:2" x14ac:dyDescent="0.25">
      <c r="B265" s="6">
        <v>27</v>
      </c>
    </row>
    <row r="266" spans="2:2" x14ac:dyDescent="0.25">
      <c r="B266" s="6">
        <v>25</v>
      </c>
    </row>
    <row r="267" spans="2:2" x14ac:dyDescent="0.25">
      <c r="B267" s="6">
        <v>34</v>
      </c>
    </row>
    <row r="268" spans="2:2" x14ac:dyDescent="0.25">
      <c r="B268" s="6">
        <v>25</v>
      </c>
    </row>
    <row r="269" spans="2:2" x14ac:dyDescent="0.25">
      <c r="B269" s="6">
        <v>31</v>
      </c>
    </row>
    <row r="270" spans="2:2" x14ac:dyDescent="0.25">
      <c r="B270" s="6">
        <v>21</v>
      </c>
    </row>
    <row r="271" spans="2:2" x14ac:dyDescent="0.25">
      <c r="B271" s="6">
        <v>26</v>
      </c>
    </row>
    <row r="272" spans="2:2" x14ac:dyDescent="0.25">
      <c r="B272" s="6">
        <v>29</v>
      </c>
    </row>
    <row r="273" spans="2:2" x14ac:dyDescent="0.25">
      <c r="B273" s="6">
        <v>25</v>
      </c>
    </row>
    <row r="274" spans="2:2" x14ac:dyDescent="0.25">
      <c r="B274" s="6">
        <v>25</v>
      </c>
    </row>
    <row r="275" spans="2:2" x14ac:dyDescent="0.25">
      <c r="B275" s="6">
        <v>30</v>
      </c>
    </row>
    <row r="276" spans="2:2" x14ac:dyDescent="0.25">
      <c r="B276" s="6">
        <v>22</v>
      </c>
    </row>
    <row r="277" spans="2:2" x14ac:dyDescent="0.25">
      <c r="B277" s="6">
        <v>25</v>
      </c>
    </row>
    <row r="278" spans="2:2" x14ac:dyDescent="0.25">
      <c r="B278" s="6">
        <v>25</v>
      </c>
    </row>
    <row r="279" spans="2:2" x14ac:dyDescent="0.25">
      <c r="B279" s="6">
        <v>23</v>
      </c>
    </row>
    <row r="280" spans="2:2" x14ac:dyDescent="0.25">
      <c r="B280" s="6">
        <v>30</v>
      </c>
    </row>
    <row r="281" spans="2:2" x14ac:dyDescent="0.25">
      <c r="B281" s="6">
        <v>26</v>
      </c>
    </row>
    <row r="282" spans="2:2" x14ac:dyDescent="0.25">
      <c r="B282" s="6">
        <v>25</v>
      </c>
    </row>
    <row r="283" spans="2:2" x14ac:dyDescent="0.25">
      <c r="B283" s="6">
        <v>22</v>
      </c>
    </row>
    <row r="284" spans="2:2" x14ac:dyDescent="0.25">
      <c r="B284" s="6">
        <v>26</v>
      </c>
    </row>
    <row r="285" spans="2:2" x14ac:dyDescent="0.25">
      <c r="B285" s="6">
        <v>23</v>
      </c>
    </row>
    <row r="286" spans="2:2" x14ac:dyDescent="0.25">
      <c r="B286" s="6">
        <v>30</v>
      </c>
    </row>
    <row r="287" spans="2:2" x14ac:dyDescent="0.25">
      <c r="B287" s="6">
        <v>30</v>
      </c>
    </row>
    <row r="288" spans="2:2" x14ac:dyDescent="0.25">
      <c r="B288" s="6">
        <v>26</v>
      </c>
    </row>
    <row r="289" spans="2:2" x14ac:dyDescent="0.25">
      <c r="B289" s="6">
        <v>24</v>
      </c>
    </row>
    <row r="290" spans="2:2" x14ac:dyDescent="0.25">
      <c r="B290" s="6">
        <v>30</v>
      </c>
    </row>
    <row r="291" spans="2:2" x14ac:dyDescent="0.25">
      <c r="B291" s="6">
        <v>31</v>
      </c>
    </row>
    <row r="292" spans="2:2" x14ac:dyDescent="0.25">
      <c r="B292" s="6">
        <v>31</v>
      </c>
    </row>
    <row r="293" spans="2:2" x14ac:dyDescent="0.25">
      <c r="B293" s="6">
        <v>28</v>
      </c>
    </row>
    <row r="294" spans="2:2" x14ac:dyDescent="0.25">
      <c r="B294" s="6">
        <v>25</v>
      </c>
    </row>
    <row r="295" spans="2:2" x14ac:dyDescent="0.25">
      <c r="B295" s="6">
        <v>23</v>
      </c>
    </row>
    <row r="296" spans="2:2" x14ac:dyDescent="0.25">
      <c r="B296" s="6">
        <v>26</v>
      </c>
    </row>
    <row r="297" spans="2:2" x14ac:dyDescent="0.25">
      <c r="B297" s="6">
        <v>29</v>
      </c>
    </row>
    <row r="298" spans="2:2" x14ac:dyDescent="0.25">
      <c r="B298" s="6">
        <v>25</v>
      </c>
    </row>
    <row r="299" spans="2:2" x14ac:dyDescent="0.25">
      <c r="B299" s="6">
        <v>22</v>
      </c>
    </row>
    <row r="300" spans="2:2" x14ac:dyDescent="0.25">
      <c r="B300" s="6">
        <v>23</v>
      </c>
    </row>
    <row r="301" spans="2:2" x14ac:dyDescent="0.25">
      <c r="B301" s="6">
        <v>32</v>
      </c>
    </row>
    <row r="302" spans="2:2" x14ac:dyDescent="0.25">
      <c r="B302" s="6">
        <v>20</v>
      </c>
    </row>
    <row r="303" spans="2:2" x14ac:dyDescent="0.25">
      <c r="B303" s="6">
        <v>29</v>
      </c>
    </row>
    <row r="304" spans="2:2" x14ac:dyDescent="0.25">
      <c r="B304" s="6">
        <v>28</v>
      </c>
    </row>
    <row r="305" spans="2:2" x14ac:dyDescent="0.25">
      <c r="B305" s="6">
        <v>24</v>
      </c>
    </row>
    <row r="306" spans="2:2" x14ac:dyDescent="0.25">
      <c r="B306" s="6">
        <v>23</v>
      </c>
    </row>
    <row r="307" spans="2:2" x14ac:dyDescent="0.25">
      <c r="B307" s="6">
        <v>23</v>
      </c>
    </row>
    <row r="308" spans="2:2" x14ac:dyDescent="0.25">
      <c r="B308" s="6">
        <v>24</v>
      </c>
    </row>
    <row r="309" spans="2:2" x14ac:dyDescent="0.25">
      <c r="B309" s="6">
        <v>31</v>
      </c>
    </row>
    <row r="310" spans="2:2" x14ac:dyDescent="0.25">
      <c r="B310" s="6">
        <v>31</v>
      </c>
    </row>
    <row r="311" spans="2:2" x14ac:dyDescent="0.25">
      <c r="B311" s="6">
        <v>21</v>
      </c>
    </row>
    <row r="312" spans="2:2" x14ac:dyDescent="0.25">
      <c r="B312" s="6">
        <v>22</v>
      </c>
    </row>
    <row r="313" spans="2:2" x14ac:dyDescent="0.25">
      <c r="B313" s="6">
        <v>26</v>
      </c>
    </row>
    <row r="314" spans="2:2" x14ac:dyDescent="0.25">
      <c r="B314" s="6">
        <v>28</v>
      </c>
    </row>
    <row r="315" spans="2:2" x14ac:dyDescent="0.25">
      <c r="B315" s="6">
        <v>24</v>
      </c>
    </row>
    <row r="316" spans="2:2" x14ac:dyDescent="0.25">
      <c r="B316" s="6">
        <v>23</v>
      </c>
    </row>
    <row r="317" spans="2:2" x14ac:dyDescent="0.25">
      <c r="B317" s="6">
        <v>32</v>
      </c>
    </row>
    <row r="318" spans="2:2" x14ac:dyDescent="0.25">
      <c r="B318" s="6">
        <v>20</v>
      </c>
    </row>
    <row r="319" spans="2:2" x14ac:dyDescent="0.25">
      <c r="B319" s="6">
        <v>19</v>
      </c>
    </row>
    <row r="320" spans="2:2" x14ac:dyDescent="0.25">
      <c r="B320" s="6">
        <v>21</v>
      </c>
    </row>
    <row r="321" spans="2:2" x14ac:dyDescent="0.25">
      <c r="B321" s="6">
        <v>25</v>
      </c>
    </row>
    <row r="322" spans="2:2" x14ac:dyDescent="0.25">
      <c r="B322" s="10">
        <v>27</v>
      </c>
    </row>
    <row r="323" spans="2:2" x14ac:dyDescent="0.25">
      <c r="B323">
        <v>24</v>
      </c>
    </row>
    <row r="324" spans="2:2" x14ac:dyDescent="0.25">
      <c r="B324">
        <v>31</v>
      </c>
    </row>
    <row r="325" spans="2:2" x14ac:dyDescent="0.25">
      <c r="B325">
        <v>34</v>
      </c>
    </row>
    <row r="326" spans="2:2" x14ac:dyDescent="0.25">
      <c r="B326">
        <v>23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1"/>
  <sheetViews>
    <sheetView topLeftCell="I1" workbookViewId="0">
      <selection activeCell="G4" sqref="G4"/>
    </sheetView>
  </sheetViews>
  <sheetFormatPr defaultRowHeight="15" x14ac:dyDescent="0.25"/>
  <cols>
    <col min="1" max="1" width="13.140625" customWidth="1"/>
    <col min="2" max="2" width="15.7109375" customWidth="1"/>
    <col min="10" max="10" width="32.28515625" bestFit="1" customWidth="1"/>
    <col min="12" max="12" width="11.5703125" bestFit="1" customWidth="1"/>
  </cols>
  <sheetData>
    <row r="1" spans="1:18" x14ac:dyDescent="0.25">
      <c r="F1" t="s">
        <v>137</v>
      </c>
      <c r="G1">
        <f>SUM(G4+I4+H4)</f>
        <v>260</v>
      </c>
      <c r="K1">
        <f>60/200</f>
        <v>0.3</v>
      </c>
      <c r="L1" t="s">
        <v>134</v>
      </c>
      <c r="M1" t="s">
        <v>139</v>
      </c>
    </row>
    <row r="2" spans="1:18" x14ac:dyDescent="0.25">
      <c r="F2" t="s">
        <v>138</v>
      </c>
      <c r="G2">
        <v>51</v>
      </c>
      <c r="H2">
        <v>12</v>
      </c>
      <c r="I2">
        <v>37</v>
      </c>
      <c r="K2" t="s">
        <v>121</v>
      </c>
      <c r="L2" t="s">
        <v>0</v>
      </c>
      <c r="M2" t="s">
        <v>136</v>
      </c>
    </row>
    <row r="3" spans="1:18" x14ac:dyDescent="0.25">
      <c r="F3" t="s">
        <v>140</v>
      </c>
      <c r="G3">
        <f>G4/260</f>
        <v>0.49615384615384617</v>
      </c>
      <c r="H3">
        <f t="shared" ref="H3:I3" si="0">H4/260</f>
        <v>0.23076923076923078</v>
      </c>
      <c r="I3">
        <f t="shared" si="0"/>
        <v>0.27307692307692305</v>
      </c>
      <c r="J3" t="s">
        <v>142</v>
      </c>
      <c r="K3">
        <f>20*G3</f>
        <v>9.9230769230769234</v>
      </c>
      <c r="L3">
        <f>20*H3</f>
        <v>4.6153846153846159</v>
      </c>
      <c r="M3">
        <f>20*I3</f>
        <v>5.4615384615384608</v>
      </c>
    </row>
    <row r="4" spans="1:18" x14ac:dyDescent="0.25">
      <c r="F4" t="s">
        <v>141</v>
      </c>
      <c r="G4">
        <v>129</v>
      </c>
      <c r="H4">
        <v>60</v>
      </c>
      <c r="I4">
        <v>71</v>
      </c>
      <c r="J4" t="s">
        <v>143</v>
      </c>
      <c r="K4" s="1">
        <v>10</v>
      </c>
      <c r="L4" s="1">
        <v>4</v>
      </c>
      <c r="M4" s="1">
        <v>6</v>
      </c>
      <c r="O4">
        <f>10*18</f>
        <v>180</v>
      </c>
      <c r="P4">
        <f>180-129</f>
        <v>51</v>
      </c>
      <c r="Q4">
        <f>6*18</f>
        <v>108</v>
      </c>
      <c r="R4">
        <f>108-71</f>
        <v>37</v>
      </c>
    </row>
    <row r="5" spans="1:18" x14ac:dyDescent="0.25">
      <c r="A5" s="3" t="s">
        <v>8</v>
      </c>
      <c r="B5" t="s">
        <v>9</v>
      </c>
      <c r="F5" t="s">
        <v>12</v>
      </c>
      <c r="G5" t="s">
        <v>1</v>
      </c>
      <c r="H5" t="s">
        <v>0</v>
      </c>
      <c r="I5" t="s">
        <v>3</v>
      </c>
      <c r="L5" t="s">
        <v>26</v>
      </c>
      <c r="P5">
        <f>4*18</f>
        <v>72</v>
      </c>
    </row>
    <row r="6" spans="1:18" x14ac:dyDescent="0.25">
      <c r="A6" s="5">
        <v>18</v>
      </c>
      <c r="B6" s="4">
        <v>1</v>
      </c>
      <c r="F6">
        <v>18</v>
      </c>
      <c r="G6">
        <v>1</v>
      </c>
      <c r="H6">
        <v>0</v>
      </c>
      <c r="I6">
        <v>0</v>
      </c>
      <c r="K6" t="s">
        <v>25</v>
      </c>
      <c r="L6">
        <v>53</v>
      </c>
      <c r="M6">
        <f>L6/18</f>
        <v>2.9444444444444446</v>
      </c>
      <c r="N6">
        <v>3</v>
      </c>
      <c r="O6" t="s">
        <v>33</v>
      </c>
    </row>
    <row r="7" spans="1:18" x14ac:dyDescent="0.25">
      <c r="A7" s="5">
        <v>20</v>
      </c>
      <c r="B7" s="4">
        <v>6</v>
      </c>
      <c r="F7">
        <v>19</v>
      </c>
      <c r="G7">
        <v>0</v>
      </c>
      <c r="H7">
        <v>1</v>
      </c>
      <c r="I7">
        <v>0</v>
      </c>
      <c r="K7" t="s">
        <v>27</v>
      </c>
      <c r="L7">
        <v>38</v>
      </c>
      <c r="M7">
        <f>L7/18</f>
        <v>2.1111111111111112</v>
      </c>
      <c r="N7">
        <v>2</v>
      </c>
    </row>
    <row r="8" spans="1:18" x14ac:dyDescent="0.25">
      <c r="A8" s="5">
        <v>21</v>
      </c>
      <c r="B8" s="4">
        <v>3</v>
      </c>
      <c r="F8">
        <v>20</v>
      </c>
      <c r="G8">
        <v>6</v>
      </c>
      <c r="H8">
        <v>4</v>
      </c>
      <c r="I8" s="4">
        <v>2</v>
      </c>
      <c r="K8" t="s">
        <v>28</v>
      </c>
      <c r="L8">
        <v>28</v>
      </c>
      <c r="M8">
        <f>L8/18</f>
        <v>1.5555555555555556</v>
      </c>
      <c r="N8">
        <v>2</v>
      </c>
    </row>
    <row r="9" spans="1:18" x14ac:dyDescent="0.25">
      <c r="A9" s="5">
        <v>22</v>
      </c>
      <c r="B9" s="4">
        <v>11</v>
      </c>
      <c r="F9">
        <v>21</v>
      </c>
      <c r="G9">
        <v>3</v>
      </c>
      <c r="H9">
        <v>5</v>
      </c>
      <c r="I9" s="4">
        <v>0</v>
      </c>
      <c r="L9" t="s">
        <v>29</v>
      </c>
    </row>
    <row r="10" spans="1:18" x14ac:dyDescent="0.25">
      <c r="A10" s="5">
        <v>23</v>
      </c>
      <c r="B10" s="4">
        <v>16</v>
      </c>
      <c r="F10">
        <v>22</v>
      </c>
      <c r="G10">
        <v>11</v>
      </c>
      <c r="H10">
        <v>7</v>
      </c>
      <c r="I10" s="4">
        <v>1</v>
      </c>
      <c r="K10" t="s">
        <v>30</v>
      </c>
      <c r="L10">
        <v>15</v>
      </c>
      <c r="M10">
        <f>L10/18</f>
        <v>0.83333333333333337</v>
      </c>
      <c r="N10">
        <v>1</v>
      </c>
    </row>
    <row r="11" spans="1:18" x14ac:dyDescent="0.25">
      <c r="A11" s="5">
        <v>24</v>
      </c>
      <c r="B11" s="4">
        <v>14</v>
      </c>
      <c r="F11">
        <v>23</v>
      </c>
      <c r="G11">
        <v>16</v>
      </c>
      <c r="H11">
        <v>6</v>
      </c>
      <c r="I11" s="4">
        <v>3</v>
      </c>
      <c r="K11" t="s">
        <v>31</v>
      </c>
      <c r="L11">
        <v>22</v>
      </c>
      <c r="M11">
        <f>L11/18</f>
        <v>1.2222222222222223</v>
      </c>
      <c r="N11">
        <v>1</v>
      </c>
    </row>
    <row r="12" spans="1:18" x14ac:dyDescent="0.25">
      <c r="A12" s="5">
        <v>25</v>
      </c>
      <c r="B12" s="4">
        <v>12</v>
      </c>
      <c r="F12">
        <v>24</v>
      </c>
      <c r="G12">
        <v>14</v>
      </c>
      <c r="H12">
        <v>10</v>
      </c>
      <c r="I12" s="4">
        <v>4</v>
      </c>
      <c r="K12" t="s">
        <v>32</v>
      </c>
      <c r="L12">
        <v>32</v>
      </c>
      <c r="M12">
        <f>L12/18</f>
        <v>1.7777777777777777</v>
      </c>
      <c r="N12">
        <v>2</v>
      </c>
      <c r="O12" t="s">
        <v>135</v>
      </c>
    </row>
    <row r="13" spans="1:18" x14ac:dyDescent="0.25">
      <c r="A13" s="5">
        <v>26</v>
      </c>
      <c r="B13" s="4">
        <v>9</v>
      </c>
      <c r="F13">
        <v>25</v>
      </c>
      <c r="G13">
        <v>12</v>
      </c>
      <c r="H13">
        <v>6</v>
      </c>
      <c r="I13" s="4">
        <v>2</v>
      </c>
      <c r="L13" t="s">
        <v>0</v>
      </c>
    </row>
    <row r="14" spans="1:18" x14ac:dyDescent="0.25">
      <c r="A14" s="5">
        <v>27</v>
      </c>
      <c r="B14" s="4">
        <v>11</v>
      </c>
      <c r="F14">
        <v>26</v>
      </c>
      <c r="G14">
        <v>9</v>
      </c>
      <c r="H14">
        <v>3</v>
      </c>
      <c r="I14" s="4">
        <v>5</v>
      </c>
      <c r="K14" t="s">
        <v>30</v>
      </c>
      <c r="L14">
        <v>32</v>
      </c>
      <c r="M14">
        <f>L14/18</f>
        <v>1.7777777777777777</v>
      </c>
      <c r="N14">
        <v>1</v>
      </c>
    </row>
    <row r="15" spans="1:18" x14ac:dyDescent="0.25">
      <c r="A15" s="5">
        <v>28</v>
      </c>
      <c r="B15" s="4">
        <v>2</v>
      </c>
      <c r="F15">
        <v>27</v>
      </c>
      <c r="G15">
        <v>11</v>
      </c>
      <c r="H15">
        <v>2</v>
      </c>
      <c r="I15" s="4">
        <v>6</v>
      </c>
      <c r="K15" t="s">
        <v>31</v>
      </c>
      <c r="L15">
        <v>7</v>
      </c>
      <c r="M15">
        <f>L15/18</f>
        <v>0.3888888888888889</v>
      </c>
      <c r="N15">
        <v>1</v>
      </c>
    </row>
    <row r="16" spans="1:18" x14ac:dyDescent="0.25">
      <c r="A16" s="5">
        <v>29</v>
      </c>
      <c r="B16" s="4">
        <v>16</v>
      </c>
      <c r="F16">
        <v>28</v>
      </c>
      <c r="G16">
        <v>2</v>
      </c>
      <c r="H16">
        <v>2</v>
      </c>
      <c r="I16" s="4">
        <v>8</v>
      </c>
      <c r="K16" t="s">
        <v>34</v>
      </c>
      <c r="L16">
        <v>6</v>
      </c>
      <c r="M16">
        <f>L16/18</f>
        <v>0.33333333333333331</v>
      </c>
      <c r="N16">
        <v>1</v>
      </c>
    </row>
    <row r="17" spans="1:15" x14ac:dyDescent="0.25">
      <c r="A17" s="5">
        <v>30</v>
      </c>
      <c r="B17" s="4">
        <v>12</v>
      </c>
      <c r="F17">
        <v>29</v>
      </c>
      <c r="G17">
        <v>16</v>
      </c>
      <c r="H17">
        <v>3</v>
      </c>
      <c r="I17" s="4">
        <v>8</v>
      </c>
      <c r="K17" t="s">
        <v>35</v>
      </c>
      <c r="L17">
        <v>2</v>
      </c>
      <c r="M17">
        <f>L17/18</f>
        <v>0.1111111111111111</v>
      </c>
      <c r="N17">
        <v>1</v>
      </c>
    </row>
    <row r="18" spans="1:15" x14ac:dyDescent="0.25">
      <c r="A18" s="5">
        <v>31</v>
      </c>
      <c r="B18" s="4">
        <v>5</v>
      </c>
      <c r="F18">
        <v>30</v>
      </c>
      <c r="G18">
        <v>12</v>
      </c>
      <c r="H18">
        <v>1</v>
      </c>
      <c r="I18" s="4">
        <v>7</v>
      </c>
      <c r="K18" t="s">
        <v>36</v>
      </c>
      <c r="L18">
        <v>3</v>
      </c>
      <c r="M18">
        <f>L18/18</f>
        <v>0.16666666666666666</v>
      </c>
      <c r="N18">
        <v>1</v>
      </c>
      <c r="O18" t="s">
        <v>37</v>
      </c>
    </row>
    <row r="19" spans="1:15" x14ac:dyDescent="0.25">
      <c r="A19" s="5">
        <v>32</v>
      </c>
      <c r="B19" s="4">
        <v>4</v>
      </c>
      <c r="F19">
        <v>31</v>
      </c>
      <c r="G19">
        <v>5</v>
      </c>
      <c r="H19">
        <v>4</v>
      </c>
      <c r="I19" s="4">
        <v>8</v>
      </c>
    </row>
    <row r="20" spans="1:15" x14ac:dyDescent="0.25">
      <c r="A20" s="5">
        <v>33</v>
      </c>
      <c r="B20" s="4">
        <v>2</v>
      </c>
      <c r="F20">
        <v>32</v>
      </c>
      <c r="G20">
        <v>4</v>
      </c>
      <c r="H20">
        <v>1</v>
      </c>
      <c r="I20" s="4">
        <v>6</v>
      </c>
    </row>
    <row r="21" spans="1:15" x14ac:dyDescent="0.25">
      <c r="A21" s="5">
        <v>34</v>
      </c>
      <c r="B21" s="4">
        <v>3</v>
      </c>
      <c r="F21">
        <v>33</v>
      </c>
      <c r="G21">
        <v>2</v>
      </c>
      <c r="H21">
        <v>0</v>
      </c>
      <c r="I21" s="4">
        <v>6</v>
      </c>
    </row>
    <row r="22" spans="1:15" x14ac:dyDescent="0.25">
      <c r="A22" s="5">
        <v>35</v>
      </c>
      <c r="B22" s="4">
        <v>1</v>
      </c>
      <c r="F22">
        <v>34</v>
      </c>
      <c r="G22">
        <v>3</v>
      </c>
      <c r="H22">
        <v>1</v>
      </c>
      <c r="I22" s="4">
        <v>2</v>
      </c>
    </row>
    <row r="23" spans="1:15" x14ac:dyDescent="0.25">
      <c r="A23" s="5">
        <v>38</v>
      </c>
      <c r="B23" s="4">
        <v>1</v>
      </c>
      <c r="F23">
        <v>35</v>
      </c>
      <c r="G23">
        <v>1</v>
      </c>
      <c r="H23">
        <v>0</v>
      </c>
      <c r="I23" s="4">
        <v>2</v>
      </c>
    </row>
    <row r="24" spans="1:15" x14ac:dyDescent="0.25">
      <c r="A24" s="5" t="s">
        <v>7</v>
      </c>
      <c r="B24" s="4">
        <v>129</v>
      </c>
      <c r="F24">
        <v>36</v>
      </c>
      <c r="G24">
        <v>0</v>
      </c>
      <c r="H24">
        <v>1</v>
      </c>
      <c r="I24" s="4">
        <v>0</v>
      </c>
    </row>
    <row r="25" spans="1:15" x14ac:dyDescent="0.25">
      <c r="F25">
        <v>37</v>
      </c>
      <c r="G25">
        <v>0</v>
      </c>
      <c r="H25">
        <v>0</v>
      </c>
      <c r="I25" s="4">
        <v>0</v>
      </c>
    </row>
    <row r="26" spans="1:15" x14ac:dyDescent="0.25">
      <c r="F26">
        <v>38</v>
      </c>
      <c r="G26">
        <v>1</v>
      </c>
      <c r="H26">
        <v>1</v>
      </c>
      <c r="I26" s="4">
        <v>0</v>
      </c>
    </row>
    <row r="27" spans="1:15" x14ac:dyDescent="0.25">
      <c r="F27">
        <v>39</v>
      </c>
      <c r="G27">
        <v>0</v>
      </c>
      <c r="H27">
        <v>0</v>
      </c>
      <c r="I27" s="4">
        <v>0</v>
      </c>
    </row>
    <row r="28" spans="1:15" x14ac:dyDescent="0.25">
      <c r="F28">
        <v>40</v>
      </c>
      <c r="G28">
        <v>0</v>
      </c>
      <c r="H28">
        <v>1</v>
      </c>
      <c r="I28" s="4">
        <v>0</v>
      </c>
    </row>
    <row r="29" spans="1:15" x14ac:dyDescent="0.25">
      <c r="F29">
        <v>41</v>
      </c>
      <c r="G29">
        <v>0</v>
      </c>
      <c r="H29">
        <v>0</v>
      </c>
      <c r="I29" s="4">
        <v>1</v>
      </c>
    </row>
    <row r="30" spans="1:15" x14ac:dyDescent="0.25">
      <c r="F30">
        <v>42</v>
      </c>
      <c r="G30">
        <v>0</v>
      </c>
      <c r="H30">
        <v>0</v>
      </c>
      <c r="I30">
        <v>0</v>
      </c>
    </row>
    <row r="31" spans="1:15" x14ac:dyDescent="0.25">
      <c r="F31">
        <v>43</v>
      </c>
      <c r="G31">
        <v>0</v>
      </c>
      <c r="H31">
        <v>1</v>
      </c>
      <c r="I31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70"/>
  <sheetViews>
    <sheetView topLeftCell="M10" zoomScale="90" zoomScaleNormal="90" workbookViewId="0">
      <pane ySplit="1" topLeftCell="A11" activePane="bottomLeft" state="frozen"/>
      <selection activeCell="G4" sqref="G4"/>
      <selection pane="bottomLeft" activeCell="U15" sqref="U15"/>
    </sheetView>
  </sheetViews>
  <sheetFormatPr defaultRowHeight="15.75" x14ac:dyDescent="0.25"/>
  <cols>
    <col min="1" max="1" width="16.42578125" style="14" customWidth="1"/>
    <col min="2" max="2" width="10.7109375" style="14" customWidth="1"/>
    <col min="3" max="3" width="34.7109375" style="14" customWidth="1"/>
    <col min="4" max="4" width="13.28515625" style="14" customWidth="1"/>
    <col min="5" max="5" width="13.140625" style="14" customWidth="1"/>
    <col min="6" max="6" width="30.42578125" style="14" customWidth="1"/>
    <col min="7" max="7" width="13.28515625" style="14" customWidth="1"/>
    <col min="8" max="8" width="9.140625" style="14"/>
    <col min="9" max="9" width="11" style="14" customWidth="1"/>
    <col min="10" max="10" width="13.28515625" style="14" customWidth="1"/>
    <col min="11" max="11" width="9.140625" style="14"/>
    <col min="12" max="12" width="13.140625" style="14" customWidth="1"/>
    <col min="13" max="13" width="11.7109375" style="14" customWidth="1"/>
    <col min="14" max="14" width="9.140625" style="14"/>
    <col min="15" max="15" width="13.140625" style="14" customWidth="1"/>
    <col min="16" max="16" width="11.140625" style="14" customWidth="1"/>
    <col min="17" max="17" width="16.140625" style="14" customWidth="1"/>
    <col min="18" max="18" width="13.140625" style="14" customWidth="1"/>
    <col min="19" max="19" width="12.28515625" style="14" customWidth="1"/>
    <col min="20" max="20" width="9.140625" style="14"/>
    <col min="21" max="21" width="13.140625" style="14" customWidth="1"/>
    <col min="22" max="22" width="12.5703125" style="14" customWidth="1"/>
    <col min="23" max="23" width="9.140625" style="14"/>
    <col min="24" max="24" width="13.140625" style="14" customWidth="1"/>
    <col min="25" max="25" width="12" style="14" bestFit="1" customWidth="1"/>
    <col min="26" max="26" width="9.140625" style="14"/>
    <col min="27" max="27" width="13.140625" style="14" customWidth="1"/>
    <col min="28" max="28" width="12" style="14" bestFit="1" customWidth="1"/>
    <col min="29" max="29" width="9.140625" style="14"/>
    <col min="30" max="30" width="13.140625" style="14" customWidth="1"/>
    <col min="31" max="31" width="12" style="14" bestFit="1" customWidth="1"/>
    <col min="32" max="32" width="9.140625" style="14"/>
    <col min="33" max="33" width="13.140625" style="14" customWidth="1"/>
    <col min="34" max="34" width="12.85546875" style="14" customWidth="1"/>
    <col min="35" max="35" width="9.140625" style="14"/>
    <col min="36" max="36" width="9.140625" style="14" customWidth="1"/>
    <col min="37" max="37" width="12" style="14" customWidth="1"/>
    <col min="38" max="38" width="9.140625" style="14"/>
    <col min="39" max="39" width="13.140625" style="14" customWidth="1"/>
    <col min="40" max="40" width="14" style="14" customWidth="1"/>
    <col min="41" max="41" width="9.140625" style="14"/>
    <col min="42" max="42" width="9.140625" style="14" customWidth="1"/>
    <col min="43" max="43" width="12" style="14" bestFit="1" customWidth="1"/>
    <col min="44" max="44" width="9.140625" style="14"/>
    <col min="45" max="45" width="9.140625" style="14" customWidth="1"/>
    <col min="46" max="46" width="12" style="14" bestFit="1" customWidth="1"/>
    <col min="47" max="47" width="9.140625" style="14"/>
    <col min="48" max="48" width="9.140625" style="14" customWidth="1"/>
    <col min="49" max="49" width="12" style="14" bestFit="1" customWidth="1"/>
    <col min="50" max="50" width="9.140625" style="14"/>
    <col min="51" max="51" width="9.140625" style="14" customWidth="1"/>
    <col min="52" max="52" width="12" style="14" bestFit="1" customWidth="1"/>
    <col min="53" max="53" width="9.140625" style="14"/>
    <col min="54" max="54" width="9.140625" style="14" customWidth="1"/>
    <col min="55" max="16384" width="9.140625" style="14"/>
  </cols>
  <sheetData>
    <row r="1" spans="1:54" hidden="1" x14ac:dyDescent="0.25">
      <c r="A1" s="14" t="s">
        <v>40</v>
      </c>
    </row>
    <row r="2" spans="1:54" hidden="1" x14ac:dyDescent="0.25">
      <c r="A2" s="14" t="s">
        <v>41</v>
      </c>
    </row>
    <row r="3" spans="1:54" hidden="1" x14ac:dyDescent="0.25">
      <c r="A3" s="21" t="s">
        <v>42</v>
      </c>
    </row>
    <row r="4" spans="1:54" hidden="1" x14ac:dyDescent="0.25">
      <c r="A4" s="16" t="s">
        <v>43</v>
      </c>
    </row>
    <row r="5" spans="1:54" hidden="1" x14ac:dyDescent="0.25">
      <c r="A5" s="16" t="s">
        <v>44</v>
      </c>
    </row>
    <row r="6" spans="1:54" hidden="1" x14ac:dyDescent="0.25">
      <c r="A6" s="16" t="s">
        <v>45</v>
      </c>
    </row>
    <row r="7" spans="1:54" hidden="1" x14ac:dyDescent="0.25">
      <c r="A7" s="16" t="s">
        <v>46</v>
      </c>
    </row>
    <row r="8" spans="1:54" hidden="1" x14ac:dyDescent="0.25">
      <c r="A8" s="16" t="s">
        <v>47</v>
      </c>
    </row>
    <row r="9" spans="1:54" hidden="1" x14ac:dyDescent="0.25">
      <c r="A9" s="20" t="s">
        <v>48</v>
      </c>
      <c r="B9" s="19" t="s">
        <v>49</v>
      </c>
      <c r="F9" s="15" t="s">
        <v>52</v>
      </c>
    </row>
    <row r="10" spans="1:54" x14ac:dyDescent="0.25">
      <c r="A10" s="17" t="s">
        <v>53</v>
      </c>
      <c r="B10" s="14" t="s">
        <v>87</v>
      </c>
      <c r="C10" s="14" t="s">
        <v>54</v>
      </c>
      <c r="D10" s="17" t="s">
        <v>56</v>
      </c>
      <c r="E10" s="14" t="s">
        <v>87</v>
      </c>
      <c r="F10" s="14" t="s">
        <v>123</v>
      </c>
      <c r="G10" s="17" t="s">
        <v>59</v>
      </c>
      <c r="H10" s="14" t="s">
        <v>87</v>
      </c>
      <c r="I10" s="14" t="s">
        <v>124</v>
      </c>
      <c r="J10" s="17" t="s">
        <v>60</v>
      </c>
      <c r="K10" s="14" t="s">
        <v>87</v>
      </c>
      <c r="L10" s="14" t="s">
        <v>124</v>
      </c>
      <c r="M10" s="17" t="s">
        <v>61</v>
      </c>
      <c r="N10" s="14" t="s">
        <v>87</v>
      </c>
      <c r="O10" s="14" t="s">
        <v>124</v>
      </c>
      <c r="P10" s="17" t="s">
        <v>62</v>
      </c>
      <c r="Q10" s="14" t="s">
        <v>87</v>
      </c>
      <c r="R10" s="14" t="s">
        <v>124</v>
      </c>
      <c r="S10" s="17" t="s">
        <v>92</v>
      </c>
      <c r="T10" s="14" t="s">
        <v>87</v>
      </c>
      <c r="U10" s="14" t="s">
        <v>124</v>
      </c>
      <c r="V10" s="17" t="s">
        <v>93</v>
      </c>
      <c r="W10" s="14" t="s">
        <v>87</v>
      </c>
      <c r="X10" s="14" t="s">
        <v>124</v>
      </c>
      <c r="Y10" s="17" t="s">
        <v>94</v>
      </c>
      <c r="Z10" s="14" t="s">
        <v>87</v>
      </c>
      <c r="AA10" s="14" t="s">
        <v>124</v>
      </c>
      <c r="AB10" s="17" t="s">
        <v>95</v>
      </c>
      <c r="AC10" s="14" t="s">
        <v>87</v>
      </c>
      <c r="AD10" s="14" t="s">
        <v>124</v>
      </c>
      <c r="AE10" s="17" t="s">
        <v>96</v>
      </c>
      <c r="AF10" s="14" t="s">
        <v>87</v>
      </c>
      <c r="AG10" s="14" t="s">
        <v>124</v>
      </c>
      <c r="AH10" s="17" t="s">
        <v>97</v>
      </c>
      <c r="AI10" s="14" t="s">
        <v>87</v>
      </c>
      <c r="AJ10" s="14" t="s">
        <v>124</v>
      </c>
      <c r="AK10" s="17" t="s">
        <v>100</v>
      </c>
      <c r="AL10" s="14" t="s">
        <v>87</v>
      </c>
      <c r="AM10" s="14" t="s">
        <v>124</v>
      </c>
      <c r="AN10" s="17" t="s">
        <v>101</v>
      </c>
      <c r="AO10" s="14" t="s">
        <v>87</v>
      </c>
      <c r="AP10" s="14" t="s">
        <v>124</v>
      </c>
      <c r="AQ10" s="17" t="s">
        <v>102</v>
      </c>
      <c r="AR10" s="14" t="s">
        <v>87</v>
      </c>
      <c r="AS10" s="14" t="s">
        <v>124</v>
      </c>
      <c r="AT10" s="17" t="s">
        <v>103</v>
      </c>
      <c r="AU10" s="14" t="s">
        <v>87</v>
      </c>
      <c r="AV10" s="14" t="s">
        <v>124</v>
      </c>
      <c r="AW10" s="17" t="s">
        <v>104</v>
      </c>
      <c r="AX10" s="14" t="s">
        <v>87</v>
      </c>
      <c r="AY10" s="14" t="s">
        <v>124</v>
      </c>
      <c r="AZ10" s="17" t="s">
        <v>105</v>
      </c>
      <c r="BA10" s="14" t="s">
        <v>87</v>
      </c>
      <c r="BB10" s="14" t="s">
        <v>124</v>
      </c>
    </row>
    <row r="11" spans="1:54" x14ac:dyDescent="0.25">
      <c r="A11" s="14" t="s">
        <v>86</v>
      </c>
      <c r="B11" s="14">
        <v>22</v>
      </c>
      <c r="D11" s="14" t="s">
        <v>86</v>
      </c>
      <c r="E11" s="16">
        <v>24</v>
      </c>
      <c r="F11" s="16"/>
      <c r="G11" s="14" t="s">
        <v>86</v>
      </c>
      <c r="H11" s="16">
        <v>24</v>
      </c>
      <c r="I11" s="16"/>
      <c r="J11" s="14" t="s">
        <v>86</v>
      </c>
      <c r="K11" s="16">
        <v>24</v>
      </c>
      <c r="L11" s="16"/>
      <c r="M11" s="14" t="s">
        <v>86</v>
      </c>
      <c r="N11" s="16">
        <v>25</v>
      </c>
      <c r="O11" s="16">
        <v>26</v>
      </c>
      <c r="P11" s="14" t="s">
        <v>86</v>
      </c>
      <c r="Q11" s="16">
        <v>23</v>
      </c>
      <c r="R11" s="16"/>
      <c r="S11" s="14" t="s">
        <v>86</v>
      </c>
      <c r="T11" s="14">
        <v>24</v>
      </c>
      <c r="U11" s="16"/>
      <c r="V11" s="14" t="s">
        <v>86</v>
      </c>
      <c r="W11" s="16">
        <v>23</v>
      </c>
      <c r="X11" s="16"/>
      <c r="Y11" s="14" t="s">
        <v>86</v>
      </c>
      <c r="Z11" s="16">
        <v>24</v>
      </c>
      <c r="AA11" s="16"/>
      <c r="AB11" s="14" t="s">
        <v>86</v>
      </c>
      <c r="AC11" s="16">
        <v>22</v>
      </c>
      <c r="AD11" s="16"/>
      <c r="AE11" s="14" t="s">
        <v>86</v>
      </c>
      <c r="AF11" s="16">
        <v>23</v>
      </c>
      <c r="AG11" s="16"/>
      <c r="AH11" s="14" t="s">
        <v>86</v>
      </c>
      <c r="AI11" s="14">
        <v>25</v>
      </c>
      <c r="AJ11" s="16"/>
      <c r="AK11" s="14" t="s">
        <v>86</v>
      </c>
      <c r="AL11" s="16">
        <v>23</v>
      </c>
      <c r="AM11" s="16"/>
      <c r="AN11" s="14" t="s">
        <v>86</v>
      </c>
      <c r="AO11" s="16">
        <v>25</v>
      </c>
      <c r="AP11" s="16"/>
      <c r="AQ11" s="14" t="s">
        <v>86</v>
      </c>
      <c r="AR11" s="16">
        <v>23</v>
      </c>
      <c r="AS11" s="16"/>
      <c r="AT11" s="14" t="s">
        <v>86</v>
      </c>
      <c r="AU11" s="16">
        <v>23</v>
      </c>
      <c r="AV11" s="16"/>
      <c r="AW11" s="14" t="s">
        <v>86</v>
      </c>
      <c r="AX11" s="16">
        <v>22</v>
      </c>
      <c r="AY11" s="16"/>
      <c r="AZ11" s="14" t="s">
        <v>86</v>
      </c>
      <c r="BA11" s="16">
        <v>25</v>
      </c>
      <c r="BB11" s="16"/>
    </row>
    <row r="12" spans="1:54" x14ac:dyDescent="0.25">
      <c r="A12" s="14" t="s">
        <v>86</v>
      </c>
      <c r="B12" s="14">
        <v>25</v>
      </c>
      <c r="D12" s="14" t="s">
        <v>86</v>
      </c>
      <c r="E12" s="16">
        <v>22</v>
      </c>
      <c r="F12" s="16"/>
      <c r="G12" s="14" t="s">
        <v>86</v>
      </c>
      <c r="H12" s="16">
        <v>22</v>
      </c>
      <c r="I12" s="16"/>
      <c r="J12" s="14" t="s">
        <v>86</v>
      </c>
      <c r="K12" s="16">
        <v>24</v>
      </c>
      <c r="L12" s="16"/>
      <c r="M12" s="14" t="s">
        <v>86</v>
      </c>
      <c r="N12" s="16">
        <v>23</v>
      </c>
      <c r="O12" s="16">
        <v>25</v>
      </c>
      <c r="P12" s="14" t="s">
        <v>86</v>
      </c>
      <c r="Q12" s="16">
        <v>24</v>
      </c>
      <c r="R12" s="16">
        <v>24</v>
      </c>
      <c r="S12" s="14" t="s">
        <v>86</v>
      </c>
      <c r="T12" s="14">
        <v>23</v>
      </c>
      <c r="U12" s="16"/>
      <c r="V12" s="14" t="s">
        <v>86</v>
      </c>
      <c r="W12" s="16">
        <v>25</v>
      </c>
      <c r="X12" s="16"/>
      <c r="Y12" s="14" t="s">
        <v>86</v>
      </c>
      <c r="Z12" s="16">
        <v>22</v>
      </c>
      <c r="AA12" s="16"/>
      <c r="AB12" s="14" t="s">
        <v>86</v>
      </c>
      <c r="AC12" s="16">
        <v>23</v>
      </c>
      <c r="AD12" s="16">
        <v>23</v>
      </c>
      <c r="AE12" s="14" t="s">
        <v>86</v>
      </c>
      <c r="AF12" s="16">
        <v>22</v>
      </c>
      <c r="AG12" s="16">
        <v>24</v>
      </c>
      <c r="AH12" s="14" t="s">
        <v>86</v>
      </c>
      <c r="AI12" s="14">
        <v>24</v>
      </c>
      <c r="AJ12" s="16">
        <v>26</v>
      </c>
      <c r="AK12" s="14" t="s">
        <v>86</v>
      </c>
      <c r="AL12" s="16">
        <v>24</v>
      </c>
      <c r="AM12" s="16"/>
      <c r="AN12" s="14" t="s">
        <v>86</v>
      </c>
      <c r="AO12" s="16">
        <v>22</v>
      </c>
      <c r="AP12" s="16"/>
      <c r="AQ12" s="14" t="s">
        <v>86</v>
      </c>
      <c r="AR12" s="16">
        <v>24</v>
      </c>
      <c r="AS12" s="16"/>
      <c r="AT12" s="14" t="s">
        <v>86</v>
      </c>
      <c r="AU12" s="16">
        <v>24</v>
      </c>
      <c r="AV12" s="16"/>
      <c r="AW12" s="14" t="s">
        <v>86</v>
      </c>
      <c r="AX12" s="16">
        <v>23</v>
      </c>
      <c r="AY12" s="16"/>
      <c r="AZ12" s="14" t="s">
        <v>86</v>
      </c>
      <c r="BA12" s="16">
        <v>24</v>
      </c>
      <c r="BB12" s="16"/>
    </row>
    <row r="13" spans="1:54" x14ac:dyDescent="0.25">
      <c r="A13" s="14" t="s">
        <v>86</v>
      </c>
      <c r="B13" s="14">
        <v>25</v>
      </c>
      <c r="D13" s="14" t="s">
        <v>86</v>
      </c>
      <c r="E13" s="16">
        <v>25</v>
      </c>
      <c r="F13" s="16"/>
      <c r="G13" s="14" t="s">
        <v>86</v>
      </c>
      <c r="H13" s="16">
        <v>25</v>
      </c>
      <c r="I13" s="16"/>
      <c r="J13" s="14" t="s">
        <v>86</v>
      </c>
      <c r="K13" s="16">
        <v>22</v>
      </c>
      <c r="L13" s="16"/>
      <c r="M13" s="14" t="s">
        <v>86</v>
      </c>
      <c r="N13" s="16">
        <v>24</v>
      </c>
      <c r="O13" s="16"/>
      <c r="P13" s="14" t="s">
        <v>86</v>
      </c>
      <c r="Q13" s="16">
        <v>22</v>
      </c>
      <c r="R13" s="16"/>
      <c r="S13" s="14" t="s">
        <v>86</v>
      </c>
      <c r="T13" s="14">
        <v>25</v>
      </c>
      <c r="U13" s="16"/>
      <c r="V13" s="14" t="s">
        <v>86</v>
      </c>
      <c r="W13" s="16">
        <v>23</v>
      </c>
      <c r="X13" s="16"/>
      <c r="Y13" s="14" t="s">
        <v>86</v>
      </c>
      <c r="Z13" s="16">
        <v>23</v>
      </c>
      <c r="AA13" s="16">
        <v>24</v>
      </c>
      <c r="AB13" s="14" t="s">
        <v>86</v>
      </c>
      <c r="AC13" s="16">
        <v>25</v>
      </c>
      <c r="AD13" s="16"/>
      <c r="AE13" s="14" t="s">
        <v>86</v>
      </c>
      <c r="AF13" s="16">
        <v>24</v>
      </c>
      <c r="AG13" s="16"/>
      <c r="AH13" s="14" t="s">
        <v>86</v>
      </c>
      <c r="AI13" s="14">
        <v>23</v>
      </c>
      <c r="AJ13" s="16"/>
      <c r="AK13" s="14" t="s">
        <v>86</v>
      </c>
      <c r="AL13" s="16">
        <v>24</v>
      </c>
      <c r="AM13" s="16"/>
      <c r="AN13" s="14" t="s">
        <v>86</v>
      </c>
      <c r="AO13" s="16">
        <v>25</v>
      </c>
      <c r="AP13" s="16"/>
      <c r="AQ13" s="14" t="s">
        <v>86</v>
      </c>
      <c r="AR13" s="16">
        <v>24</v>
      </c>
      <c r="AS13" s="16"/>
      <c r="AT13" s="14" t="s">
        <v>86</v>
      </c>
      <c r="AU13" s="16">
        <v>23</v>
      </c>
      <c r="AV13" s="16"/>
      <c r="AW13" s="14" t="s">
        <v>86</v>
      </c>
      <c r="AX13" s="16">
        <v>25</v>
      </c>
      <c r="AY13" s="16"/>
      <c r="AZ13" s="14" t="s">
        <v>86</v>
      </c>
      <c r="BA13" s="16">
        <v>22</v>
      </c>
      <c r="BB13" s="16"/>
    </row>
    <row r="14" spans="1:54" x14ac:dyDescent="0.25">
      <c r="A14" s="14" t="s">
        <v>86</v>
      </c>
      <c r="B14" s="14">
        <v>25</v>
      </c>
      <c r="D14" s="14" t="s">
        <v>86</v>
      </c>
      <c r="E14" s="16">
        <v>24</v>
      </c>
      <c r="F14" s="16"/>
      <c r="G14" s="14" t="s">
        <v>86</v>
      </c>
      <c r="H14" s="16">
        <v>24</v>
      </c>
      <c r="I14" s="16"/>
      <c r="J14" s="14" t="s">
        <v>86</v>
      </c>
      <c r="K14" s="16">
        <v>23</v>
      </c>
      <c r="L14" s="16">
        <v>24</v>
      </c>
      <c r="M14" s="14" t="s">
        <v>86</v>
      </c>
      <c r="N14" s="16">
        <v>24</v>
      </c>
      <c r="O14" s="16"/>
      <c r="P14" s="14" t="s">
        <v>86</v>
      </c>
      <c r="Q14" s="16">
        <v>22</v>
      </c>
      <c r="R14" s="16"/>
      <c r="S14" s="14" t="s">
        <v>86</v>
      </c>
      <c r="T14" s="14">
        <v>22</v>
      </c>
      <c r="U14" s="16">
        <v>24</v>
      </c>
      <c r="V14" s="14" t="s">
        <v>86</v>
      </c>
      <c r="W14" s="16">
        <v>23</v>
      </c>
      <c r="X14" s="16">
        <v>25</v>
      </c>
      <c r="Y14" s="14" t="s">
        <v>86</v>
      </c>
      <c r="Z14" s="16">
        <v>24</v>
      </c>
      <c r="AA14" s="16"/>
      <c r="AB14" s="14" t="s">
        <v>86</v>
      </c>
      <c r="AC14" s="16">
        <v>23</v>
      </c>
      <c r="AD14" s="16"/>
      <c r="AE14" s="14" t="s">
        <v>86</v>
      </c>
      <c r="AF14" s="16">
        <v>23</v>
      </c>
      <c r="AG14" s="16"/>
      <c r="AH14" s="14" t="s">
        <v>86</v>
      </c>
      <c r="AI14" s="14">
        <v>22</v>
      </c>
      <c r="AJ14" s="16"/>
      <c r="AK14" s="14" t="s">
        <v>86</v>
      </c>
      <c r="AL14" s="16">
        <v>23</v>
      </c>
      <c r="AM14" s="16"/>
      <c r="AN14" s="14" t="s">
        <v>86</v>
      </c>
      <c r="AO14" s="16">
        <v>25</v>
      </c>
      <c r="AP14" s="16"/>
      <c r="AQ14" s="14" t="s">
        <v>86</v>
      </c>
      <c r="AR14" s="16">
        <v>24</v>
      </c>
      <c r="AS14" s="16">
        <v>24</v>
      </c>
      <c r="AT14" s="14" t="s">
        <v>86</v>
      </c>
      <c r="AU14" s="16">
        <v>25</v>
      </c>
      <c r="AV14" s="16"/>
      <c r="AW14" s="14" t="s">
        <v>86</v>
      </c>
      <c r="AX14" s="16">
        <v>25</v>
      </c>
      <c r="AY14" s="16"/>
      <c r="AZ14" s="14" t="s">
        <v>86</v>
      </c>
      <c r="BA14" s="16">
        <v>23</v>
      </c>
      <c r="BB14" s="16"/>
    </row>
    <row r="15" spans="1:54" x14ac:dyDescent="0.25">
      <c r="A15" s="14" t="s">
        <v>85</v>
      </c>
      <c r="B15" s="14">
        <v>26</v>
      </c>
      <c r="D15" s="14" t="s">
        <v>85</v>
      </c>
      <c r="E15" s="16">
        <v>27</v>
      </c>
      <c r="F15" s="16"/>
      <c r="G15" s="14" t="s">
        <v>85</v>
      </c>
      <c r="H15" s="16">
        <v>27</v>
      </c>
      <c r="I15" s="16">
        <v>27</v>
      </c>
      <c r="J15" s="14" t="s">
        <v>85</v>
      </c>
      <c r="K15" s="16">
        <v>26</v>
      </c>
      <c r="L15" s="16"/>
      <c r="M15" s="14" t="s">
        <v>85</v>
      </c>
      <c r="N15" s="16">
        <v>26</v>
      </c>
      <c r="O15" s="16"/>
      <c r="P15" s="14" t="s">
        <v>85</v>
      </c>
      <c r="Q15" s="16">
        <v>26</v>
      </c>
      <c r="R15" s="16"/>
      <c r="S15" s="14" t="s">
        <v>85</v>
      </c>
      <c r="T15" s="16">
        <v>28</v>
      </c>
      <c r="U15" s="16">
        <v>20</v>
      </c>
      <c r="V15" s="14" t="s">
        <v>85</v>
      </c>
      <c r="W15" s="16">
        <v>29</v>
      </c>
      <c r="X15" s="16"/>
      <c r="Y15" s="14" t="s">
        <v>85</v>
      </c>
      <c r="Z15" s="16">
        <v>27</v>
      </c>
      <c r="AA15" s="16"/>
      <c r="AB15" s="14" t="s">
        <v>85</v>
      </c>
      <c r="AC15" s="14">
        <v>26</v>
      </c>
      <c r="AD15" s="16"/>
      <c r="AE15" s="14" t="s">
        <v>85</v>
      </c>
      <c r="AF15" s="16">
        <v>29</v>
      </c>
      <c r="AG15" s="16"/>
      <c r="AH15" s="14" t="s">
        <v>85</v>
      </c>
      <c r="AI15" s="18">
        <v>26</v>
      </c>
      <c r="AJ15" s="16"/>
      <c r="AK15" s="14" t="s">
        <v>85</v>
      </c>
      <c r="AL15" s="16">
        <v>29</v>
      </c>
      <c r="AM15" s="16"/>
      <c r="AN15" s="14" t="s">
        <v>85</v>
      </c>
      <c r="AO15" s="16">
        <v>26</v>
      </c>
      <c r="AP15" s="16"/>
      <c r="AQ15" s="14" t="s">
        <v>85</v>
      </c>
      <c r="AR15" s="16">
        <v>26</v>
      </c>
      <c r="AS15" s="16">
        <v>23</v>
      </c>
      <c r="AT15" s="14" t="s">
        <v>85</v>
      </c>
      <c r="AU15" s="16">
        <v>26</v>
      </c>
      <c r="AV15" s="16"/>
      <c r="AW15" s="14" t="s">
        <v>85</v>
      </c>
      <c r="AX15" s="16">
        <v>27</v>
      </c>
      <c r="AY15" s="16"/>
      <c r="AZ15" s="14" t="s">
        <v>85</v>
      </c>
      <c r="BA15" s="16">
        <v>29</v>
      </c>
      <c r="BB15" s="16"/>
    </row>
    <row r="16" spans="1:54" x14ac:dyDescent="0.25">
      <c r="A16" s="14" t="s">
        <v>85</v>
      </c>
      <c r="B16" s="14">
        <v>27</v>
      </c>
      <c r="D16" s="14" t="s">
        <v>85</v>
      </c>
      <c r="E16" s="16">
        <v>27</v>
      </c>
      <c r="F16" s="16"/>
      <c r="G16" s="14" t="s">
        <v>85</v>
      </c>
      <c r="H16" s="16">
        <v>28</v>
      </c>
      <c r="I16" s="16"/>
      <c r="J16" s="14" t="s">
        <v>85</v>
      </c>
      <c r="K16" s="16">
        <v>27</v>
      </c>
      <c r="L16" s="16"/>
      <c r="M16" s="14" t="s">
        <v>85</v>
      </c>
      <c r="N16" s="16">
        <v>28</v>
      </c>
      <c r="O16" s="16">
        <v>29</v>
      </c>
      <c r="P16" s="14" t="s">
        <v>85</v>
      </c>
      <c r="Q16" s="16">
        <v>27</v>
      </c>
      <c r="R16" s="16"/>
      <c r="S16" s="14" t="s">
        <v>85</v>
      </c>
      <c r="T16" s="14">
        <v>26</v>
      </c>
      <c r="U16" s="16"/>
      <c r="V16" s="14" t="s">
        <v>85</v>
      </c>
      <c r="W16" s="16">
        <v>27</v>
      </c>
      <c r="X16" s="16">
        <v>27</v>
      </c>
      <c r="Y16" s="14" t="s">
        <v>85</v>
      </c>
      <c r="Z16" s="16">
        <v>29</v>
      </c>
      <c r="AA16" s="16"/>
      <c r="AB16" s="14" t="s">
        <v>85</v>
      </c>
      <c r="AC16" s="16">
        <v>29</v>
      </c>
      <c r="AD16" s="16"/>
      <c r="AE16" s="14" t="s">
        <v>85</v>
      </c>
      <c r="AF16" s="16">
        <v>28</v>
      </c>
      <c r="AG16" s="16"/>
      <c r="AH16" s="14" t="s">
        <v>85</v>
      </c>
      <c r="AI16" s="14">
        <v>29</v>
      </c>
      <c r="AJ16" s="16"/>
      <c r="AK16" s="14" t="s">
        <v>85</v>
      </c>
      <c r="AL16" s="16">
        <v>27</v>
      </c>
      <c r="AM16" s="16"/>
      <c r="AN16" s="14" t="s">
        <v>85</v>
      </c>
      <c r="AO16" s="16">
        <v>28</v>
      </c>
      <c r="AP16" s="16"/>
      <c r="AQ16" s="14" t="s">
        <v>85</v>
      </c>
      <c r="AR16" s="16">
        <v>26</v>
      </c>
      <c r="AS16" s="16"/>
      <c r="AT16" s="14" t="s">
        <v>85</v>
      </c>
      <c r="AU16" s="16">
        <v>26</v>
      </c>
      <c r="AV16" s="16"/>
      <c r="AW16" s="14" t="s">
        <v>85</v>
      </c>
      <c r="AX16" s="16">
        <v>26</v>
      </c>
      <c r="AY16" s="16">
        <v>26</v>
      </c>
      <c r="AZ16" s="14" t="s">
        <v>85</v>
      </c>
      <c r="BA16" s="16">
        <v>26</v>
      </c>
      <c r="BB16" s="16"/>
    </row>
    <row r="17" spans="1:54" x14ac:dyDescent="0.25">
      <c r="A17" s="14" t="s">
        <v>85</v>
      </c>
      <c r="B17" s="16">
        <v>29</v>
      </c>
      <c r="C17" s="14">
        <v>30</v>
      </c>
      <c r="D17" s="14" t="s">
        <v>85</v>
      </c>
      <c r="E17" s="14">
        <v>29</v>
      </c>
      <c r="F17" s="16">
        <v>30</v>
      </c>
      <c r="G17" s="14" t="s">
        <v>85</v>
      </c>
      <c r="H17" s="16">
        <v>29</v>
      </c>
      <c r="I17" s="16"/>
      <c r="J17" s="14" t="s">
        <v>85</v>
      </c>
      <c r="K17" s="16">
        <v>27</v>
      </c>
      <c r="L17" s="16">
        <v>27</v>
      </c>
      <c r="M17" s="14" t="s">
        <v>85</v>
      </c>
      <c r="N17" s="16">
        <v>27</v>
      </c>
      <c r="O17" s="16"/>
      <c r="P17" s="14" t="s">
        <v>85</v>
      </c>
      <c r="Q17" s="16">
        <v>28</v>
      </c>
      <c r="R17" s="16"/>
      <c r="S17" s="14" t="s">
        <v>85</v>
      </c>
      <c r="T17" s="14">
        <v>27</v>
      </c>
      <c r="U17" s="16"/>
      <c r="V17" s="14" t="s">
        <v>85</v>
      </c>
      <c r="W17" s="14">
        <v>26</v>
      </c>
      <c r="X17" s="16">
        <v>27</v>
      </c>
      <c r="Y17" s="14" t="s">
        <v>85</v>
      </c>
      <c r="Z17" s="16">
        <v>27</v>
      </c>
      <c r="AA17" s="16"/>
      <c r="AB17" s="14" t="s">
        <v>85</v>
      </c>
      <c r="AC17" s="16">
        <v>27</v>
      </c>
      <c r="AD17" s="16">
        <v>27</v>
      </c>
      <c r="AE17" s="14" t="s">
        <v>85</v>
      </c>
      <c r="AF17" s="16">
        <v>27</v>
      </c>
      <c r="AG17" s="16"/>
      <c r="AH17" s="14" t="s">
        <v>85</v>
      </c>
      <c r="AI17" s="14">
        <v>28</v>
      </c>
      <c r="AJ17" s="16"/>
      <c r="AK17" s="14" t="s">
        <v>85</v>
      </c>
      <c r="AL17" s="16">
        <v>29</v>
      </c>
      <c r="AM17" s="16"/>
      <c r="AN17" s="14" t="s">
        <v>85</v>
      </c>
      <c r="AO17" s="16">
        <v>28</v>
      </c>
      <c r="AP17" s="16"/>
      <c r="AQ17" s="14" t="s">
        <v>85</v>
      </c>
      <c r="AR17" s="16">
        <v>26</v>
      </c>
      <c r="AS17" s="16"/>
      <c r="AT17" s="14" t="s">
        <v>85</v>
      </c>
      <c r="AU17" s="16">
        <v>27</v>
      </c>
      <c r="AV17" s="16"/>
      <c r="AW17" s="14" t="s">
        <v>85</v>
      </c>
      <c r="AX17" s="16">
        <v>27</v>
      </c>
      <c r="AY17" s="16"/>
      <c r="AZ17" s="14" t="s">
        <v>85</v>
      </c>
      <c r="BA17" s="16">
        <v>28</v>
      </c>
      <c r="BB17" s="16"/>
    </row>
    <row r="18" spans="1:54" x14ac:dyDescent="0.25">
      <c r="A18" s="14" t="s">
        <v>85</v>
      </c>
      <c r="B18" s="14">
        <v>28</v>
      </c>
      <c r="D18" s="14" t="s">
        <v>85</v>
      </c>
      <c r="E18" s="16">
        <v>29</v>
      </c>
      <c r="F18" s="16"/>
      <c r="G18" s="14" t="s">
        <v>85</v>
      </c>
      <c r="H18" s="16">
        <v>29</v>
      </c>
      <c r="I18" s="16"/>
      <c r="J18" s="14" t="s">
        <v>85</v>
      </c>
      <c r="K18" s="16">
        <v>29</v>
      </c>
      <c r="L18" s="16"/>
      <c r="M18" s="14" t="s">
        <v>85</v>
      </c>
      <c r="N18" s="16">
        <v>29</v>
      </c>
      <c r="O18" s="16">
        <v>27</v>
      </c>
      <c r="P18" s="14" t="s">
        <v>85</v>
      </c>
      <c r="Q18" s="16">
        <v>26</v>
      </c>
      <c r="R18" s="16"/>
      <c r="S18" s="14" t="s">
        <v>85</v>
      </c>
      <c r="T18" s="14">
        <v>29</v>
      </c>
      <c r="U18" s="16"/>
      <c r="V18" s="14" t="s">
        <v>85</v>
      </c>
      <c r="W18" s="16">
        <v>29</v>
      </c>
      <c r="X18" s="16">
        <v>31</v>
      </c>
      <c r="Y18" s="14" t="s">
        <v>85</v>
      </c>
      <c r="Z18" s="16">
        <v>26</v>
      </c>
      <c r="AA18" s="16"/>
      <c r="AB18" s="14" t="s">
        <v>85</v>
      </c>
      <c r="AC18" s="16">
        <v>26</v>
      </c>
      <c r="AD18" s="16">
        <v>26</v>
      </c>
      <c r="AE18" s="14" t="s">
        <v>85</v>
      </c>
      <c r="AF18" s="16">
        <v>29</v>
      </c>
      <c r="AG18" s="16"/>
      <c r="AH18" s="14" t="s">
        <v>85</v>
      </c>
      <c r="AI18" s="14">
        <v>27</v>
      </c>
      <c r="AJ18" s="16"/>
      <c r="AK18" s="14" t="s">
        <v>85</v>
      </c>
      <c r="AL18" s="16">
        <v>26</v>
      </c>
      <c r="AM18" s="16"/>
      <c r="AN18" s="14" t="s">
        <v>85</v>
      </c>
      <c r="AO18" s="16">
        <v>29</v>
      </c>
      <c r="AP18" s="16"/>
      <c r="AQ18" s="14" t="s">
        <v>85</v>
      </c>
      <c r="AR18" s="16">
        <v>27</v>
      </c>
      <c r="AS18" s="16"/>
      <c r="AT18" s="14" t="s">
        <v>85</v>
      </c>
      <c r="AU18" s="16">
        <v>29</v>
      </c>
      <c r="AV18" s="16"/>
      <c r="AW18" s="14" t="s">
        <v>85</v>
      </c>
      <c r="AX18" s="16">
        <v>26</v>
      </c>
      <c r="AY18" s="16"/>
      <c r="AZ18" s="14" t="s">
        <v>85</v>
      </c>
      <c r="BA18" s="16">
        <v>29</v>
      </c>
      <c r="BB18" s="16">
        <v>29</v>
      </c>
    </row>
    <row r="19" spans="1:54" x14ac:dyDescent="0.25">
      <c r="A19" s="14" t="s">
        <v>84</v>
      </c>
      <c r="B19" s="14">
        <v>30</v>
      </c>
      <c r="C19" s="14">
        <v>31</v>
      </c>
      <c r="D19" s="14" t="s">
        <v>84</v>
      </c>
      <c r="E19" s="16">
        <v>30</v>
      </c>
      <c r="F19" s="16"/>
      <c r="G19" s="14" t="s">
        <v>84</v>
      </c>
      <c r="H19" s="16">
        <v>31</v>
      </c>
      <c r="I19" s="16"/>
      <c r="J19" s="14" t="s">
        <v>84</v>
      </c>
      <c r="K19" s="16">
        <v>32</v>
      </c>
      <c r="L19" s="16"/>
      <c r="M19" s="14" t="s">
        <v>84</v>
      </c>
      <c r="N19" s="16">
        <v>34</v>
      </c>
      <c r="O19" s="16">
        <v>35</v>
      </c>
      <c r="P19" s="14" t="s">
        <v>84</v>
      </c>
      <c r="Q19" s="16">
        <v>30</v>
      </c>
      <c r="R19" s="16"/>
      <c r="S19" s="14" t="s">
        <v>84</v>
      </c>
      <c r="T19" s="14">
        <v>31</v>
      </c>
      <c r="U19" s="16"/>
      <c r="V19" s="14" t="s">
        <v>84</v>
      </c>
      <c r="W19" s="16">
        <v>31</v>
      </c>
      <c r="X19" s="30">
        <v>21</v>
      </c>
      <c r="Y19" s="14" t="s">
        <v>84</v>
      </c>
      <c r="Z19" s="16">
        <v>30</v>
      </c>
      <c r="AA19" s="16"/>
      <c r="AB19" s="14" t="s">
        <v>84</v>
      </c>
      <c r="AC19" s="16">
        <v>30</v>
      </c>
      <c r="AD19" s="16"/>
      <c r="AE19" s="14" t="s">
        <v>84</v>
      </c>
      <c r="AF19" s="16">
        <v>33</v>
      </c>
      <c r="AG19" s="16">
        <v>33</v>
      </c>
      <c r="AH19" s="14" t="s">
        <v>84</v>
      </c>
      <c r="AI19" s="16">
        <v>30</v>
      </c>
      <c r="AJ19" s="16"/>
      <c r="AK19" s="14" t="s">
        <v>84</v>
      </c>
      <c r="AL19" s="16">
        <v>30</v>
      </c>
      <c r="AM19" s="16"/>
      <c r="AN19" s="14" t="s">
        <v>84</v>
      </c>
      <c r="AO19" s="16">
        <v>31</v>
      </c>
      <c r="AP19" s="16"/>
      <c r="AQ19" s="14" t="s">
        <v>84</v>
      </c>
      <c r="AR19" s="16">
        <v>33</v>
      </c>
      <c r="AS19" s="16"/>
      <c r="AT19" s="14" t="s">
        <v>84</v>
      </c>
      <c r="AU19" s="16">
        <v>31</v>
      </c>
      <c r="AV19" s="16"/>
      <c r="AW19" s="14" t="s">
        <v>84</v>
      </c>
      <c r="AX19" s="16">
        <v>31</v>
      </c>
      <c r="AY19" s="16">
        <v>30</v>
      </c>
      <c r="AZ19" s="14" t="s">
        <v>84</v>
      </c>
      <c r="BA19" s="16">
        <v>30</v>
      </c>
      <c r="BB19" s="16"/>
    </row>
    <row r="20" spans="1:54" x14ac:dyDescent="0.25">
      <c r="A20" s="14" t="s">
        <v>84</v>
      </c>
      <c r="B20" s="14">
        <v>31</v>
      </c>
      <c r="D20" s="14" t="s">
        <v>84</v>
      </c>
      <c r="E20" s="16">
        <v>38</v>
      </c>
      <c r="F20" s="16"/>
      <c r="G20" s="14" t="s">
        <v>84</v>
      </c>
      <c r="H20" s="16">
        <v>32</v>
      </c>
      <c r="I20" s="16"/>
      <c r="J20" s="14" t="s">
        <v>84</v>
      </c>
      <c r="K20" s="16">
        <v>31</v>
      </c>
      <c r="L20" s="16"/>
      <c r="M20" s="14" t="s">
        <v>84</v>
      </c>
      <c r="N20" s="16">
        <v>30</v>
      </c>
      <c r="O20" s="16"/>
      <c r="P20" s="14" t="s">
        <v>84</v>
      </c>
      <c r="Q20" s="16">
        <v>31</v>
      </c>
      <c r="R20" s="16"/>
      <c r="S20" s="14" t="s">
        <v>84</v>
      </c>
      <c r="T20" s="14">
        <v>36</v>
      </c>
      <c r="U20" s="16"/>
      <c r="V20" s="14" t="s">
        <v>84</v>
      </c>
      <c r="W20" s="16">
        <v>34</v>
      </c>
      <c r="X20" s="30" t="s">
        <v>191</v>
      </c>
      <c r="Y20" s="14" t="s">
        <v>84</v>
      </c>
      <c r="Z20" s="16">
        <v>34</v>
      </c>
      <c r="AA20" s="16">
        <v>34</v>
      </c>
      <c r="AB20" s="14" t="s">
        <v>84</v>
      </c>
      <c r="AC20" s="16">
        <v>32</v>
      </c>
      <c r="AD20" s="16"/>
      <c r="AE20" s="14" t="s">
        <v>84</v>
      </c>
      <c r="AF20" s="16">
        <v>34</v>
      </c>
      <c r="AG20" s="16"/>
      <c r="AH20" s="14" t="s">
        <v>84</v>
      </c>
      <c r="AI20" s="16">
        <v>31</v>
      </c>
      <c r="AJ20" s="16"/>
      <c r="AK20" s="14" t="s">
        <v>84</v>
      </c>
      <c r="AL20" s="16">
        <v>31</v>
      </c>
      <c r="AM20" s="16"/>
      <c r="AN20" s="14" t="s">
        <v>84</v>
      </c>
      <c r="AO20" s="16">
        <v>34</v>
      </c>
      <c r="AP20" s="16"/>
      <c r="AQ20" s="14" t="s">
        <v>84</v>
      </c>
      <c r="AR20" s="16">
        <v>31</v>
      </c>
      <c r="AS20" s="16"/>
      <c r="AT20" s="14" t="s">
        <v>84</v>
      </c>
      <c r="AU20" s="16">
        <v>35</v>
      </c>
      <c r="AV20" s="16"/>
      <c r="AW20" s="14" t="s">
        <v>84</v>
      </c>
      <c r="AX20" s="16">
        <v>34</v>
      </c>
      <c r="AY20" s="16"/>
      <c r="AZ20" s="14" t="s">
        <v>84</v>
      </c>
      <c r="BA20" s="16">
        <v>32</v>
      </c>
      <c r="BB20" s="16"/>
    </row>
    <row r="21" spans="1:54" s="23" customFormat="1" x14ac:dyDescent="0.25">
      <c r="A21" s="21" t="s">
        <v>144</v>
      </c>
      <c r="B21" s="21">
        <v>26</v>
      </c>
      <c r="D21" s="23" t="s">
        <v>144</v>
      </c>
      <c r="E21" s="23">
        <v>24</v>
      </c>
      <c r="G21" s="23" t="s">
        <v>144</v>
      </c>
      <c r="H21" s="23">
        <v>24</v>
      </c>
      <c r="J21" s="23" t="s">
        <v>144</v>
      </c>
      <c r="K21" s="23">
        <v>23</v>
      </c>
      <c r="M21" s="23" t="s">
        <v>144</v>
      </c>
      <c r="N21" s="23">
        <v>23</v>
      </c>
      <c r="P21" s="23" t="s">
        <v>144</v>
      </c>
      <c r="Q21" s="16">
        <v>23</v>
      </c>
      <c r="S21" s="23" t="s">
        <v>144</v>
      </c>
      <c r="T21" s="18">
        <v>24</v>
      </c>
      <c r="V21" s="23" t="s">
        <v>144</v>
      </c>
      <c r="W21" s="23">
        <v>24</v>
      </c>
      <c r="Y21" s="23" t="s">
        <v>144</v>
      </c>
      <c r="Z21" s="23">
        <v>25</v>
      </c>
      <c r="AA21" s="23">
        <v>26</v>
      </c>
      <c r="AB21" s="23" t="s">
        <v>144</v>
      </c>
      <c r="AC21" s="23">
        <v>25</v>
      </c>
      <c r="AE21" s="23" t="s">
        <v>144</v>
      </c>
      <c r="AF21" s="23">
        <v>24</v>
      </c>
      <c r="AG21" s="23">
        <v>24</v>
      </c>
      <c r="AH21" s="23" t="s">
        <v>144</v>
      </c>
      <c r="AI21" s="23">
        <v>24</v>
      </c>
      <c r="AJ21" s="23">
        <v>24</v>
      </c>
      <c r="AK21" s="18" t="s">
        <v>144</v>
      </c>
      <c r="AL21" s="18">
        <v>26</v>
      </c>
      <c r="AN21" s="18" t="s">
        <v>144</v>
      </c>
      <c r="AO21" s="18">
        <v>27</v>
      </c>
      <c r="AP21" s="18"/>
      <c r="AQ21" s="23" t="s">
        <v>144</v>
      </c>
      <c r="AR21" s="23">
        <v>25</v>
      </c>
      <c r="AS21" s="18"/>
      <c r="AT21" s="18" t="s">
        <v>144</v>
      </c>
      <c r="AU21" s="18">
        <v>27</v>
      </c>
      <c r="AV21" s="18"/>
      <c r="AW21" s="18" t="s">
        <v>144</v>
      </c>
      <c r="AX21" s="18">
        <v>28</v>
      </c>
      <c r="AY21" s="18"/>
      <c r="AZ21" s="18" t="s">
        <v>144</v>
      </c>
      <c r="BA21" s="18">
        <v>28</v>
      </c>
    </row>
    <row r="22" spans="1:54" s="23" customFormat="1" x14ac:dyDescent="0.25">
      <c r="A22" s="23" t="s">
        <v>145</v>
      </c>
      <c r="B22" s="23">
        <v>28</v>
      </c>
      <c r="D22" s="23" t="s">
        <v>145</v>
      </c>
      <c r="E22" s="23">
        <v>26</v>
      </c>
      <c r="F22" s="23">
        <v>26</v>
      </c>
      <c r="G22" s="23" t="s">
        <v>145</v>
      </c>
      <c r="H22" s="23">
        <v>28</v>
      </c>
      <c r="J22" s="23" t="s">
        <v>145</v>
      </c>
      <c r="K22" s="23">
        <v>26</v>
      </c>
      <c r="M22" s="23" t="s">
        <v>145</v>
      </c>
      <c r="N22" s="23">
        <v>29</v>
      </c>
      <c r="P22" s="23" t="s">
        <v>145</v>
      </c>
      <c r="Q22" s="16">
        <v>26</v>
      </c>
      <c r="S22" s="23" t="s">
        <v>145</v>
      </c>
      <c r="T22" s="23">
        <v>29</v>
      </c>
      <c r="V22" s="23" t="s">
        <v>145</v>
      </c>
      <c r="W22" s="23">
        <v>27</v>
      </c>
      <c r="Y22" s="23" t="s">
        <v>145</v>
      </c>
      <c r="Z22" s="23">
        <v>27</v>
      </c>
      <c r="AA22" s="23">
        <v>28</v>
      </c>
      <c r="AB22" s="23" t="s">
        <v>145</v>
      </c>
      <c r="AC22" s="23">
        <v>27</v>
      </c>
      <c r="AE22" s="23" t="s">
        <v>145</v>
      </c>
      <c r="AF22" s="23">
        <v>27</v>
      </c>
      <c r="AH22" s="23" t="s">
        <v>145</v>
      </c>
      <c r="AI22" s="23">
        <v>26</v>
      </c>
      <c r="AJ22" s="23">
        <v>27</v>
      </c>
      <c r="AK22" s="23" t="s">
        <v>145</v>
      </c>
      <c r="AL22" s="23">
        <v>28</v>
      </c>
      <c r="AN22" s="23" t="s">
        <v>145</v>
      </c>
      <c r="AO22" s="23">
        <v>26</v>
      </c>
      <c r="AQ22" s="23" t="s">
        <v>145</v>
      </c>
      <c r="AR22" s="23">
        <v>28</v>
      </c>
      <c r="AT22" s="23" t="s">
        <v>145</v>
      </c>
      <c r="AU22" s="23">
        <v>28</v>
      </c>
      <c r="AV22" s="23">
        <v>28</v>
      </c>
      <c r="AW22" s="23" t="s">
        <v>145</v>
      </c>
      <c r="AX22" s="23">
        <v>26</v>
      </c>
      <c r="AY22" s="23">
        <v>26</v>
      </c>
      <c r="AZ22" s="23" t="s">
        <v>145</v>
      </c>
      <c r="BA22" s="23">
        <v>28</v>
      </c>
    </row>
    <row r="23" spans="1:54" s="23" customFormat="1" x14ac:dyDescent="0.25">
      <c r="A23" s="23" t="s">
        <v>145</v>
      </c>
      <c r="B23" s="23">
        <v>29</v>
      </c>
      <c r="D23" s="23" t="s">
        <v>145</v>
      </c>
      <c r="E23" s="23">
        <v>28</v>
      </c>
      <c r="G23" s="23" t="s">
        <v>145</v>
      </c>
      <c r="H23" s="23">
        <v>28</v>
      </c>
      <c r="J23" s="23" t="s">
        <v>145</v>
      </c>
      <c r="K23" s="23">
        <v>27</v>
      </c>
      <c r="M23" s="23" t="s">
        <v>145</v>
      </c>
      <c r="N23" s="23">
        <v>29</v>
      </c>
      <c r="P23" s="23" t="s">
        <v>145</v>
      </c>
      <c r="Q23" s="16">
        <v>28</v>
      </c>
      <c r="S23" s="23" t="s">
        <v>145</v>
      </c>
      <c r="T23" s="18">
        <v>28</v>
      </c>
      <c r="V23" s="23" t="s">
        <v>145</v>
      </c>
      <c r="W23" s="23">
        <v>26</v>
      </c>
      <c r="X23" s="23">
        <v>26</v>
      </c>
      <c r="Y23" s="23" t="s">
        <v>145</v>
      </c>
      <c r="Z23" s="23">
        <v>29</v>
      </c>
      <c r="AA23" s="23">
        <v>30</v>
      </c>
      <c r="AB23" s="23" t="s">
        <v>145</v>
      </c>
      <c r="AC23" s="23">
        <v>28</v>
      </c>
      <c r="AD23" s="23">
        <v>28</v>
      </c>
      <c r="AE23" s="23" t="s">
        <v>145</v>
      </c>
      <c r="AF23" s="23">
        <v>28</v>
      </c>
      <c r="AG23" s="23">
        <v>30</v>
      </c>
      <c r="AH23" s="23" t="s">
        <v>145</v>
      </c>
      <c r="AI23" s="23">
        <v>29</v>
      </c>
      <c r="AJ23" s="23">
        <v>29</v>
      </c>
      <c r="AK23" s="23" t="s">
        <v>145</v>
      </c>
      <c r="AL23" s="23">
        <v>29</v>
      </c>
      <c r="AN23" s="23" t="s">
        <v>145</v>
      </c>
      <c r="AO23" s="23">
        <v>29</v>
      </c>
      <c r="AQ23" s="23" t="s">
        <v>145</v>
      </c>
      <c r="AR23" s="23">
        <v>29</v>
      </c>
      <c r="AS23" s="23">
        <v>29</v>
      </c>
      <c r="AT23" s="23" t="s">
        <v>145</v>
      </c>
      <c r="AU23" s="23">
        <v>29</v>
      </c>
      <c r="AV23" s="23">
        <v>28</v>
      </c>
      <c r="AW23" s="23" t="s">
        <v>145</v>
      </c>
      <c r="AX23" s="23">
        <v>28</v>
      </c>
      <c r="AZ23" s="23" t="s">
        <v>145</v>
      </c>
      <c r="BA23" s="23">
        <v>27</v>
      </c>
    </row>
    <row r="24" spans="1:54" s="23" customFormat="1" x14ac:dyDescent="0.25">
      <c r="A24" s="23" t="s">
        <v>81</v>
      </c>
      <c r="B24" s="23">
        <v>31</v>
      </c>
      <c r="D24" s="23" t="s">
        <v>81</v>
      </c>
      <c r="E24" s="23">
        <v>30</v>
      </c>
      <c r="G24" s="23" t="s">
        <v>81</v>
      </c>
      <c r="H24" s="23">
        <v>31</v>
      </c>
      <c r="J24" s="23" t="s">
        <v>81</v>
      </c>
      <c r="K24" s="23">
        <v>32</v>
      </c>
      <c r="M24" s="23" t="s">
        <v>81</v>
      </c>
      <c r="N24" s="23">
        <v>30</v>
      </c>
      <c r="P24" s="23" t="s">
        <v>81</v>
      </c>
      <c r="Q24" s="16">
        <v>31</v>
      </c>
      <c r="S24" s="23" t="s">
        <v>81</v>
      </c>
      <c r="T24" s="23">
        <v>30</v>
      </c>
      <c r="V24" s="23" t="s">
        <v>81</v>
      </c>
      <c r="W24" s="23">
        <v>30</v>
      </c>
      <c r="Y24" s="23" t="s">
        <v>81</v>
      </c>
      <c r="Z24" s="23">
        <v>31</v>
      </c>
      <c r="AB24" s="23" t="s">
        <v>81</v>
      </c>
      <c r="AC24" s="23">
        <v>30</v>
      </c>
      <c r="AE24" s="23" t="s">
        <v>81</v>
      </c>
      <c r="AF24" s="23">
        <v>31</v>
      </c>
      <c r="AH24" s="23" t="s">
        <v>81</v>
      </c>
      <c r="AI24" s="23">
        <v>31</v>
      </c>
      <c r="AK24" s="23" t="s">
        <v>81</v>
      </c>
      <c r="AL24" s="23">
        <v>30</v>
      </c>
      <c r="AN24" s="23" t="s">
        <v>81</v>
      </c>
      <c r="AO24" s="23">
        <v>30</v>
      </c>
      <c r="AQ24" s="23" t="s">
        <v>81</v>
      </c>
      <c r="AR24" s="23">
        <v>30</v>
      </c>
      <c r="AT24" s="23" t="s">
        <v>81</v>
      </c>
      <c r="AU24" s="23">
        <v>30</v>
      </c>
      <c r="AW24" s="23" t="s">
        <v>81</v>
      </c>
      <c r="AX24" s="23">
        <v>31</v>
      </c>
      <c r="AZ24" s="23" t="s">
        <v>81</v>
      </c>
      <c r="BA24" s="23">
        <v>30</v>
      </c>
    </row>
    <row r="25" spans="1:54" s="23" customFormat="1" x14ac:dyDescent="0.25">
      <c r="A25" s="23" t="s">
        <v>81</v>
      </c>
      <c r="B25" s="23">
        <v>30</v>
      </c>
      <c r="D25" s="23" t="s">
        <v>81</v>
      </c>
      <c r="E25" s="23">
        <v>32</v>
      </c>
      <c r="G25" s="23" t="s">
        <v>81</v>
      </c>
      <c r="H25" s="23">
        <v>33</v>
      </c>
      <c r="J25" s="23" t="s">
        <v>81</v>
      </c>
      <c r="K25" s="23">
        <v>30</v>
      </c>
      <c r="M25" s="23" t="s">
        <v>81</v>
      </c>
      <c r="N25" s="23">
        <v>31</v>
      </c>
      <c r="O25" s="23">
        <v>31</v>
      </c>
      <c r="P25" s="23" t="s">
        <v>81</v>
      </c>
      <c r="Q25" s="16">
        <v>32</v>
      </c>
      <c r="S25" s="23" t="s">
        <v>81</v>
      </c>
      <c r="T25" s="23">
        <v>31</v>
      </c>
      <c r="V25" s="23" t="s">
        <v>81</v>
      </c>
      <c r="W25" s="18">
        <v>31</v>
      </c>
      <c r="Y25" s="23" t="s">
        <v>81</v>
      </c>
      <c r="Z25" s="23">
        <v>32</v>
      </c>
      <c r="AA25" s="23">
        <v>33</v>
      </c>
      <c r="AB25" s="23" t="s">
        <v>81</v>
      </c>
      <c r="AC25" s="18">
        <v>31</v>
      </c>
      <c r="AE25" s="23" t="s">
        <v>81</v>
      </c>
      <c r="AF25" s="23">
        <v>32</v>
      </c>
      <c r="AH25" s="23" t="s">
        <v>81</v>
      </c>
      <c r="AI25" s="23">
        <v>30</v>
      </c>
      <c r="AK25" s="23" t="s">
        <v>81</v>
      </c>
      <c r="AL25" s="23">
        <v>30</v>
      </c>
      <c r="AN25" s="23" t="s">
        <v>81</v>
      </c>
      <c r="AO25" s="23">
        <v>30</v>
      </c>
      <c r="AQ25" s="23" t="s">
        <v>81</v>
      </c>
      <c r="AR25" s="23">
        <v>32</v>
      </c>
      <c r="AT25" s="23" t="s">
        <v>81</v>
      </c>
      <c r="AU25" s="23">
        <v>31</v>
      </c>
      <c r="AW25" s="23" t="s">
        <v>81</v>
      </c>
      <c r="AX25" s="23">
        <v>29</v>
      </c>
      <c r="AZ25" s="23" t="s">
        <v>81</v>
      </c>
      <c r="BA25" s="23">
        <v>31</v>
      </c>
    </row>
    <row r="26" spans="1:54" s="23" customFormat="1" x14ac:dyDescent="0.25">
      <c r="A26" s="23" t="s">
        <v>81</v>
      </c>
      <c r="B26" s="23">
        <v>33</v>
      </c>
      <c r="D26" s="23" t="s">
        <v>81</v>
      </c>
      <c r="E26" s="23">
        <v>31</v>
      </c>
      <c r="G26" s="23" t="s">
        <v>81</v>
      </c>
      <c r="H26" s="23">
        <v>35</v>
      </c>
      <c r="J26" s="23" t="s">
        <v>81</v>
      </c>
      <c r="K26" s="23">
        <v>33</v>
      </c>
      <c r="M26" s="23" t="s">
        <v>81</v>
      </c>
      <c r="N26" s="23">
        <v>33</v>
      </c>
      <c r="P26" s="23" t="s">
        <v>81</v>
      </c>
      <c r="Q26" s="16">
        <v>35</v>
      </c>
      <c r="S26" s="23" t="s">
        <v>81</v>
      </c>
      <c r="T26" s="23">
        <v>33</v>
      </c>
      <c r="V26" s="23" t="s">
        <v>81</v>
      </c>
      <c r="W26" s="23">
        <v>34</v>
      </c>
      <c r="Y26" s="23" t="s">
        <v>81</v>
      </c>
      <c r="Z26" s="23">
        <v>30</v>
      </c>
      <c r="AB26" s="23" t="s">
        <v>81</v>
      </c>
      <c r="AC26" s="23">
        <v>33</v>
      </c>
      <c r="AE26" s="23" t="s">
        <v>81</v>
      </c>
      <c r="AF26" s="23">
        <v>33</v>
      </c>
      <c r="AH26" s="23" t="s">
        <v>81</v>
      </c>
      <c r="AI26" s="23">
        <v>37</v>
      </c>
      <c r="AJ26" s="23">
        <v>38</v>
      </c>
      <c r="AK26" s="23" t="s">
        <v>81</v>
      </c>
      <c r="AL26" s="23">
        <v>31</v>
      </c>
      <c r="AN26" s="23" t="s">
        <v>81</v>
      </c>
      <c r="AO26" s="23">
        <v>34</v>
      </c>
      <c r="AQ26" s="23" t="s">
        <v>81</v>
      </c>
      <c r="AR26" s="23">
        <v>33</v>
      </c>
      <c r="AT26" s="23" t="s">
        <v>81</v>
      </c>
      <c r="AU26" s="23">
        <v>32</v>
      </c>
      <c r="AW26" s="23" t="s">
        <v>81</v>
      </c>
      <c r="AX26" s="23">
        <v>33</v>
      </c>
      <c r="AZ26" s="23" t="s">
        <v>81</v>
      </c>
      <c r="BA26" s="23">
        <v>31</v>
      </c>
    </row>
    <row r="27" spans="1:54" x14ac:dyDescent="0.25">
      <c r="A27" s="14" t="s">
        <v>88</v>
      </c>
      <c r="B27" s="14">
        <v>24</v>
      </c>
      <c r="D27" s="14" t="s">
        <v>88</v>
      </c>
      <c r="E27" s="14">
        <v>22</v>
      </c>
      <c r="F27" s="16"/>
      <c r="G27" s="14" t="s">
        <v>88</v>
      </c>
      <c r="H27" s="16">
        <v>24</v>
      </c>
      <c r="I27" s="16"/>
      <c r="J27" s="14" t="s">
        <v>88</v>
      </c>
      <c r="K27" s="16">
        <v>24</v>
      </c>
      <c r="L27" s="16">
        <v>25</v>
      </c>
      <c r="M27" s="14" t="s">
        <v>88</v>
      </c>
      <c r="N27" s="16">
        <v>22</v>
      </c>
      <c r="O27" s="16"/>
      <c r="P27" s="14" t="s">
        <v>88</v>
      </c>
      <c r="Q27" s="16">
        <v>24</v>
      </c>
      <c r="R27" s="16"/>
      <c r="S27" s="14" t="s">
        <v>88</v>
      </c>
      <c r="T27" s="14">
        <v>24</v>
      </c>
      <c r="U27" s="16"/>
      <c r="V27" s="14" t="s">
        <v>88</v>
      </c>
      <c r="W27" s="14">
        <v>22</v>
      </c>
      <c r="X27" s="16">
        <v>23</v>
      </c>
      <c r="Y27" s="14" t="s">
        <v>88</v>
      </c>
      <c r="Z27" s="16">
        <v>24</v>
      </c>
      <c r="AA27" s="16"/>
      <c r="AB27" s="14" t="s">
        <v>88</v>
      </c>
      <c r="AC27" s="16">
        <v>23</v>
      </c>
      <c r="AD27" s="16">
        <v>24</v>
      </c>
      <c r="AE27" s="14" t="s">
        <v>88</v>
      </c>
      <c r="AF27" s="16">
        <v>25</v>
      </c>
      <c r="AG27" s="16">
        <v>26</v>
      </c>
      <c r="AH27" s="14" t="s">
        <v>88</v>
      </c>
      <c r="AI27" s="16">
        <v>24</v>
      </c>
      <c r="AJ27" s="16"/>
      <c r="AK27" s="14" t="s">
        <v>88</v>
      </c>
      <c r="AL27" s="16">
        <v>22</v>
      </c>
      <c r="AM27" s="16">
        <v>22</v>
      </c>
      <c r="AN27" s="14" t="s">
        <v>88</v>
      </c>
      <c r="AO27" s="16">
        <v>24</v>
      </c>
      <c r="AP27" s="16"/>
      <c r="AQ27" s="14" t="s">
        <v>88</v>
      </c>
      <c r="AR27" s="16">
        <v>23</v>
      </c>
      <c r="AS27" s="16"/>
      <c r="AT27" s="14" t="s">
        <v>88</v>
      </c>
      <c r="AU27" s="16">
        <v>23</v>
      </c>
      <c r="AV27" s="16"/>
      <c r="AW27" s="14" t="s">
        <v>88</v>
      </c>
      <c r="AX27" s="16">
        <v>22</v>
      </c>
      <c r="AY27" s="16">
        <v>22</v>
      </c>
      <c r="AZ27" s="14" t="s">
        <v>88</v>
      </c>
      <c r="BA27" s="21">
        <v>22</v>
      </c>
      <c r="BB27" s="16">
        <v>24</v>
      </c>
    </row>
    <row r="28" spans="1:54" x14ac:dyDescent="0.25">
      <c r="A28" s="14" t="s">
        <v>89</v>
      </c>
      <c r="B28" s="14">
        <v>29</v>
      </c>
      <c r="D28" s="14" t="s">
        <v>89</v>
      </c>
      <c r="E28" s="20">
        <v>26</v>
      </c>
      <c r="F28" s="16"/>
      <c r="G28" s="14" t="s">
        <v>89</v>
      </c>
      <c r="H28" s="16">
        <v>28</v>
      </c>
      <c r="I28" s="16"/>
      <c r="J28" s="14" t="s">
        <v>89</v>
      </c>
      <c r="K28" s="16">
        <v>29</v>
      </c>
      <c r="L28" s="16"/>
      <c r="M28" s="14" t="s">
        <v>89</v>
      </c>
      <c r="N28" s="14">
        <v>29</v>
      </c>
      <c r="O28" s="16"/>
      <c r="P28" s="14" t="s">
        <v>89</v>
      </c>
      <c r="Q28" s="16">
        <v>26</v>
      </c>
      <c r="R28" s="16">
        <v>26</v>
      </c>
      <c r="S28" s="14" t="s">
        <v>89</v>
      </c>
      <c r="T28" s="14">
        <v>26</v>
      </c>
      <c r="U28" s="16"/>
      <c r="V28" s="14" t="s">
        <v>89</v>
      </c>
      <c r="W28" s="16">
        <v>29</v>
      </c>
      <c r="X28" s="16"/>
      <c r="Y28" s="14" t="s">
        <v>89</v>
      </c>
      <c r="Z28" s="16">
        <v>26</v>
      </c>
      <c r="AA28" s="16"/>
      <c r="AB28" s="14" t="s">
        <v>89</v>
      </c>
      <c r="AC28" s="16">
        <v>28</v>
      </c>
      <c r="AD28" s="16"/>
      <c r="AE28" s="14" t="s">
        <v>89</v>
      </c>
      <c r="AF28" s="14">
        <v>26</v>
      </c>
      <c r="AG28" s="16"/>
      <c r="AH28" s="14" t="s">
        <v>89</v>
      </c>
      <c r="AI28" s="14">
        <v>26</v>
      </c>
      <c r="AJ28" s="16">
        <v>28</v>
      </c>
      <c r="AK28" s="14" t="s">
        <v>89</v>
      </c>
      <c r="AL28" s="16">
        <v>28</v>
      </c>
      <c r="AM28" s="16"/>
      <c r="AN28" s="14" t="s">
        <v>89</v>
      </c>
      <c r="AO28" s="16">
        <v>26</v>
      </c>
      <c r="AP28" s="16"/>
      <c r="AQ28" s="14" t="s">
        <v>89</v>
      </c>
      <c r="AR28" s="16">
        <v>26</v>
      </c>
      <c r="AS28" s="16"/>
      <c r="AT28" s="14" t="s">
        <v>89</v>
      </c>
      <c r="AU28" s="16">
        <v>27</v>
      </c>
      <c r="AV28" s="16"/>
      <c r="AW28" s="14" t="s">
        <v>89</v>
      </c>
      <c r="AX28" s="16">
        <v>26</v>
      </c>
      <c r="AY28" s="16">
        <v>26</v>
      </c>
      <c r="AZ28" s="14" t="s">
        <v>89</v>
      </c>
      <c r="BA28" s="16">
        <v>26</v>
      </c>
      <c r="BB28" s="16"/>
    </row>
    <row r="29" spans="1:54" x14ac:dyDescent="0.25">
      <c r="A29" s="14" t="s">
        <v>79</v>
      </c>
      <c r="B29" s="14">
        <v>30</v>
      </c>
      <c r="D29" s="14" t="s">
        <v>79</v>
      </c>
      <c r="E29" s="14">
        <v>31</v>
      </c>
      <c r="F29" s="16"/>
      <c r="G29" s="14" t="s">
        <v>79</v>
      </c>
      <c r="H29" s="16">
        <v>33</v>
      </c>
      <c r="I29" s="16"/>
      <c r="J29" s="14" t="s">
        <v>79</v>
      </c>
      <c r="K29" s="16">
        <v>31</v>
      </c>
      <c r="L29" s="16"/>
      <c r="M29" s="14" t="s">
        <v>79</v>
      </c>
      <c r="N29" s="21">
        <v>27</v>
      </c>
      <c r="O29" s="16"/>
      <c r="P29" s="14" t="s">
        <v>79</v>
      </c>
      <c r="Q29" s="16">
        <v>27</v>
      </c>
      <c r="R29" s="16"/>
      <c r="S29" s="14" t="s">
        <v>79</v>
      </c>
      <c r="T29" s="14">
        <v>33</v>
      </c>
      <c r="U29" s="16"/>
      <c r="V29" s="14" t="s">
        <v>79</v>
      </c>
      <c r="W29" s="16">
        <v>30</v>
      </c>
      <c r="X29" s="16"/>
      <c r="Y29" s="14" t="s">
        <v>79</v>
      </c>
      <c r="Z29" s="16">
        <v>32</v>
      </c>
      <c r="AA29" s="16"/>
      <c r="AB29" s="14" t="s">
        <v>79</v>
      </c>
      <c r="AC29" s="16">
        <v>31</v>
      </c>
      <c r="AD29" s="16"/>
      <c r="AE29" s="14" t="s">
        <v>79</v>
      </c>
      <c r="AF29" s="16">
        <v>32</v>
      </c>
      <c r="AG29" s="16"/>
      <c r="AH29" s="14" t="s">
        <v>79</v>
      </c>
      <c r="AI29" s="14">
        <v>32</v>
      </c>
      <c r="AJ29" s="16">
        <v>34</v>
      </c>
      <c r="AK29" s="14" t="s">
        <v>79</v>
      </c>
      <c r="AL29" s="16">
        <v>33</v>
      </c>
      <c r="AM29" s="16"/>
      <c r="AN29" s="14" t="s">
        <v>79</v>
      </c>
      <c r="AO29" s="16">
        <v>31</v>
      </c>
      <c r="AP29" s="16"/>
      <c r="AQ29" s="14" t="s">
        <v>79</v>
      </c>
      <c r="AR29" s="16">
        <v>35</v>
      </c>
      <c r="AS29" s="16"/>
      <c r="AT29" s="14" t="s">
        <v>79</v>
      </c>
      <c r="AU29" s="16">
        <v>33</v>
      </c>
      <c r="AV29" s="16"/>
      <c r="AW29" s="14" t="s">
        <v>79</v>
      </c>
      <c r="AX29" s="16">
        <v>34</v>
      </c>
      <c r="AY29" s="16">
        <v>34</v>
      </c>
      <c r="AZ29" s="14" t="s">
        <v>79</v>
      </c>
      <c r="BA29" s="16">
        <v>32</v>
      </c>
      <c r="BB29" s="16"/>
    </row>
    <row r="30" spans="1:54" x14ac:dyDescent="0.25">
      <c r="A30" s="14" t="s">
        <v>78</v>
      </c>
      <c r="B30" s="14">
        <v>38</v>
      </c>
      <c r="D30" s="14" t="s">
        <v>78</v>
      </c>
      <c r="E30" s="21">
        <v>35</v>
      </c>
      <c r="F30" s="16"/>
      <c r="G30" s="14" t="s">
        <v>78</v>
      </c>
      <c r="H30" s="21">
        <v>30</v>
      </c>
      <c r="I30" s="16"/>
      <c r="J30" s="14" t="s">
        <v>78</v>
      </c>
      <c r="K30" s="16">
        <v>38</v>
      </c>
      <c r="L30" s="16"/>
      <c r="M30" s="14" t="s">
        <v>78</v>
      </c>
      <c r="N30" s="16">
        <v>37</v>
      </c>
      <c r="O30" s="16"/>
      <c r="P30" s="14" t="s">
        <v>78</v>
      </c>
      <c r="Q30" s="16">
        <v>43</v>
      </c>
      <c r="R30" s="16"/>
      <c r="S30" s="14" t="s">
        <v>78</v>
      </c>
      <c r="T30" s="14">
        <v>41</v>
      </c>
      <c r="U30" s="16"/>
      <c r="V30" s="14" t="s">
        <v>78</v>
      </c>
      <c r="W30" s="16">
        <v>39</v>
      </c>
      <c r="X30" s="16"/>
      <c r="Y30" s="14" t="s">
        <v>78</v>
      </c>
      <c r="Z30" s="16">
        <v>39</v>
      </c>
      <c r="AA30" s="16"/>
      <c r="AB30" s="14" t="s">
        <v>78</v>
      </c>
      <c r="AC30" s="16">
        <v>36</v>
      </c>
      <c r="AD30" s="16"/>
      <c r="AE30" s="14" t="s">
        <v>78</v>
      </c>
      <c r="AF30" s="16">
        <v>41</v>
      </c>
      <c r="AG30" s="16"/>
      <c r="AH30" s="14" t="s">
        <v>78</v>
      </c>
      <c r="AI30" s="14">
        <v>39</v>
      </c>
      <c r="AJ30" s="16"/>
      <c r="AK30" s="14" t="s">
        <v>78</v>
      </c>
      <c r="AL30" s="16">
        <v>43</v>
      </c>
      <c r="AM30" s="16"/>
      <c r="AN30" s="14" t="s">
        <v>78</v>
      </c>
      <c r="AO30" s="16">
        <v>37</v>
      </c>
      <c r="AP30" s="16"/>
      <c r="AQ30" s="14" t="s">
        <v>78</v>
      </c>
      <c r="AR30" s="16">
        <v>39</v>
      </c>
      <c r="AS30" s="16"/>
      <c r="AT30" s="14" t="s">
        <v>78</v>
      </c>
      <c r="AU30" s="16">
        <v>41</v>
      </c>
      <c r="AV30" s="16"/>
      <c r="AW30" s="14" t="s">
        <v>78</v>
      </c>
      <c r="AX30" s="16">
        <v>40</v>
      </c>
      <c r="AY30" s="16"/>
      <c r="AZ30" s="14" t="s">
        <v>78</v>
      </c>
      <c r="BA30" s="16">
        <v>37</v>
      </c>
      <c r="BB30" s="16"/>
    </row>
    <row r="31" spans="1:54" x14ac:dyDescent="0.25">
      <c r="A31" s="20"/>
      <c r="D31" s="20"/>
      <c r="G31" s="20"/>
      <c r="J31" s="20"/>
      <c r="M31" s="20"/>
      <c r="P31" s="20"/>
      <c r="S31" s="20"/>
      <c r="V31" s="20"/>
      <c r="Y31" s="20"/>
      <c r="AB31" s="20"/>
      <c r="AE31" s="20"/>
      <c r="AH31" s="20"/>
      <c r="AJ31" s="14" t="s">
        <v>129</v>
      </c>
      <c r="AK31" s="20"/>
      <c r="AN31" s="20"/>
      <c r="AQ31" s="20"/>
      <c r="AS31" s="14" t="s">
        <v>133</v>
      </c>
      <c r="AT31" s="20"/>
      <c r="AV31" s="14" t="s">
        <v>132</v>
      </c>
      <c r="AW31" s="20"/>
      <c r="AZ31" s="20"/>
      <c r="BA31" s="16"/>
      <c r="BB31" s="16"/>
    </row>
    <row r="32" spans="1:54" x14ac:dyDescent="0.25">
      <c r="A32" s="20" t="s">
        <v>115</v>
      </c>
      <c r="D32" s="20" t="s">
        <v>115</v>
      </c>
      <c r="G32" s="20" t="s">
        <v>115</v>
      </c>
      <c r="J32" s="20" t="s">
        <v>115</v>
      </c>
      <c r="M32" s="20" t="s">
        <v>115</v>
      </c>
      <c r="P32" s="20" t="s">
        <v>115</v>
      </c>
      <c r="S32" s="20" t="s">
        <v>115</v>
      </c>
      <c r="V32" s="20" t="s">
        <v>115</v>
      </c>
      <c r="Y32" s="20" t="s">
        <v>115</v>
      </c>
      <c r="AB32" s="20" t="s">
        <v>115</v>
      </c>
      <c r="AE32" s="20" t="s">
        <v>115</v>
      </c>
      <c r="AH32" s="20" t="s">
        <v>115</v>
      </c>
      <c r="AK32" s="20" t="s">
        <v>115</v>
      </c>
      <c r="AN32" s="20" t="s">
        <v>115</v>
      </c>
      <c r="AQ32" s="20" t="s">
        <v>115</v>
      </c>
      <c r="AT32" s="20" t="s">
        <v>115</v>
      </c>
      <c r="AW32" s="20" t="s">
        <v>115</v>
      </c>
      <c r="AZ32" s="20" t="s">
        <v>115</v>
      </c>
      <c r="BA32" s="16"/>
      <c r="BB32" s="16"/>
    </row>
    <row r="33" spans="1:56" s="16" customFormat="1" x14ac:dyDescent="0.25">
      <c r="A33" s="20"/>
      <c r="D33" s="20"/>
      <c r="G33" s="20"/>
      <c r="J33" s="20"/>
      <c r="M33" s="20"/>
      <c r="P33" s="20"/>
      <c r="S33" s="20"/>
      <c r="V33" s="20"/>
      <c r="Y33" s="20"/>
      <c r="AB33" s="20"/>
      <c r="AE33" s="20"/>
      <c r="AH33" s="20"/>
      <c r="AK33" s="20"/>
      <c r="AN33" s="20"/>
      <c r="AQ33" s="20"/>
      <c r="AT33" s="20"/>
      <c r="AW33" s="20"/>
      <c r="AZ33" s="20"/>
    </row>
    <row r="34" spans="1:56" x14ac:dyDescent="0.25">
      <c r="A34" s="14" t="s">
        <v>75</v>
      </c>
      <c r="B34" s="14">
        <f>COUNT(B11:B32)</f>
        <v>20</v>
      </c>
      <c r="C34" s="14">
        <f>COUNT(C11:C33)</f>
        <v>2</v>
      </c>
      <c r="F34" s="14">
        <f>COUNT(F11:F33)</f>
        <v>2</v>
      </c>
      <c r="I34" s="14">
        <f>COUNT(I11:I33)</f>
        <v>1</v>
      </c>
      <c r="L34" s="16">
        <f>COUNT(L11:L33)</f>
        <v>3</v>
      </c>
      <c r="M34" s="14">
        <f>COUNT(M11:M33)</f>
        <v>0</v>
      </c>
      <c r="N34" s="14">
        <f>COUNT(#REF!)</f>
        <v>0</v>
      </c>
      <c r="O34" s="16"/>
      <c r="P34" s="14">
        <f>COUNT(P11:P33)</f>
        <v>0</v>
      </c>
      <c r="Q34" s="14" t="s">
        <v>75</v>
      </c>
      <c r="R34" s="16"/>
      <c r="S34" s="14">
        <f>COUNT(S11:S33)</f>
        <v>0</v>
      </c>
      <c r="T34" s="14">
        <f>COUNT(#REF!)</f>
        <v>0</v>
      </c>
      <c r="U34" s="16"/>
      <c r="V34" s="14">
        <f>COUNT(V11:V33)</f>
        <v>0</v>
      </c>
      <c r="W34" s="14">
        <f>COUNT(#REF!)</f>
        <v>0</v>
      </c>
      <c r="X34" s="16"/>
      <c r="Y34" s="14">
        <f>COUNT(Y11:Y33)</f>
        <v>0</v>
      </c>
      <c r="Z34" s="14">
        <f>COUNT(#REF!)</f>
        <v>0</v>
      </c>
      <c r="AA34" s="16"/>
      <c r="AB34" s="16">
        <f>COUNT(AB11:AB33)</f>
        <v>0</v>
      </c>
      <c r="AC34" s="14">
        <f>COUNT(#REF!)</f>
        <v>0</v>
      </c>
      <c r="AD34" s="16"/>
      <c r="AE34" s="14">
        <f>COUNT(AE11:AE33)</f>
        <v>0</v>
      </c>
      <c r="AF34" s="14">
        <f>COUNT(#REF!)</f>
        <v>0</v>
      </c>
      <c r="AG34" s="16"/>
      <c r="AI34" s="14">
        <f>COUNT(#REF!)</f>
        <v>0</v>
      </c>
      <c r="AJ34" s="16"/>
      <c r="AK34" s="14">
        <f>COUNT(AK11:AK33)</f>
        <v>0</v>
      </c>
      <c r="AL34" s="14">
        <f>COUNT(#REF!)</f>
        <v>0</v>
      </c>
      <c r="AM34" s="16"/>
      <c r="AN34" s="14">
        <f>COUNT(AN11:AN33)</f>
        <v>0</v>
      </c>
      <c r="AO34" s="14">
        <f>COUNT(#REF!)</f>
        <v>0</v>
      </c>
      <c r="AP34" s="16"/>
      <c r="AQ34" s="14">
        <f>COUNT(AQ11:AQ33)</f>
        <v>0</v>
      </c>
      <c r="AR34" s="14">
        <f>COUNT(#REF!)</f>
        <v>0</v>
      </c>
      <c r="AS34" s="16"/>
      <c r="AT34" s="16">
        <f>COUNT(AT11:AT33)</f>
        <v>0</v>
      </c>
      <c r="AU34" s="14">
        <f>COUNT(#REF!)</f>
        <v>0</v>
      </c>
      <c r="AV34" s="16"/>
      <c r="AW34" s="14">
        <f>COUNT(AW11:AW33)</f>
        <v>0</v>
      </c>
      <c r="AX34" s="14">
        <f>COUNT(#REF!)</f>
        <v>0</v>
      </c>
      <c r="AY34" s="16"/>
      <c r="BA34" s="16"/>
      <c r="BB34" s="16"/>
    </row>
    <row r="35" spans="1:56" x14ac:dyDescent="0.25">
      <c r="A35" s="14" t="s">
        <v>178</v>
      </c>
      <c r="B35" s="14">
        <f>COUNT(C11:C30)</f>
        <v>2</v>
      </c>
      <c r="E35" s="14">
        <f>COUNT(F11:F30)</f>
        <v>2</v>
      </c>
      <c r="H35" s="14">
        <f>COUNT(I11:I30)</f>
        <v>1</v>
      </c>
      <c r="K35" s="14">
        <f>COUNT(L11:L30)</f>
        <v>3</v>
      </c>
      <c r="N35" s="14">
        <f>COUNT(O11:O30)</f>
        <v>6</v>
      </c>
      <c r="Q35" s="14">
        <f>COUNT(R11:R30)</f>
        <v>2</v>
      </c>
      <c r="T35" s="14">
        <f>COUNT(U11:U30)</f>
        <v>2</v>
      </c>
      <c r="W35" s="14">
        <f>COUNT(X11:X30)</f>
        <v>7</v>
      </c>
      <c r="Z35" s="14">
        <f>COUNT(AA11:AA30)</f>
        <v>6</v>
      </c>
      <c r="AC35" s="14">
        <f>COUNT(AD11:AD30)</f>
        <v>5</v>
      </c>
      <c r="AF35" s="14">
        <f>COUNT(AG11:AG30)</f>
        <v>5</v>
      </c>
      <c r="AI35" s="14">
        <f>COUNT(AJ11:AJ30)</f>
        <v>7</v>
      </c>
      <c r="AL35" s="14">
        <f>COUNT(AM11:AM30)</f>
        <v>1</v>
      </c>
      <c r="AO35" s="14">
        <f>COUNT(AP11:AP30)</f>
        <v>0</v>
      </c>
      <c r="AR35" s="14">
        <f>COUNT(AS11:AS30)</f>
        <v>3</v>
      </c>
      <c r="AU35" s="14">
        <f>COUNT(AV11:AV30)</f>
        <v>2</v>
      </c>
      <c r="AX35" s="14">
        <f>COUNT(AY11:AY30)</f>
        <v>6</v>
      </c>
      <c r="BA35" s="14">
        <f>COUNT(BB11:BB30)</f>
        <v>2</v>
      </c>
      <c r="BD35" s="16"/>
    </row>
    <row r="36" spans="1:56" x14ac:dyDescent="0.25">
      <c r="A36" s="14" t="s">
        <v>179</v>
      </c>
      <c r="B36" s="14" t="e">
        <f>AVERAGE(C21:C26)</f>
        <v>#DIV/0!</v>
      </c>
      <c r="E36" s="14">
        <f>AVERAGE(F21:F26)</f>
        <v>26</v>
      </c>
      <c r="H36" s="14" t="e">
        <f>AVERAGE(I21:I26)</f>
        <v>#DIV/0!</v>
      </c>
      <c r="K36" s="14" t="e">
        <f>AVERAGE(L21:L26)</f>
        <v>#DIV/0!</v>
      </c>
      <c r="N36" s="14">
        <f>AVERAGE(O21:O26)</f>
        <v>31</v>
      </c>
      <c r="Q36" s="14" t="e">
        <f>AVERAGE(R21:R26)</f>
        <v>#DIV/0!</v>
      </c>
      <c r="T36" s="14" t="e">
        <f>AVERAGE(U21:U26)</f>
        <v>#DIV/0!</v>
      </c>
      <c r="W36" s="14">
        <f>AVERAGE(X21:X26)</f>
        <v>26</v>
      </c>
      <c r="Z36" s="14">
        <f>AVERAGE(AA21:AA26)</f>
        <v>29.25</v>
      </c>
      <c r="AC36" s="14">
        <f>AVERAGE(AD21:AD26)</f>
        <v>28</v>
      </c>
      <c r="AF36" s="14">
        <f>AVERAGE(AG21:AG26)</f>
        <v>27</v>
      </c>
      <c r="AI36" s="14">
        <f>AVERAGE(AJ21:AJ26)</f>
        <v>29.5</v>
      </c>
      <c r="AL36" s="14" t="e">
        <f>AVERAGE(AM21:AM26)</f>
        <v>#DIV/0!</v>
      </c>
      <c r="AO36" s="14" t="e">
        <f>AVERAGE(AP21:AP26)</f>
        <v>#DIV/0!</v>
      </c>
      <c r="AR36" s="14">
        <f>AVERAGE(AS21:AS26)</f>
        <v>29</v>
      </c>
      <c r="AU36" s="14">
        <f>AVERAGE(AV21:AV26)</f>
        <v>28</v>
      </c>
      <c r="AX36" s="14">
        <f>AVERAGE(AY21:AY26)</f>
        <v>26</v>
      </c>
      <c r="BA36" s="14" t="e">
        <f>AVERAGE(BB21:BB26)</f>
        <v>#DIV/0!</v>
      </c>
      <c r="BD36" s="14" t="s">
        <v>113</v>
      </c>
    </row>
    <row r="37" spans="1:56" x14ac:dyDescent="0.25">
      <c r="A37" s="14" t="s">
        <v>180</v>
      </c>
      <c r="B37" s="14">
        <f>AVERAGE(B21:B26)</f>
        <v>29.5</v>
      </c>
      <c r="E37" s="14">
        <f>AVERAGE(E21:E26)</f>
        <v>28.5</v>
      </c>
      <c r="H37" s="14">
        <f>AVERAGE(H21:H26)</f>
        <v>29.833333333333332</v>
      </c>
      <c r="K37" s="14">
        <f>AVERAGE(K21:K26)</f>
        <v>28.5</v>
      </c>
      <c r="N37" s="14">
        <f>AVERAGE(N21:N26)</f>
        <v>29.166666666666668</v>
      </c>
      <c r="Q37" s="14">
        <f>AVERAGE(Q21:Q26)</f>
        <v>29.166666666666668</v>
      </c>
      <c r="T37" s="14">
        <f>AVERAGE(T21:T26)</f>
        <v>29.166666666666668</v>
      </c>
      <c r="W37" s="14">
        <f>AVERAGE(W21:W26)</f>
        <v>28.666666666666668</v>
      </c>
      <c r="Z37" s="14">
        <f>AVERAGE(Z21:Z26)</f>
        <v>29</v>
      </c>
      <c r="AC37" s="14">
        <f>AVERAGE(AC21:AC26)</f>
        <v>29</v>
      </c>
      <c r="AF37" s="14">
        <f>AVERAGE(AF21:AF26)</f>
        <v>29.166666666666668</v>
      </c>
      <c r="AI37" s="14">
        <f>AVERAGE(AI21:AI26)</f>
        <v>29.5</v>
      </c>
      <c r="AL37" s="14">
        <f>AVERAGE(AL21:AL26)</f>
        <v>29</v>
      </c>
      <c r="AO37" s="14">
        <f>AVERAGE(AO21:AO26)</f>
        <v>29.333333333333332</v>
      </c>
      <c r="AR37" s="14">
        <f>AVERAGE(AR21:AR26)</f>
        <v>29.5</v>
      </c>
      <c r="AU37" s="14">
        <f>AVERAGE(AU21:AU26)</f>
        <v>29.5</v>
      </c>
      <c r="AX37" s="14">
        <f>AVERAGE(AX21:AX26)</f>
        <v>29.166666666666668</v>
      </c>
      <c r="BA37" s="14">
        <f>AVERAGE(BA21:BA26)</f>
        <v>29.166666666666668</v>
      </c>
    </row>
    <row r="39" spans="1:56" x14ac:dyDescent="0.25">
      <c r="AP39" s="14" t="s">
        <v>170</v>
      </c>
      <c r="BA39" s="16"/>
      <c r="BB39" s="16"/>
    </row>
    <row r="40" spans="1:56" x14ac:dyDescent="0.25">
      <c r="A40" s="14" t="s">
        <v>90</v>
      </c>
      <c r="B40" s="14">
        <f>AVERAGE(B11:B20)</f>
        <v>26.8</v>
      </c>
      <c r="D40" s="22" t="s">
        <v>90</v>
      </c>
      <c r="E40" s="14">
        <f>AVERAGE(E11:E20)</f>
        <v>27.5</v>
      </c>
      <c r="G40" s="14" t="s">
        <v>90</v>
      </c>
      <c r="H40" s="14">
        <f>AVERAGE(H11:H20)</f>
        <v>27.1</v>
      </c>
      <c r="J40" s="14" t="s">
        <v>90</v>
      </c>
      <c r="K40" s="14">
        <f>AVERAGE(K11:K20)</f>
        <v>26.5</v>
      </c>
      <c r="L40" s="14">
        <f>AVERAGE(K11:K20)</f>
        <v>26.5</v>
      </c>
      <c r="M40" s="14" t="s">
        <v>90</v>
      </c>
      <c r="N40" s="14">
        <f>AVERAGE(N11:N20)</f>
        <v>27</v>
      </c>
      <c r="O40" s="14">
        <f>AVERAGE(N11:N20)</f>
        <v>27</v>
      </c>
      <c r="P40" s="14" t="s">
        <v>90</v>
      </c>
      <c r="Q40" s="14">
        <f>AVERAGE(Q11:Q20)</f>
        <v>25.9</v>
      </c>
      <c r="R40" s="14">
        <f>AVERAGE(Q11:Q20)</f>
        <v>25.9</v>
      </c>
      <c r="S40" s="14" t="s">
        <v>90</v>
      </c>
      <c r="T40" s="14">
        <f>AVERAGE(T11:T20)</f>
        <v>27.1</v>
      </c>
      <c r="U40" s="14">
        <f>AVERAGE(T11:T20)</f>
        <v>27.1</v>
      </c>
      <c r="V40" s="14" t="s">
        <v>90</v>
      </c>
      <c r="W40" s="14">
        <f>AVERAGE(W11:W20)</f>
        <v>27</v>
      </c>
      <c r="X40" s="14">
        <f>AVERAGE(W11:W20)</f>
        <v>27</v>
      </c>
      <c r="Y40" s="14" t="s">
        <v>90</v>
      </c>
      <c r="Z40" s="14">
        <f>AVERAGE(Z11:Z20)</f>
        <v>26.6</v>
      </c>
      <c r="AA40" s="14">
        <f>AVERAGE(Z11:Z20)</f>
        <v>26.6</v>
      </c>
      <c r="AB40" s="14" t="s">
        <v>90</v>
      </c>
      <c r="AC40" s="14">
        <f>AVERAGE(AC11:AC20)</f>
        <v>26.3</v>
      </c>
      <c r="AD40" s="14">
        <f>AVERAGE(AC11:AC20)</f>
        <v>26.3</v>
      </c>
      <c r="AE40" s="14" t="s">
        <v>90</v>
      </c>
      <c r="AF40" s="14">
        <f>AVERAGE(AF11:AF20)</f>
        <v>27.2</v>
      </c>
      <c r="AG40" s="14">
        <f>AVERAGE(AF11:AF20)</f>
        <v>27.2</v>
      </c>
      <c r="AH40" s="14" t="s">
        <v>90</v>
      </c>
      <c r="AI40" s="14">
        <f>AVERAGE(AI11:AI20)</f>
        <v>26.5</v>
      </c>
      <c r="AJ40" s="14">
        <f>AVERAGE(AI11:AI20)</f>
        <v>26.5</v>
      </c>
      <c r="AK40" s="14" t="s">
        <v>90</v>
      </c>
      <c r="AL40" s="14">
        <f>AVERAGE(AL11:AL20)</f>
        <v>26.6</v>
      </c>
      <c r="AM40" s="14">
        <f>AVERAGE(AL11:AL20)</f>
        <v>26.6</v>
      </c>
      <c r="AN40" s="14" t="s">
        <v>90</v>
      </c>
      <c r="AO40" s="14">
        <f>AVERAGE(AO11:AO20)</f>
        <v>27.3</v>
      </c>
      <c r="AP40" s="14" t="e">
        <f>AVERAGE(AP11:AP20)</f>
        <v>#DIV/0!</v>
      </c>
      <c r="AQ40" s="14" t="s">
        <v>90</v>
      </c>
      <c r="AR40" s="14">
        <f>AVERAGE(AR11:AR20)</f>
        <v>26.4</v>
      </c>
      <c r="AS40" s="14">
        <f>AVERAGE(AS11:AS20)</f>
        <v>23.5</v>
      </c>
      <c r="AT40" s="14" t="s">
        <v>90</v>
      </c>
      <c r="AU40" s="14">
        <f>AVERAGE(AU11:AU20)</f>
        <v>26.9</v>
      </c>
      <c r="AV40" s="14" t="e">
        <f>AVERAGE(AV11:AV20)</f>
        <v>#DIV/0!</v>
      </c>
      <c r="AW40" s="14" t="s">
        <v>90</v>
      </c>
      <c r="AX40" s="14">
        <f>AVERAGE(AX11:AX20)</f>
        <v>26.6</v>
      </c>
      <c r="AY40" s="14">
        <f>AVERAGE(AX11:AX20)</f>
        <v>26.6</v>
      </c>
      <c r="AZ40" s="14" t="s">
        <v>90</v>
      </c>
      <c r="BA40" s="14">
        <f>AVERAGE(BA11:BA20)</f>
        <v>26.8</v>
      </c>
      <c r="BB40" s="14">
        <f>AVERAGE(BA11:BA20)</f>
        <v>26.8</v>
      </c>
    </row>
    <row r="41" spans="1:56" x14ac:dyDescent="0.25">
      <c r="B41" s="14">
        <f>AVERAGE(B21:B26)</f>
        <v>29.5</v>
      </c>
      <c r="E41" s="14">
        <f>AVERAGE(E21:E26)</f>
        <v>28.5</v>
      </c>
      <c r="H41" s="14">
        <f>AVERAGE(H21:H26)</f>
        <v>29.833333333333332</v>
      </c>
      <c r="K41" s="14">
        <f>AVERAGE(K21:K26)</f>
        <v>28.5</v>
      </c>
      <c r="L41" s="14">
        <f>AVERAGE(K21:K26)</f>
        <v>28.5</v>
      </c>
      <c r="N41" s="14">
        <f>AVERAGE(N21:N26)</f>
        <v>29.166666666666668</v>
      </c>
      <c r="O41" s="14">
        <f>AVERAGE(N21:N26)</f>
        <v>29.166666666666668</v>
      </c>
      <c r="Q41" s="14">
        <f>AVERAGE(Q21:Q26)</f>
        <v>29.166666666666668</v>
      </c>
      <c r="R41" s="14">
        <f>AVERAGE(Q21:Q26)</f>
        <v>29.166666666666668</v>
      </c>
      <c r="T41" s="14">
        <f>AVERAGE(T21:T26)</f>
        <v>29.166666666666668</v>
      </c>
      <c r="U41" s="14">
        <f>AVERAGE(T21:T26)</f>
        <v>29.166666666666668</v>
      </c>
      <c r="W41" s="14">
        <f>AVERAGE(W21:W26)</f>
        <v>28.666666666666668</v>
      </c>
      <c r="X41" s="14">
        <f>AVERAGE(W21:W26)</f>
        <v>28.666666666666668</v>
      </c>
      <c r="Z41" s="14">
        <f>AVERAGE(Z21:Z26)</f>
        <v>29</v>
      </c>
      <c r="AA41" s="14">
        <f>AVERAGE(Z21:Z26)</f>
        <v>29</v>
      </c>
      <c r="AC41" s="14">
        <f>AVERAGE(AC21:AC26)</f>
        <v>29</v>
      </c>
      <c r="AD41" s="14">
        <f>AVERAGE(AC21:AC26)</f>
        <v>29</v>
      </c>
      <c r="AF41" s="14">
        <f>AVERAGE(AF21:AF26)</f>
        <v>29.166666666666668</v>
      </c>
      <c r="AG41" s="14">
        <f>AVERAGE(AF21:AF26)</f>
        <v>29.166666666666668</v>
      </c>
      <c r="AI41" s="14">
        <f>AVERAGE(AI21:AI26)</f>
        <v>29.5</v>
      </c>
      <c r="AJ41" s="14">
        <f>AVERAGE(AI21:AI26)</f>
        <v>29.5</v>
      </c>
      <c r="AL41" s="14">
        <f>AVERAGE(AL21:AL26)</f>
        <v>29</v>
      </c>
      <c r="AM41" s="14">
        <f>AVERAGE(AL21:AL26)</f>
        <v>29</v>
      </c>
      <c r="AO41" s="14">
        <f>AVERAGE(AO21:AO26)</f>
        <v>29.333333333333332</v>
      </c>
      <c r="AP41" s="14" t="e">
        <f>AVERAGE(AP21:AP26)</f>
        <v>#DIV/0!</v>
      </c>
      <c r="AR41" s="14">
        <f>AVERAGE(AR21:AR26)</f>
        <v>29.5</v>
      </c>
      <c r="AS41" s="14">
        <f>AVERAGE(AS21:AS26)</f>
        <v>29</v>
      </c>
      <c r="AU41" s="14">
        <f>AVERAGE(AU21:AU26)</f>
        <v>29.5</v>
      </c>
      <c r="AV41" s="14">
        <f>AVERAGE(AV21:AV26)</f>
        <v>28</v>
      </c>
      <c r="AX41" s="14">
        <f>AVERAGE(AX21:AX26)</f>
        <v>29.166666666666668</v>
      </c>
      <c r="AY41" s="14">
        <f>AVERAGE(AX21:AX26)</f>
        <v>29.166666666666668</v>
      </c>
      <c r="BA41" s="14">
        <f>AVERAGE(BA21:BA26)</f>
        <v>29.166666666666668</v>
      </c>
      <c r="BB41" s="14">
        <f>AVERAGE(BA21:BA26)</f>
        <v>29.166666666666668</v>
      </c>
    </row>
    <row r="42" spans="1:56" x14ac:dyDescent="0.25">
      <c r="B42" s="14">
        <f>AVERAGE(B27:B30)</f>
        <v>30.25</v>
      </c>
      <c r="E42" s="14">
        <f>AVERAGE(E27:E30)</f>
        <v>28.5</v>
      </c>
      <c r="H42" s="14">
        <f>AVERAGE(H27:H30)</f>
        <v>28.75</v>
      </c>
      <c r="K42" s="14">
        <f>AVERAGE(K27:K30)</f>
        <v>30.5</v>
      </c>
      <c r="L42" s="14">
        <f>AVERAGE(K27:K30)</f>
        <v>30.5</v>
      </c>
      <c r="N42" s="14">
        <f>AVERAGE(N27:N30)</f>
        <v>28.75</v>
      </c>
      <c r="O42" s="14">
        <f>AVERAGE(N27:N30)</f>
        <v>28.75</v>
      </c>
      <c r="Q42" s="14">
        <f>AVERAGE(Q27:Q30)</f>
        <v>30</v>
      </c>
      <c r="R42" s="14">
        <f>AVERAGE(Q27:Q30)</f>
        <v>30</v>
      </c>
      <c r="T42" s="14">
        <f>AVERAGE(T27:T30)</f>
        <v>31</v>
      </c>
      <c r="U42" s="14">
        <f>AVERAGE(T27:T30)</f>
        <v>31</v>
      </c>
      <c r="W42" s="14">
        <f>AVERAGE(W27:W30)</f>
        <v>30</v>
      </c>
      <c r="X42" s="14">
        <f>AVERAGE(W27:W30)</f>
        <v>30</v>
      </c>
      <c r="Z42" s="14">
        <f>AVERAGE(Z27:Z30)</f>
        <v>30.25</v>
      </c>
      <c r="AA42" s="14">
        <f>AVERAGE(Z27:Z30)</f>
        <v>30.25</v>
      </c>
      <c r="AC42" s="14">
        <f>AVERAGE(AC27:AC30)</f>
        <v>29.5</v>
      </c>
      <c r="AD42" s="14">
        <f>AVERAGE(AC27:AC30)</f>
        <v>29.5</v>
      </c>
      <c r="AF42" s="14">
        <f>AVERAGE(AF27:AF30)</f>
        <v>31</v>
      </c>
      <c r="AG42" s="14">
        <f>AVERAGE(AF27:AF30)</f>
        <v>31</v>
      </c>
      <c r="AI42" s="14">
        <f>AVERAGE(AI27:AI30)</f>
        <v>30.25</v>
      </c>
      <c r="AJ42" s="14">
        <f>AVERAGE(AI27:AI30)</f>
        <v>30.25</v>
      </c>
      <c r="AL42" s="14">
        <f>AVERAGE(AL27:AL30)</f>
        <v>31.5</v>
      </c>
      <c r="AM42" s="14">
        <f>AVERAGE(AL27:AL30)</f>
        <v>31.5</v>
      </c>
      <c r="AO42" s="14">
        <f>AVERAGE(AO27:AO30)</f>
        <v>29.5</v>
      </c>
      <c r="AP42" s="14" t="e">
        <f>AVERAGE(AP27:AP30)</f>
        <v>#DIV/0!</v>
      </c>
      <c r="AR42" s="14">
        <f>AVERAGE(AR27:AR30)</f>
        <v>30.75</v>
      </c>
      <c r="AS42" s="14" t="e">
        <f>AVERAGE(AS27:AS30)</f>
        <v>#DIV/0!</v>
      </c>
      <c r="AU42" s="14">
        <f>AVERAGE(AU27:AU30)</f>
        <v>31</v>
      </c>
      <c r="AV42" s="14" t="e">
        <f>AVERAGE(AV27:AV30)</f>
        <v>#DIV/0!</v>
      </c>
      <c r="AX42" s="14">
        <f>AVERAGE(AX27:AX30)</f>
        <v>30.5</v>
      </c>
      <c r="AY42" s="14">
        <f>AVERAGE(AX27:AX30)</f>
        <v>30.5</v>
      </c>
      <c r="BA42" s="14">
        <f>AVERAGE(BA27:BA30)</f>
        <v>29.25</v>
      </c>
      <c r="BB42" s="14">
        <f>AVERAGE(BA27:BA30)</f>
        <v>29.25</v>
      </c>
    </row>
    <row r="44" spans="1:56" x14ac:dyDescent="0.25">
      <c r="A44" s="14" t="s">
        <v>169</v>
      </c>
      <c r="C44" s="14">
        <f>AVERAGE(C11:C26)</f>
        <v>30.5</v>
      </c>
      <c r="E44" s="20" t="s">
        <v>146</v>
      </c>
    </row>
    <row r="45" spans="1:56" x14ac:dyDescent="0.25">
      <c r="A45" s="21" t="s">
        <v>112</v>
      </c>
      <c r="S45" s="16"/>
      <c r="T45" s="18" t="s">
        <v>153</v>
      </c>
    </row>
    <row r="47" spans="1:56" x14ac:dyDescent="0.25">
      <c r="B47" s="14" t="s">
        <v>175</v>
      </c>
    </row>
    <row r="48" spans="1:56" x14ac:dyDescent="0.25">
      <c r="B48" s="14">
        <f>COUNT(C11:C26)</f>
        <v>2</v>
      </c>
      <c r="C48" s="14">
        <f>COUNT(F11:F26)</f>
        <v>2</v>
      </c>
      <c r="D48" s="14">
        <f>COUNT(I11:I26)</f>
        <v>1</v>
      </c>
      <c r="E48" s="14">
        <f>COUNT(L11:L26)</f>
        <v>2</v>
      </c>
      <c r="F48" s="14">
        <f>COUNT(O11:O26)</f>
        <v>6</v>
      </c>
      <c r="G48" s="14">
        <f>COUNT(R11:R26)</f>
        <v>1</v>
      </c>
      <c r="H48" s="14">
        <f>COUNT(U11:U26)</f>
        <v>2</v>
      </c>
      <c r="I48" s="14">
        <f>COUNT(X11:X26)</f>
        <v>6</v>
      </c>
      <c r="J48" s="14">
        <f>COUNT(AA11:AA26)</f>
        <v>6</v>
      </c>
      <c r="K48" s="14">
        <f>COUNT(AD11:AD26)</f>
        <v>4</v>
      </c>
      <c r="L48" s="14">
        <f>COUNT(AG11:AG26)</f>
        <v>4</v>
      </c>
      <c r="M48" s="14">
        <f>COUNT(AJ11:AJ26)</f>
        <v>5</v>
      </c>
      <c r="N48" s="14">
        <f>COUNT(AM11:AM26)</f>
        <v>0</v>
      </c>
      <c r="O48" s="14">
        <f>COUNT(AP11:AP26)</f>
        <v>0</v>
      </c>
      <c r="P48" s="14">
        <f>COUNT(AS11:AS26)</f>
        <v>3</v>
      </c>
      <c r="Q48" s="14">
        <f>COUNT(AV11:AV26)</f>
        <v>2</v>
      </c>
      <c r="R48" s="14">
        <f>COUNT(AY11:AY26)</f>
        <v>3</v>
      </c>
      <c r="S48" s="14">
        <f>COUNT(BB11:BB26)</f>
        <v>1</v>
      </c>
    </row>
    <row r="49" spans="1:19" x14ac:dyDescent="0.25">
      <c r="B49" s="14" t="s">
        <v>176</v>
      </c>
    </row>
    <row r="50" spans="1:19" x14ac:dyDescent="0.25">
      <c r="B50" s="14">
        <f>COUNT(C21:C26)</f>
        <v>0</v>
      </c>
      <c r="C50" s="14">
        <f>COUNT(F21:F26)</f>
        <v>1</v>
      </c>
      <c r="D50" s="14">
        <f>COUNT(I21:I26)</f>
        <v>0</v>
      </c>
      <c r="E50" s="14">
        <f>COUNT(L21:L26)</f>
        <v>0</v>
      </c>
      <c r="F50" s="14">
        <f>COUNT(O21:O26)</f>
        <v>1</v>
      </c>
      <c r="G50" s="14">
        <f>COUNT(R21:R26)</f>
        <v>0</v>
      </c>
      <c r="H50" s="14">
        <f>COUNT(U21:U26)</f>
        <v>0</v>
      </c>
      <c r="I50" s="14">
        <f>COUNT(X21:X26)</f>
        <v>1</v>
      </c>
      <c r="J50" s="14">
        <f>COUNT(AA21:AA26)</f>
        <v>4</v>
      </c>
      <c r="K50" s="14">
        <f>COUNT(AD21:AD26)</f>
        <v>1</v>
      </c>
      <c r="L50" s="14">
        <f>COUNT(AG21:AG26)</f>
        <v>2</v>
      </c>
      <c r="M50" s="14">
        <f>COUNT(AJ21:AJ26)</f>
        <v>4</v>
      </c>
      <c r="N50" s="14">
        <f>COUNT(AM21:AM26)</f>
        <v>0</v>
      </c>
      <c r="O50" s="14">
        <f>COUNT(AP21:AP26)</f>
        <v>0</v>
      </c>
      <c r="P50" s="14">
        <f>COUNT(AS21:AS26)</f>
        <v>1</v>
      </c>
      <c r="Q50" s="14">
        <f>COUNT(AV21:AV26)</f>
        <v>2</v>
      </c>
      <c r="R50" s="14">
        <f>COUNT(AY21:AY26)</f>
        <v>1</v>
      </c>
      <c r="S50" s="14">
        <f>COUNT(BB21:BB26)</f>
        <v>0</v>
      </c>
    </row>
    <row r="52" spans="1:19" x14ac:dyDescent="0.25">
      <c r="A52" s="6" t="s">
        <v>174</v>
      </c>
      <c r="B52" s="6" t="s">
        <v>171</v>
      </c>
      <c r="C52" s="6" t="s">
        <v>173</v>
      </c>
      <c r="D52" s="14" t="s">
        <v>172</v>
      </c>
      <c r="E52" s="14" t="s">
        <v>178</v>
      </c>
    </row>
    <row r="53" spans="1:19" x14ac:dyDescent="0.25">
      <c r="A53" s="14">
        <v>2</v>
      </c>
      <c r="B53" s="14">
        <v>1</v>
      </c>
      <c r="C53" s="14">
        <v>2</v>
      </c>
      <c r="D53" s="14">
        <v>0</v>
      </c>
      <c r="E53" s="14">
        <v>2</v>
      </c>
    </row>
    <row r="54" spans="1:19" x14ac:dyDescent="0.25">
      <c r="A54" s="14">
        <v>2</v>
      </c>
      <c r="B54" s="14">
        <v>2</v>
      </c>
      <c r="C54" s="14">
        <v>2</v>
      </c>
      <c r="D54" s="14">
        <v>1</v>
      </c>
      <c r="E54" s="14">
        <v>2</v>
      </c>
    </row>
    <row r="55" spans="1:19" x14ac:dyDescent="0.25">
      <c r="A55" s="14">
        <v>2</v>
      </c>
      <c r="B55" s="14">
        <v>3</v>
      </c>
      <c r="C55" s="14">
        <v>1</v>
      </c>
      <c r="D55" s="14">
        <v>0</v>
      </c>
      <c r="E55" s="14">
        <v>1</v>
      </c>
    </row>
    <row r="56" spans="1:19" x14ac:dyDescent="0.25">
      <c r="A56" s="14">
        <v>2</v>
      </c>
      <c r="B56" s="14">
        <v>4</v>
      </c>
      <c r="C56" s="14">
        <v>2</v>
      </c>
      <c r="D56" s="14">
        <v>0</v>
      </c>
      <c r="E56" s="14">
        <v>3</v>
      </c>
    </row>
    <row r="57" spans="1:19" x14ac:dyDescent="0.25">
      <c r="A57" s="14">
        <v>2</v>
      </c>
      <c r="B57" s="14">
        <v>5</v>
      </c>
      <c r="C57" s="14">
        <v>6</v>
      </c>
      <c r="D57" s="14">
        <v>1</v>
      </c>
      <c r="E57" s="14">
        <v>6</v>
      </c>
    </row>
    <row r="58" spans="1:19" x14ac:dyDescent="0.25">
      <c r="A58" s="14">
        <v>2</v>
      </c>
      <c r="B58" s="14">
        <v>6</v>
      </c>
      <c r="C58" s="14">
        <v>1</v>
      </c>
      <c r="D58" s="14">
        <v>0</v>
      </c>
      <c r="E58" s="14">
        <v>2</v>
      </c>
    </row>
    <row r="59" spans="1:19" x14ac:dyDescent="0.25">
      <c r="A59" s="14">
        <v>2</v>
      </c>
      <c r="B59" s="14">
        <v>7</v>
      </c>
      <c r="C59" s="14">
        <v>2</v>
      </c>
      <c r="D59" s="14">
        <v>0</v>
      </c>
      <c r="E59" s="14">
        <v>2</v>
      </c>
    </row>
    <row r="60" spans="1:19" x14ac:dyDescent="0.25">
      <c r="A60" s="14">
        <v>2</v>
      </c>
      <c r="B60" s="14">
        <v>8</v>
      </c>
      <c r="C60" s="14">
        <v>6</v>
      </c>
      <c r="D60" s="14">
        <v>1</v>
      </c>
      <c r="E60" s="14">
        <v>7</v>
      </c>
    </row>
    <row r="61" spans="1:19" x14ac:dyDescent="0.25">
      <c r="A61" s="14">
        <v>2</v>
      </c>
      <c r="B61" s="14">
        <v>9</v>
      </c>
      <c r="C61" s="14">
        <v>6</v>
      </c>
      <c r="D61" s="14">
        <v>4</v>
      </c>
      <c r="E61" s="14">
        <v>6</v>
      </c>
    </row>
    <row r="62" spans="1:19" x14ac:dyDescent="0.25">
      <c r="A62" s="14">
        <v>2</v>
      </c>
      <c r="B62" s="14">
        <v>10</v>
      </c>
      <c r="C62" s="14">
        <v>4</v>
      </c>
      <c r="D62" s="14">
        <v>1</v>
      </c>
      <c r="E62" s="14">
        <v>5</v>
      </c>
    </row>
    <row r="63" spans="1:19" x14ac:dyDescent="0.25">
      <c r="A63" s="14">
        <v>2</v>
      </c>
      <c r="B63" s="14">
        <v>11</v>
      </c>
      <c r="C63" s="14">
        <v>4</v>
      </c>
      <c r="D63" s="14">
        <v>2</v>
      </c>
      <c r="E63" s="14">
        <v>5</v>
      </c>
    </row>
    <row r="64" spans="1:19" x14ac:dyDescent="0.25">
      <c r="A64" s="14">
        <v>2</v>
      </c>
      <c r="B64" s="14">
        <v>12</v>
      </c>
      <c r="C64" s="14">
        <v>5</v>
      </c>
      <c r="D64" s="14">
        <v>4</v>
      </c>
      <c r="E64" s="14">
        <v>7</v>
      </c>
    </row>
    <row r="65" spans="1:5" x14ac:dyDescent="0.25">
      <c r="A65" s="14">
        <v>2</v>
      </c>
      <c r="B65" s="14">
        <v>13</v>
      </c>
      <c r="C65" s="14">
        <v>0</v>
      </c>
      <c r="D65" s="14">
        <v>0</v>
      </c>
      <c r="E65" s="14">
        <v>1</v>
      </c>
    </row>
    <row r="66" spans="1:5" x14ac:dyDescent="0.25">
      <c r="A66" s="14">
        <v>2</v>
      </c>
      <c r="B66" s="14">
        <v>14</v>
      </c>
      <c r="C66" s="14">
        <v>0</v>
      </c>
      <c r="D66" s="14">
        <v>0</v>
      </c>
      <c r="E66" s="14">
        <v>0</v>
      </c>
    </row>
    <row r="67" spans="1:5" x14ac:dyDescent="0.25">
      <c r="A67" s="14">
        <v>2</v>
      </c>
      <c r="B67" s="14">
        <v>15</v>
      </c>
      <c r="C67" s="14">
        <v>3</v>
      </c>
      <c r="D67" s="14">
        <v>1</v>
      </c>
      <c r="E67" s="14">
        <v>3</v>
      </c>
    </row>
    <row r="68" spans="1:5" x14ac:dyDescent="0.25">
      <c r="A68" s="14">
        <v>2</v>
      </c>
      <c r="B68" s="14">
        <v>16</v>
      </c>
      <c r="C68" s="14">
        <v>2</v>
      </c>
      <c r="D68" s="14">
        <v>2</v>
      </c>
      <c r="E68" s="14">
        <v>2</v>
      </c>
    </row>
    <row r="69" spans="1:5" x14ac:dyDescent="0.25">
      <c r="A69" s="14">
        <v>2</v>
      </c>
      <c r="B69" s="14">
        <v>17</v>
      </c>
      <c r="C69" s="14">
        <v>3</v>
      </c>
      <c r="D69" s="14">
        <v>1</v>
      </c>
      <c r="E69" s="14">
        <v>6</v>
      </c>
    </row>
    <row r="70" spans="1:5" x14ac:dyDescent="0.25">
      <c r="A70" s="14">
        <v>2</v>
      </c>
      <c r="B70" s="14">
        <v>18</v>
      </c>
      <c r="C70" s="14">
        <v>1</v>
      </c>
      <c r="D70" s="14">
        <v>0</v>
      </c>
      <c r="E70" s="14"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26"/>
  <sheetViews>
    <sheetView topLeftCell="D1" zoomScale="80" zoomScaleNormal="80" workbookViewId="0">
      <pane ySplit="1" topLeftCell="A2" activePane="bottomLeft" state="frozen"/>
      <selection activeCell="G4" sqref="G4"/>
      <selection pane="bottomLeft" activeCell="J2" sqref="J2:T25"/>
    </sheetView>
  </sheetViews>
  <sheetFormatPr defaultRowHeight="15" x14ac:dyDescent="0.25"/>
  <cols>
    <col min="3" max="3" width="12.140625" bestFit="1" customWidth="1"/>
    <col min="5" max="5" width="13.42578125" customWidth="1"/>
    <col min="6" max="6" width="14.140625" customWidth="1"/>
    <col min="7" max="8" width="19.85546875" customWidth="1"/>
    <col min="16" max="16" width="12.7109375" bestFit="1" customWidth="1"/>
  </cols>
  <sheetData>
    <row r="1" spans="1:20" x14ac:dyDescent="0.25">
      <c r="A1" t="s">
        <v>0</v>
      </c>
      <c r="B1" t="s">
        <v>1</v>
      </c>
      <c r="C1" t="s">
        <v>2</v>
      </c>
    </row>
    <row r="2" spans="1:20" x14ac:dyDescent="0.25">
      <c r="A2" s="6">
        <v>24</v>
      </c>
      <c r="B2" s="6">
        <v>26</v>
      </c>
      <c r="C2" s="6">
        <v>30</v>
      </c>
      <c r="D2" s="6"/>
      <c r="E2" s="6"/>
      <c r="F2" s="6"/>
      <c r="J2" t="s">
        <v>137</v>
      </c>
      <c r="K2">
        <f>SUM(K5+M5+L5)</f>
        <v>350</v>
      </c>
      <c r="P2" t="s">
        <v>134</v>
      </c>
    </row>
    <row r="3" spans="1:20" x14ac:dyDescent="0.25">
      <c r="A3" s="6">
        <v>32</v>
      </c>
      <c r="B3" s="6">
        <v>22</v>
      </c>
      <c r="C3" s="6">
        <v>30</v>
      </c>
      <c r="D3" s="6"/>
      <c r="E3" s="6"/>
      <c r="F3" s="3" t="s">
        <v>8</v>
      </c>
      <c r="G3" t="s">
        <v>154</v>
      </c>
      <c r="I3" s="6"/>
      <c r="O3" t="s">
        <v>70</v>
      </c>
      <c r="P3" t="s">
        <v>155</v>
      </c>
      <c r="Q3" t="s">
        <v>136</v>
      </c>
    </row>
    <row r="4" spans="1:20" x14ac:dyDescent="0.25">
      <c r="A4" s="6">
        <v>33</v>
      </c>
      <c r="B4" s="6">
        <v>31</v>
      </c>
      <c r="C4" s="6">
        <v>26</v>
      </c>
      <c r="D4" s="6"/>
      <c r="E4" s="6"/>
      <c r="F4" s="5">
        <v>23</v>
      </c>
      <c r="G4" s="4">
        <v>2</v>
      </c>
      <c r="I4" s="6"/>
      <c r="J4" t="s">
        <v>140</v>
      </c>
      <c r="K4">
        <f>K5/K2</f>
        <v>0.28000000000000003</v>
      </c>
      <c r="L4">
        <f>L5/$K2</f>
        <v>0.46</v>
      </c>
      <c r="M4">
        <f>M5/$K2</f>
        <v>0.26</v>
      </c>
      <c r="N4" t="s">
        <v>142</v>
      </c>
      <c r="O4">
        <f>20*K4</f>
        <v>5.6000000000000005</v>
      </c>
      <c r="P4">
        <f>20*L4</f>
        <v>9.2000000000000011</v>
      </c>
      <c r="Q4">
        <f>20*M4</f>
        <v>5.2</v>
      </c>
    </row>
    <row r="5" spans="1:20" x14ac:dyDescent="0.25">
      <c r="A5" s="6">
        <v>29</v>
      </c>
      <c r="B5" s="6">
        <v>20</v>
      </c>
      <c r="C5" s="6">
        <v>29</v>
      </c>
      <c r="D5" s="6"/>
      <c r="E5" s="6"/>
      <c r="F5" s="5">
        <v>24</v>
      </c>
      <c r="G5" s="4">
        <v>8</v>
      </c>
      <c r="I5" s="6"/>
      <c r="J5" t="s">
        <v>141</v>
      </c>
      <c r="K5">
        <v>98</v>
      </c>
      <c r="L5">
        <v>161</v>
      </c>
      <c r="M5">
        <v>91</v>
      </c>
      <c r="N5" t="s">
        <v>143</v>
      </c>
      <c r="O5" s="1">
        <v>5</v>
      </c>
      <c r="P5" s="1">
        <v>10</v>
      </c>
      <c r="Q5" s="1">
        <v>5</v>
      </c>
    </row>
    <row r="6" spans="1:20" x14ac:dyDescent="0.25">
      <c r="A6" s="6">
        <v>36</v>
      </c>
      <c r="B6" s="6">
        <v>25</v>
      </c>
      <c r="C6" s="6">
        <v>24</v>
      </c>
      <c r="D6" s="6"/>
      <c r="E6" s="6"/>
      <c r="F6" s="5">
        <v>25</v>
      </c>
      <c r="G6" s="4">
        <v>8</v>
      </c>
      <c r="I6" s="6"/>
      <c r="J6" t="s">
        <v>12</v>
      </c>
      <c r="K6" t="s">
        <v>0</v>
      </c>
      <c r="L6" t="s">
        <v>1</v>
      </c>
      <c r="M6" t="s">
        <v>3</v>
      </c>
      <c r="P6" t="s">
        <v>26</v>
      </c>
      <c r="S6" t="s">
        <v>157</v>
      </c>
    </row>
    <row r="7" spans="1:20" x14ac:dyDescent="0.25">
      <c r="A7" s="6">
        <v>30</v>
      </c>
      <c r="B7" s="6">
        <v>28</v>
      </c>
      <c r="C7" s="6">
        <v>28</v>
      </c>
      <c r="D7" s="6"/>
      <c r="E7" s="6"/>
      <c r="F7" s="5">
        <v>26</v>
      </c>
      <c r="G7" s="4">
        <v>8</v>
      </c>
      <c r="I7" s="6"/>
      <c r="J7">
        <v>20</v>
      </c>
      <c r="K7" s="6">
        <v>7</v>
      </c>
      <c r="L7" s="6">
        <v>5</v>
      </c>
      <c r="M7" s="6">
        <v>0</v>
      </c>
      <c r="O7" t="s">
        <v>160</v>
      </c>
      <c r="P7">
        <v>69</v>
      </c>
      <c r="Q7">
        <f>P7/20</f>
        <v>3.45</v>
      </c>
      <c r="R7">
        <v>4</v>
      </c>
      <c r="S7">
        <f>R7*12</f>
        <v>48</v>
      </c>
    </row>
    <row r="8" spans="1:20" x14ac:dyDescent="0.25">
      <c r="A8" s="6">
        <v>25</v>
      </c>
      <c r="B8" s="6">
        <v>24</v>
      </c>
      <c r="C8" s="6">
        <v>28</v>
      </c>
      <c r="D8" s="6"/>
      <c r="E8" s="6"/>
      <c r="F8" s="5">
        <v>27</v>
      </c>
      <c r="G8" s="4">
        <v>6</v>
      </c>
      <c r="I8" s="6"/>
      <c r="J8">
        <v>21</v>
      </c>
      <c r="K8" s="6">
        <v>7</v>
      </c>
      <c r="L8" s="6">
        <v>7</v>
      </c>
      <c r="M8" s="6">
        <v>0</v>
      </c>
      <c r="O8" t="s">
        <v>156</v>
      </c>
      <c r="P8">
        <v>64</v>
      </c>
      <c r="Q8">
        <f t="shared" ref="Q8:Q18" si="0">P8/20</f>
        <v>3.2</v>
      </c>
      <c r="R8">
        <v>4</v>
      </c>
      <c r="S8">
        <f t="shared" ref="S8:S18" si="1">R8*12</f>
        <v>48</v>
      </c>
    </row>
    <row r="9" spans="1:20" x14ac:dyDescent="0.25">
      <c r="A9" s="6">
        <v>28</v>
      </c>
      <c r="B9" s="6">
        <v>23</v>
      </c>
      <c r="C9" s="6">
        <v>29</v>
      </c>
      <c r="D9" s="6"/>
      <c r="E9" s="6"/>
      <c r="F9" s="5">
        <v>28</v>
      </c>
      <c r="G9" s="4">
        <v>15</v>
      </c>
      <c r="I9" s="6"/>
      <c r="J9">
        <v>22</v>
      </c>
      <c r="K9" s="6">
        <v>6</v>
      </c>
      <c r="L9" s="6">
        <v>16</v>
      </c>
      <c r="M9" s="6">
        <v>0</v>
      </c>
      <c r="O9" t="s">
        <v>28</v>
      </c>
      <c r="P9">
        <v>28</v>
      </c>
      <c r="Q9">
        <f t="shared" si="0"/>
        <v>1.4</v>
      </c>
      <c r="R9">
        <v>2</v>
      </c>
      <c r="S9">
        <f t="shared" si="1"/>
        <v>24</v>
      </c>
    </row>
    <row r="10" spans="1:20" x14ac:dyDescent="0.25">
      <c r="A10" s="6">
        <v>24</v>
      </c>
      <c r="B10" s="6">
        <v>23</v>
      </c>
      <c r="C10" s="6">
        <v>25</v>
      </c>
      <c r="D10" s="6"/>
      <c r="E10" s="6"/>
      <c r="F10" s="5">
        <v>29</v>
      </c>
      <c r="G10" s="4">
        <v>11</v>
      </c>
      <c r="I10" s="6"/>
      <c r="J10">
        <v>23</v>
      </c>
      <c r="K10" s="6">
        <v>16</v>
      </c>
      <c r="L10" s="6">
        <v>20</v>
      </c>
      <c r="M10" s="6">
        <v>2</v>
      </c>
      <c r="Q10">
        <f>SUM(Q7:Q9)</f>
        <v>8.0500000000000007</v>
      </c>
    </row>
    <row r="11" spans="1:20" x14ac:dyDescent="0.25">
      <c r="A11" s="6">
        <v>24</v>
      </c>
      <c r="B11" s="6">
        <v>22</v>
      </c>
      <c r="C11" s="6">
        <v>29</v>
      </c>
      <c r="D11" s="6"/>
      <c r="E11" s="6"/>
      <c r="F11" s="5">
        <v>30</v>
      </c>
      <c r="G11" s="4">
        <v>16</v>
      </c>
      <c r="I11" s="6"/>
      <c r="J11">
        <v>24</v>
      </c>
      <c r="K11" s="6">
        <v>7</v>
      </c>
      <c r="L11" s="6">
        <v>21</v>
      </c>
      <c r="M11" s="6">
        <v>8</v>
      </c>
      <c r="P11" t="s">
        <v>29</v>
      </c>
    </row>
    <row r="12" spans="1:20" x14ac:dyDescent="0.25">
      <c r="A12" s="6">
        <v>31</v>
      </c>
      <c r="B12" s="6">
        <v>23</v>
      </c>
      <c r="C12" s="6">
        <v>28</v>
      </c>
      <c r="D12" s="6"/>
      <c r="E12" s="6"/>
      <c r="F12" s="5">
        <v>31</v>
      </c>
      <c r="G12" s="4">
        <v>4</v>
      </c>
      <c r="I12" s="6"/>
      <c r="J12">
        <v>25</v>
      </c>
      <c r="K12" s="6">
        <v>5</v>
      </c>
      <c r="L12" s="6">
        <v>19</v>
      </c>
      <c r="M12" s="6">
        <v>8</v>
      </c>
      <c r="O12" t="s">
        <v>30</v>
      </c>
      <c r="P12">
        <v>26</v>
      </c>
      <c r="Q12">
        <f t="shared" si="0"/>
        <v>1.3</v>
      </c>
      <c r="R12">
        <v>1</v>
      </c>
      <c r="S12">
        <f t="shared" si="1"/>
        <v>12</v>
      </c>
    </row>
    <row r="13" spans="1:20" x14ac:dyDescent="0.25">
      <c r="A13" s="6">
        <v>33</v>
      </c>
      <c r="B13" s="6">
        <v>22</v>
      </c>
      <c r="C13" s="6">
        <v>29</v>
      </c>
      <c r="D13" s="6"/>
      <c r="E13" s="6"/>
      <c r="F13" s="5">
        <v>32</v>
      </c>
      <c r="G13" s="4">
        <v>11</v>
      </c>
      <c r="I13" s="6"/>
      <c r="J13">
        <v>26</v>
      </c>
      <c r="K13" s="6">
        <v>7</v>
      </c>
      <c r="L13" s="6">
        <v>16</v>
      </c>
      <c r="M13" s="6">
        <v>8</v>
      </c>
      <c r="O13" t="s">
        <v>31</v>
      </c>
      <c r="P13">
        <v>32</v>
      </c>
      <c r="Q13">
        <f t="shared" si="0"/>
        <v>1.6</v>
      </c>
      <c r="R13">
        <v>2</v>
      </c>
      <c r="S13">
        <f t="shared" si="1"/>
        <v>24</v>
      </c>
    </row>
    <row r="14" spans="1:20" x14ac:dyDescent="0.25">
      <c r="A14" s="6">
        <v>34</v>
      </c>
      <c r="B14" s="6">
        <v>25</v>
      </c>
      <c r="C14" s="6">
        <v>31</v>
      </c>
      <c r="D14" s="6"/>
      <c r="E14" s="6"/>
      <c r="F14" s="5">
        <v>33</v>
      </c>
      <c r="G14" s="4">
        <v>1</v>
      </c>
      <c r="I14" s="6"/>
      <c r="J14">
        <v>27</v>
      </c>
      <c r="K14" s="6">
        <v>7</v>
      </c>
      <c r="L14" s="6">
        <v>7</v>
      </c>
      <c r="M14" s="6">
        <v>6</v>
      </c>
      <c r="O14" t="s">
        <v>32</v>
      </c>
      <c r="P14">
        <v>33</v>
      </c>
      <c r="Q14">
        <f t="shared" si="0"/>
        <v>1.65</v>
      </c>
      <c r="R14">
        <v>2</v>
      </c>
      <c r="S14">
        <f t="shared" si="1"/>
        <v>24</v>
      </c>
    </row>
    <row r="15" spans="1:20" x14ac:dyDescent="0.25">
      <c r="A15" s="6">
        <v>28</v>
      </c>
      <c r="B15" s="6">
        <v>20</v>
      </c>
      <c r="C15" s="6">
        <v>29</v>
      </c>
      <c r="D15" s="6"/>
      <c r="E15" s="6"/>
      <c r="F15" s="5">
        <v>36</v>
      </c>
      <c r="G15" s="4">
        <v>1</v>
      </c>
      <c r="I15" s="6"/>
      <c r="J15">
        <v>28</v>
      </c>
      <c r="K15" s="26">
        <v>6</v>
      </c>
      <c r="L15" s="6">
        <v>12</v>
      </c>
      <c r="M15" s="6">
        <v>15</v>
      </c>
      <c r="P15" t="s">
        <v>0</v>
      </c>
      <c r="Q15">
        <f>SUM(Q12:Q14)</f>
        <v>4.5500000000000007</v>
      </c>
    </row>
    <row r="16" spans="1:20" x14ac:dyDescent="0.25">
      <c r="A16" s="6">
        <v>30</v>
      </c>
      <c r="B16" s="6">
        <v>24</v>
      </c>
      <c r="C16" s="6">
        <v>30</v>
      </c>
      <c r="D16" s="6"/>
      <c r="E16" s="6"/>
      <c r="F16" s="5" t="s">
        <v>6</v>
      </c>
      <c r="G16" s="4"/>
      <c r="I16" s="6"/>
      <c r="J16">
        <v>29</v>
      </c>
      <c r="K16" s="6">
        <v>3</v>
      </c>
      <c r="L16" s="6">
        <v>10</v>
      </c>
      <c r="M16" s="6">
        <v>11</v>
      </c>
      <c r="O16" t="s">
        <v>160</v>
      </c>
      <c r="P16">
        <v>43</v>
      </c>
      <c r="Q16">
        <f t="shared" si="0"/>
        <v>2.15</v>
      </c>
      <c r="R16">
        <v>2</v>
      </c>
      <c r="S16">
        <f t="shared" si="1"/>
        <v>24</v>
      </c>
      <c r="T16" t="s">
        <v>158</v>
      </c>
    </row>
    <row r="17" spans="1:19" x14ac:dyDescent="0.25">
      <c r="A17" s="6">
        <v>35</v>
      </c>
      <c r="B17" s="6">
        <v>34</v>
      </c>
      <c r="C17" s="6">
        <v>30</v>
      </c>
      <c r="D17" s="6"/>
      <c r="E17" s="6"/>
      <c r="F17" s="5" t="s">
        <v>7</v>
      </c>
      <c r="G17" s="4">
        <v>91</v>
      </c>
      <c r="I17" s="6"/>
      <c r="J17">
        <v>30</v>
      </c>
      <c r="K17" s="6">
        <v>7</v>
      </c>
      <c r="L17" s="6">
        <v>8</v>
      </c>
      <c r="M17" s="6">
        <v>16</v>
      </c>
      <c r="O17" t="s">
        <v>159</v>
      </c>
      <c r="P17">
        <v>35</v>
      </c>
      <c r="Q17">
        <f t="shared" si="0"/>
        <v>1.75</v>
      </c>
      <c r="R17">
        <v>2</v>
      </c>
      <c r="S17">
        <f>R17*12</f>
        <v>24</v>
      </c>
    </row>
    <row r="18" spans="1:19" x14ac:dyDescent="0.25">
      <c r="A18" s="6">
        <v>30</v>
      </c>
      <c r="B18" s="6">
        <v>32</v>
      </c>
      <c r="C18" s="6">
        <v>32</v>
      </c>
      <c r="D18" s="6"/>
      <c r="E18" s="6"/>
      <c r="I18" s="6"/>
      <c r="J18">
        <v>31</v>
      </c>
      <c r="K18" s="6">
        <v>4</v>
      </c>
      <c r="L18" s="6">
        <v>10</v>
      </c>
      <c r="M18" s="6">
        <v>4</v>
      </c>
      <c r="O18" t="s">
        <v>161</v>
      </c>
      <c r="P18">
        <v>20</v>
      </c>
      <c r="Q18">
        <f t="shared" si="0"/>
        <v>1</v>
      </c>
      <c r="R18">
        <v>1</v>
      </c>
      <c r="S18">
        <f t="shared" si="1"/>
        <v>12</v>
      </c>
    </row>
    <row r="19" spans="1:19" x14ac:dyDescent="0.25">
      <c r="A19" s="6">
        <v>31</v>
      </c>
      <c r="B19" s="6">
        <v>30</v>
      </c>
      <c r="C19" s="6">
        <v>32</v>
      </c>
      <c r="D19" s="6"/>
      <c r="E19" s="6"/>
      <c r="I19" s="6"/>
      <c r="J19">
        <v>32</v>
      </c>
      <c r="K19" s="6">
        <v>6</v>
      </c>
      <c r="L19" s="6">
        <v>5</v>
      </c>
      <c r="M19" s="6">
        <v>11</v>
      </c>
      <c r="Q19">
        <f>SUM(Q16:Q18)</f>
        <v>4.9000000000000004</v>
      </c>
    </row>
    <row r="20" spans="1:19" x14ac:dyDescent="0.25">
      <c r="A20" s="6">
        <v>31</v>
      </c>
      <c r="B20" s="6">
        <v>31</v>
      </c>
      <c r="C20" s="6">
        <v>33</v>
      </c>
      <c r="D20" s="6"/>
      <c r="E20" s="6"/>
      <c r="I20" s="6"/>
      <c r="J20">
        <v>33</v>
      </c>
      <c r="K20" s="6">
        <v>6</v>
      </c>
      <c r="L20" s="6">
        <v>2</v>
      </c>
      <c r="M20" s="6">
        <v>1</v>
      </c>
      <c r="N20" s="6"/>
    </row>
    <row r="21" spans="1:19" x14ac:dyDescent="0.25">
      <c r="A21" s="6">
        <v>28</v>
      </c>
      <c r="B21" s="6">
        <v>29</v>
      </c>
      <c r="C21" s="6">
        <v>30</v>
      </c>
      <c r="D21" s="6"/>
      <c r="E21" s="6"/>
      <c r="I21" s="6"/>
      <c r="J21">
        <v>34</v>
      </c>
      <c r="K21" s="6">
        <v>2</v>
      </c>
      <c r="L21" s="6">
        <v>3</v>
      </c>
      <c r="M21" s="6">
        <v>0</v>
      </c>
      <c r="N21" s="6"/>
      <c r="O21" s="6"/>
      <c r="R21">
        <f>SUM(R7:R20)</f>
        <v>20</v>
      </c>
    </row>
    <row r="22" spans="1:19" x14ac:dyDescent="0.25">
      <c r="A22" s="6">
        <v>27</v>
      </c>
      <c r="B22" s="6">
        <v>27</v>
      </c>
      <c r="C22" s="6">
        <v>26</v>
      </c>
      <c r="D22" s="6"/>
      <c r="E22" s="6"/>
      <c r="I22" s="6"/>
      <c r="J22">
        <v>35</v>
      </c>
      <c r="K22" s="6">
        <v>1</v>
      </c>
      <c r="L22" s="6">
        <v>0</v>
      </c>
      <c r="M22" s="6">
        <v>0</v>
      </c>
      <c r="N22" s="6"/>
      <c r="O22" s="6"/>
    </row>
    <row r="23" spans="1:19" x14ac:dyDescent="0.25">
      <c r="A23" s="6">
        <v>23</v>
      </c>
      <c r="B23" s="6">
        <v>32</v>
      </c>
      <c r="C23" s="6">
        <v>32</v>
      </c>
      <c r="D23" s="6"/>
      <c r="E23" s="6"/>
      <c r="I23" s="6"/>
      <c r="J23">
        <v>36</v>
      </c>
      <c r="K23" s="6">
        <v>1</v>
      </c>
      <c r="L23" s="6">
        <v>0</v>
      </c>
      <c r="M23" s="6">
        <v>1</v>
      </c>
      <c r="N23" s="6"/>
      <c r="O23" s="6"/>
    </row>
    <row r="24" spans="1:19" x14ac:dyDescent="0.25">
      <c r="A24" s="6">
        <v>23</v>
      </c>
      <c r="B24" s="6">
        <v>30</v>
      </c>
      <c r="C24" s="6">
        <v>29</v>
      </c>
      <c r="D24" s="6"/>
      <c r="E24" s="6"/>
      <c r="I24" s="6"/>
      <c r="K24" s="6"/>
      <c r="L24" s="6"/>
      <c r="M24" s="6"/>
      <c r="N24" s="6"/>
      <c r="O24" s="6"/>
    </row>
    <row r="25" spans="1:19" x14ac:dyDescent="0.25">
      <c r="A25" s="6">
        <v>23</v>
      </c>
      <c r="B25" s="6">
        <v>29</v>
      </c>
      <c r="C25" s="6">
        <v>29</v>
      </c>
      <c r="D25" s="6"/>
      <c r="E25" s="6"/>
      <c r="I25" s="6"/>
      <c r="J25" t="s">
        <v>7</v>
      </c>
      <c r="K25" s="6">
        <v>98</v>
      </c>
      <c r="L25" s="6">
        <v>161</v>
      </c>
      <c r="M25" s="6">
        <v>91</v>
      </c>
      <c r="N25" s="6"/>
      <c r="O25" s="6"/>
    </row>
    <row r="26" spans="1:19" x14ac:dyDescent="0.25">
      <c r="A26" s="6">
        <v>23</v>
      </c>
      <c r="B26" s="6">
        <v>28</v>
      </c>
      <c r="C26" s="6">
        <v>28</v>
      </c>
      <c r="D26" s="6"/>
      <c r="E26" s="6"/>
      <c r="I26" s="6"/>
      <c r="J26" s="6"/>
      <c r="K26" s="6"/>
      <c r="L26" s="6"/>
      <c r="M26" s="6"/>
      <c r="N26" s="6"/>
      <c r="O26" s="6"/>
    </row>
    <row r="27" spans="1:19" x14ac:dyDescent="0.25">
      <c r="A27" s="6">
        <v>22</v>
      </c>
      <c r="B27" s="6">
        <v>26</v>
      </c>
      <c r="C27" s="6">
        <v>25</v>
      </c>
      <c r="D27" s="6"/>
      <c r="E27" s="6"/>
      <c r="I27" s="6"/>
      <c r="J27" s="6"/>
      <c r="K27" s="6"/>
      <c r="L27" s="6"/>
      <c r="M27" s="6"/>
      <c r="N27" s="6"/>
      <c r="O27" s="6"/>
    </row>
    <row r="28" spans="1:19" x14ac:dyDescent="0.25">
      <c r="A28" s="6">
        <v>27</v>
      </c>
      <c r="B28" s="6">
        <v>26</v>
      </c>
      <c r="C28" s="6">
        <v>25</v>
      </c>
      <c r="D28" s="6"/>
      <c r="E28" s="6"/>
      <c r="I28" s="6"/>
      <c r="J28" s="6"/>
      <c r="K28" s="6"/>
      <c r="L28" s="6"/>
      <c r="M28" s="6"/>
      <c r="N28" s="6"/>
      <c r="O28" s="6"/>
    </row>
    <row r="29" spans="1:19" x14ac:dyDescent="0.25">
      <c r="A29" s="6">
        <v>20</v>
      </c>
      <c r="B29" s="6">
        <v>29</v>
      </c>
      <c r="C29" s="6">
        <v>26</v>
      </c>
      <c r="D29" s="6"/>
      <c r="E29" s="6"/>
      <c r="I29" s="6"/>
      <c r="J29" s="6"/>
      <c r="K29" s="6"/>
      <c r="L29" s="6"/>
      <c r="M29" s="6"/>
      <c r="N29" s="6"/>
      <c r="O29" s="6"/>
    </row>
    <row r="30" spans="1:19" x14ac:dyDescent="0.25">
      <c r="A30" s="6">
        <v>23</v>
      </c>
      <c r="B30" s="6">
        <v>24</v>
      </c>
      <c r="C30" s="6">
        <v>30</v>
      </c>
      <c r="D30" s="6"/>
      <c r="E30" s="6"/>
      <c r="I30" s="6"/>
      <c r="J30" s="6"/>
      <c r="K30" s="6"/>
      <c r="L30" s="6"/>
      <c r="M30" s="6"/>
      <c r="N30" s="6"/>
      <c r="O30" s="6"/>
    </row>
    <row r="31" spans="1:19" x14ac:dyDescent="0.25">
      <c r="A31" s="6">
        <v>24</v>
      </c>
      <c r="B31" s="6">
        <v>29</v>
      </c>
      <c r="C31" s="6">
        <v>28</v>
      </c>
      <c r="D31" s="6"/>
      <c r="E31" s="6"/>
      <c r="I31" s="6"/>
      <c r="J31" s="6"/>
      <c r="K31" s="6"/>
      <c r="L31" s="6"/>
      <c r="M31" s="6"/>
      <c r="N31" s="6"/>
      <c r="O31" s="6"/>
    </row>
    <row r="32" spans="1:19" x14ac:dyDescent="0.25">
      <c r="A32" s="6">
        <v>27</v>
      </c>
      <c r="B32" s="6">
        <v>25</v>
      </c>
      <c r="C32" s="6">
        <v>36</v>
      </c>
      <c r="D32" s="6"/>
      <c r="E32" s="6"/>
      <c r="I32" s="6"/>
      <c r="J32" s="6"/>
      <c r="K32" s="6"/>
      <c r="L32" s="6"/>
      <c r="M32" s="6"/>
      <c r="N32" s="6"/>
      <c r="O32" s="6"/>
    </row>
    <row r="33" spans="1:15" x14ac:dyDescent="0.25">
      <c r="A33" s="6">
        <v>25</v>
      </c>
      <c r="B33" s="6">
        <v>27</v>
      </c>
      <c r="C33" s="6">
        <v>25</v>
      </c>
      <c r="D33" s="6"/>
      <c r="E33" s="6"/>
      <c r="I33" s="6"/>
      <c r="J33" s="6"/>
      <c r="K33" s="6"/>
      <c r="L33" s="6"/>
      <c r="M33" s="6"/>
      <c r="N33" s="6"/>
      <c r="O33" s="6"/>
    </row>
    <row r="34" spans="1:15" x14ac:dyDescent="0.25">
      <c r="A34" s="6">
        <v>26</v>
      </c>
      <c r="B34" s="6">
        <v>24</v>
      </c>
      <c r="C34" s="6">
        <v>28</v>
      </c>
      <c r="D34" s="6"/>
      <c r="E34" s="6"/>
      <c r="I34" s="6"/>
      <c r="J34" s="6"/>
      <c r="K34" s="6"/>
      <c r="L34" s="6"/>
      <c r="M34" s="6"/>
      <c r="N34" s="6"/>
      <c r="O34" s="6"/>
    </row>
    <row r="35" spans="1:15" x14ac:dyDescent="0.25">
      <c r="A35" s="6">
        <v>22</v>
      </c>
      <c r="B35" s="6">
        <v>22</v>
      </c>
      <c r="C35" s="6">
        <v>28</v>
      </c>
      <c r="D35" s="6"/>
      <c r="E35" s="6"/>
      <c r="I35" s="6"/>
      <c r="J35" s="6"/>
      <c r="K35" s="6"/>
      <c r="L35" s="6"/>
      <c r="M35" s="6"/>
      <c r="N35" s="6"/>
      <c r="O35" s="6"/>
    </row>
    <row r="36" spans="1:15" x14ac:dyDescent="0.25">
      <c r="A36" s="6">
        <v>23</v>
      </c>
      <c r="B36" s="6">
        <v>22</v>
      </c>
      <c r="C36" s="6">
        <v>32</v>
      </c>
      <c r="D36" s="6"/>
      <c r="E36" s="6"/>
      <c r="I36" s="6"/>
      <c r="J36" s="6"/>
      <c r="K36" s="6"/>
      <c r="L36" s="6"/>
      <c r="M36" s="6"/>
      <c r="N36" s="6"/>
      <c r="O36" s="6"/>
    </row>
    <row r="37" spans="1:15" x14ac:dyDescent="0.25">
      <c r="A37" s="6">
        <v>31</v>
      </c>
      <c r="B37" s="6">
        <v>25</v>
      </c>
      <c r="C37" s="6">
        <v>26</v>
      </c>
      <c r="D37" s="6"/>
      <c r="E37" s="6"/>
      <c r="I37" s="6"/>
      <c r="J37" s="6"/>
      <c r="K37" s="6"/>
      <c r="L37" s="6"/>
      <c r="M37" s="6"/>
      <c r="N37" s="6"/>
      <c r="O37" s="6"/>
    </row>
    <row r="38" spans="1:15" x14ac:dyDescent="0.25">
      <c r="A38" s="6">
        <v>30</v>
      </c>
      <c r="B38" s="6">
        <v>23</v>
      </c>
      <c r="C38" s="6">
        <v>26</v>
      </c>
      <c r="D38" s="6"/>
      <c r="E38" s="6"/>
      <c r="I38" s="6"/>
      <c r="J38" s="6"/>
      <c r="K38" s="6"/>
      <c r="L38" s="6"/>
      <c r="M38" s="6"/>
      <c r="N38" s="6"/>
      <c r="O38" s="6"/>
    </row>
    <row r="39" spans="1:15" x14ac:dyDescent="0.25">
      <c r="A39" s="6">
        <v>23</v>
      </c>
      <c r="B39" s="6">
        <v>24</v>
      </c>
      <c r="C39" s="6">
        <v>29</v>
      </c>
      <c r="D39" s="6"/>
      <c r="E39" s="6"/>
      <c r="I39" s="6"/>
      <c r="J39" s="6"/>
      <c r="K39" s="6"/>
      <c r="L39" s="6"/>
      <c r="M39" s="6"/>
      <c r="N39" s="6"/>
      <c r="O39" s="6"/>
    </row>
    <row r="40" spans="1:15" x14ac:dyDescent="0.25">
      <c r="A40" s="6">
        <v>29</v>
      </c>
      <c r="B40" s="6">
        <v>24</v>
      </c>
      <c r="C40" s="6">
        <v>32</v>
      </c>
      <c r="D40" s="6"/>
      <c r="E40" s="6"/>
      <c r="I40" s="6"/>
      <c r="J40" s="6"/>
      <c r="K40" s="6"/>
      <c r="L40" s="6"/>
      <c r="M40" s="6"/>
      <c r="N40" s="6"/>
      <c r="O40" s="6"/>
    </row>
    <row r="41" spans="1:15" x14ac:dyDescent="0.25">
      <c r="A41" s="6">
        <v>33</v>
      </c>
      <c r="B41" s="6">
        <v>24</v>
      </c>
      <c r="C41" s="6">
        <v>30</v>
      </c>
      <c r="D41" s="6"/>
      <c r="E41" s="6"/>
      <c r="I41" s="6"/>
      <c r="J41" s="6"/>
      <c r="K41" s="6"/>
      <c r="L41" s="6"/>
      <c r="M41" s="6"/>
      <c r="N41" s="6"/>
      <c r="O41" s="6"/>
    </row>
    <row r="42" spans="1:15" x14ac:dyDescent="0.25">
      <c r="A42" s="6">
        <v>27</v>
      </c>
      <c r="B42" s="6">
        <v>24</v>
      </c>
      <c r="C42" s="6">
        <v>27</v>
      </c>
      <c r="D42" s="6"/>
      <c r="E42" s="6"/>
      <c r="I42" s="6"/>
      <c r="J42" s="6"/>
      <c r="K42" s="6"/>
      <c r="L42" s="6"/>
      <c r="M42" s="6"/>
      <c r="N42" s="6"/>
      <c r="O42" s="6"/>
    </row>
    <row r="43" spans="1:15" x14ac:dyDescent="0.25">
      <c r="A43" s="6">
        <v>25</v>
      </c>
      <c r="B43" s="6">
        <v>25</v>
      </c>
      <c r="C43" s="6">
        <v>32</v>
      </c>
      <c r="D43" s="6"/>
      <c r="E43" s="6"/>
      <c r="I43" s="6"/>
      <c r="J43" s="6"/>
      <c r="K43" s="6"/>
      <c r="L43" s="6"/>
      <c r="M43" s="6"/>
      <c r="N43" s="6"/>
      <c r="O43" s="6"/>
    </row>
    <row r="44" spans="1:15" x14ac:dyDescent="0.25">
      <c r="A44" s="6">
        <v>25</v>
      </c>
      <c r="B44" s="6">
        <v>26</v>
      </c>
      <c r="C44" s="6">
        <v>30</v>
      </c>
      <c r="D44" s="6"/>
      <c r="E44" s="6"/>
      <c r="I44" s="6"/>
      <c r="J44" s="6"/>
      <c r="K44" s="6"/>
      <c r="L44" s="6"/>
      <c r="M44" s="6"/>
      <c r="N44" s="6"/>
      <c r="O44" s="6"/>
    </row>
    <row r="45" spans="1:15" x14ac:dyDescent="0.25">
      <c r="A45" s="6">
        <v>20</v>
      </c>
      <c r="B45" s="6">
        <v>26</v>
      </c>
      <c r="C45" s="6">
        <v>32</v>
      </c>
      <c r="D45" s="6"/>
      <c r="E45" s="6"/>
      <c r="I45" s="6"/>
      <c r="J45" s="6"/>
      <c r="K45" s="6"/>
      <c r="L45" s="6"/>
      <c r="M45" s="6"/>
      <c r="N45" s="6"/>
      <c r="O45" s="6"/>
    </row>
    <row r="46" spans="1:15" x14ac:dyDescent="0.25">
      <c r="A46" s="6">
        <v>32</v>
      </c>
      <c r="B46" s="6">
        <v>23</v>
      </c>
      <c r="C46" s="6">
        <v>26</v>
      </c>
      <c r="D46" s="6"/>
      <c r="E46" s="6"/>
      <c r="I46" s="6"/>
      <c r="J46" s="6"/>
      <c r="K46" s="6"/>
      <c r="L46" s="6"/>
      <c r="M46" s="6"/>
      <c r="N46" s="6"/>
      <c r="O46" s="6"/>
    </row>
    <row r="47" spans="1:15" x14ac:dyDescent="0.25">
      <c r="A47" s="6">
        <v>32</v>
      </c>
      <c r="B47" s="6">
        <v>29</v>
      </c>
      <c r="C47" s="6">
        <v>30</v>
      </c>
      <c r="D47" s="6"/>
      <c r="E47" s="6"/>
      <c r="I47" s="6"/>
      <c r="J47" s="6"/>
      <c r="K47" s="6"/>
      <c r="L47" s="6"/>
      <c r="M47" s="6"/>
      <c r="N47" s="6"/>
      <c r="O47" s="6"/>
    </row>
    <row r="48" spans="1:15" x14ac:dyDescent="0.25">
      <c r="A48" s="6">
        <v>20</v>
      </c>
      <c r="B48" s="6">
        <v>24</v>
      </c>
      <c r="C48" s="6">
        <v>32</v>
      </c>
      <c r="D48" s="6"/>
      <c r="E48" s="6"/>
      <c r="I48" s="6"/>
      <c r="J48" s="6"/>
      <c r="K48" s="6"/>
      <c r="L48" s="6"/>
      <c r="M48" s="6"/>
      <c r="N48" s="6"/>
      <c r="O48" s="6"/>
    </row>
    <row r="49" spans="1:15" x14ac:dyDescent="0.25">
      <c r="A49" s="6">
        <v>32</v>
      </c>
      <c r="B49" s="6">
        <v>29</v>
      </c>
      <c r="C49" s="6">
        <v>26</v>
      </c>
      <c r="D49" s="6"/>
      <c r="E49" s="6"/>
      <c r="I49" s="6"/>
      <c r="J49" s="6"/>
      <c r="K49" s="6"/>
      <c r="L49" s="6"/>
      <c r="M49" s="6"/>
      <c r="N49" s="6"/>
      <c r="O49" s="6"/>
    </row>
    <row r="50" spans="1:15" x14ac:dyDescent="0.25">
      <c r="A50" s="6">
        <v>20</v>
      </c>
      <c r="B50" s="6">
        <v>25</v>
      </c>
      <c r="C50" s="6">
        <v>31</v>
      </c>
      <c r="D50" s="6"/>
      <c r="E50" s="6"/>
      <c r="I50" s="6"/>
      <c r="J50" s="6"/>
      <c r="K50" s="6"/>
      <c r="L50" s="6"/>
      <c r="M50" s="6"/>
      <c r="N50" s="6"/>
      <c r="O50" s="6"/>
    </row>
    <row r="51" spans="1:15" x14ac:dyDescent="0.25">
      <c r="A51" s="6">
        <v>32</v>
      </c>
      <c r="B51" s="6">
        <v>26</v>
      </c>
      <c r="C51" s="6">
        <v>29</v>
      </c>
      <c r="D51" s="6"/>
      <c r="E51" s="6"/>
      <c r="I51" s="6"/>
      <c r="J51" s="6"/>
      <c r="K51" s="6"/>
      <c r="L51" s="6"/>
      <c r="M51" s="6"/>
      <c r="N51" s="6"/>
      <c r="O51" s="6"/>
    </row>
    <row r="52" spans="1:15" x14ac:dyDescent="0.25">
      <c r="A52" s="6">
        <v>27</v>
      </c>
      <c r="B52" s="6">
        <v>21</v>
      </c>
      <c r="C52" s="6">
        <v>27</v>
      </c>
      <c r="D52" s="6"/>
      <c r="E52" s="6"/>
      <c r="I52" s="6"/>
      <c r="J52" s="6"/>
      <c r="K52" s="6"/>
      <c r="L52" s="6"/>
      <c r="M52" s="6"/>
      <c r="N52" s="6"/>
      <c r="O52" s="6"/>
    </row>
    <row r="53" spans="1:15" x14ac:dyDescent="0.25">
      <c r="A53" s="6">
        <v>33</v>
      </c>
      <c r="B53" s="6">
        <v>31</v>
      </c>
      <c r="C53" s="6">
        <v>29</v>
      </c>
      <c r="D53" s="6"/>
      <c r="E53" s="6"/>
      <c r="I53" s="6"/>
      <c r="J53" s="6"/>
      <c r="K53" s="6"/>
      <c r="L53" s="6"/>
      <c r="M53" s="6"/>
      <c r="N53" s="6"/>
      <c r="O53" s="6"/>
    </row>
    <row r="54" spans="1:15" x14ac:dyDescent="0.25">
      <c r="A54" s="6">
        <v>23</v>
      </c>
      <c r="B54" s="6">
        <v>25</v>
      </c>
      <c r="C54" s="6">
        <v>27</v>
      </c>
      <c r="D54" s="6"/>
      <c r="E54" s="6"/>
      <c r="I54" s="6"/>
      <c r="J54" s="6"/>
      <c r="K54" s="6"/>
      <c r="L54" s="6"/>
      <c r="M54" s="6"/>
      <c r="N54" s="6"/>
      <c r="O54" s="6"/>
    </row>
    <row r="55" spans="1:15" x14ac:dyDescent="0.25">
      <c r="A55" s="6">
        <v>29</v>
      </c>
      <c r="B55" s="6">
        <v>34</v>
      </c>
      <c r="C55" s="6">
        <v>24</v>
      </c>
      <c r="D55" s="6"/>
      <c r="E55" s="6"/>
      <c r="I55" s="6"/>
      <c r="J55" s="6"/>
      <c r="K55" s="6"/>
      <c r="L55" s="6"/>
      <c r="M55" s="6"/>
      <c r="N55" s="6"/>
      <c r="O55" s="6"/>
    </row>
    <row r="56" spans="1:15" x14ac:dyDescent="0.25">
      <c r="A56" s="6">
        <v>25</v>
      </c>
      <c r="B56" s="6">
        <v>26</v>
      </c>
      <c r="C56" s="6">
        <v>25</v>
      </c>
      <c r="D56" s="6"/>
      <c r="E56" s="6"/>
      <c r="I56" s="6"/>
      <c r="J56" s="6"/>
      <c r="K56" s="6"/>
      <c r="L56" s="6"/>
      <c r="M56" s="6"/>
      <c r="N56" s="6"/>
      <c r="O56" s="6"/>
    </row>
    <row r="57" spans="1:15" x14ac:dyDescent="0.25">
      <c r="A57" s="6">
        <v>26</v>
      </c>
      <c r="B57" s="6">
        <v>23</v>
      </c>
      <c r="C57" s="6">
        <v>28</v>
      </c>
      <c r="D57" s="6"/>
      <c r="E57" s="6"/>
      <c r="I57" s="6"/>
      <c r="J57" s="6"/>
      <c r="K57" s="6"/>
      <c r="L57" s="6"/>
      <c r="M57" s="6"/>
      <c r="N57" s="6"/>
      <c r="O57" s="6"/>
    </row>
    <row r="58" spans="1:15" x14ac:dyDescent="0.25">
      <c r="A58" s="6">
        <v>28</v>
      </c>
      <c r="B58" s="6">
        <v>28</v>
      </c>
      <c r="C58" s="6">
        <v>28</v>
      </c>
      <c r="D58" s="6"/>
      <c r="E58" s="6"/>
      <c r="I58" s="6"/>
      <c r="J58" s="6"/>
      <c r="K58" s="6"/>
      <c r="L58" s="6"/>
      <c r="M58" s="6"/>
      <c r="N58" s="6"/>
      <c r="O58" s="6"/>
    </row>
    <row r="59" spans="1:15" x14ac:dyDescent="0.25">
      <c r="A59" s="6">
        <v>30</v>
      </c>
      <c r="B59" s="6">
        <v>31</v>
      </c>
      <c r="C59" s="6">
        <v>27</v>
      </c>
      <c r="D59" s="6"/>
      <c r="E59" s="6"/>
      <c r="I59" s="6"/>
      <c r="J59" s="6"/>
      <c r="K59" s="6"/>
      <c r="L59" s="6"/>
      <c r="M59" s="6"/>
      <c r="N59" s="6"/>
      <c r="O59" s="6"/>
    </row>
    <row r="60" spans="1:15" x14ac:dyDescent="0.25">
      <c r="A60" s="6">
        <v>30</v>
      </c>
      <c r="B60" s="6">
        <v>33</v>
      </c>
      <c r="C60" s="6">
        <v>24</v>
      </c>
      <c r="D60" s="6"/>
      <c r="E60" s="6"/>
      <c r="I60" s="6"/>
      <c r="J60" s="6"/>
      <c r="K60" s="6"/>
      <c r="L60" s="6"/>
      <c r="M60" s="6"/>
      <c r="N60" s="6"/>
      <c r="O60" s="6"/>
    </row>
    <row r="61" spans="1:15" x14ac:dyDescent="0.25">
      <c r="A61" s="6">
        <v>22</v>
      </c>
      <c r="B61" s="6">
        <v>21</v>
      </c>
      <c r="C61" s="6">
        <v>28</v>
      </c>
      <c r="D61" s="6"/>
      <c r="E61" s="6"/>
      <c r="I61" s="6"/>
      <c r="J61" s="6"/>
      <c r="K61" s="6"/>
      <c r="L61" s="6"/>
      <c r="M61" s="6"/>
      <c r="N61" s="6"/>
      <c r="O61" s="6"/>
    </row>
    <row r="62" spans="1:15" x14ac:dyDescent="0.25">
      <c r="A62" s="6">
        <v>23</v>
      </c>
      <c r="B62" s="6">
        <v>26</v>
      </c>
      <c r="C62" s="6">
        <v>28</v>
      </c>
      <c r="D62" s="6"/>
      <c r="E62" s="6"/>
      <c r="I62" s="6"/>
      <c r="J62" s="6"/>
      <c r="K62" s="6"/>
      <c r="L62" s="6"/>
      <c r="M62" s="6"/>
      <c r="N62" s="6"/>
      <c r="O62" s="6"/>
    </row>
    <row r="63" spans="1:15" x14ac:dyDescent="0.25">
      <c r="A63" s="6">
        <v>20</v>
      </c>
      <c r="B63" s="6">
        <v>26</v>
      </c>
      <c r="C63" s="6">
        <v>31</v>
      </c>
      <c r="D63" s="6"/>
      <c r="E63" s="6"/>
      <c r="I63" s="6"/>
      <c r="J63" s="6"/>
      <c r="K63" s="6"/>
      <c r="L63" s="6"/>
      <c r="M63" s="6"/>
      <c r="N63" s="6"/>
      <c r="O63" s="6"/>
    </row>
    <row r="64" spans="1:15" x14ac:dyDescent="0.25">
      <c r="A64" s="6">
        <v>21</v>
      </c>
      <c r="B64" s="6">
        <v>32</v>
      </c>
      <c r="C64" s="6">
        <v>30</v>
      </c>
      <c r="D64" s="6"/>
      <c r="E64" s="6"/>
      <c r="I64" s="6"/>
      <c r="J64" s="6"/>
      <c r="K64" s="6"/>
      <c r="L64" s="6"/>
      <c r="M64" s="6"/>
      <c r="N64" s="6"/>
      <c r="O64" s="6"/>
    </row>
    <row r="65" spans="1:15" x14ac:dyDescent="0.25">
      <c r="A65" s="6">
        <v>21</v>
      </c>
      <c r="B65" s="6">
        <v>29</v>
      </c>
      <c r="C65" s="6">
        <v>28</v>
      </c>
      <c r="D65" s="6"/>
      <c r="E65" s="6"/>
      <c r="I65" s="6"/>
      <c r="J65" s="6"/>
      <c r="K65" s="6"/>
      <c r="L65" s="6"/>
      <c r="M65" s="6"/>
      <c r="N65" s="6"/>
      <c r="O65" s="6"/>
    </row>
    <row r="66" spans="1:15" x14ac:dyDescent="0.25">
      <c r="A66" s="6">
        <v>34</v>
      </c>
      <c r="B66" s="6">
        <v>30</v>
      </c>
      <c r="C66" s="6">
        <v>30</v>
      </c>
      <c r="D66" s="6"/>
      <c r="E66" s="6"/>
      <c r="I66" s="6"/>
      <c r="J66" s="6"/>
      <c r="K66" s="6"/>
      <c r="L66" s="6"/>
      <c r="M66" s="6"/>
      <c r="N66" s="6"/>
      <c r="O66" s="6"/>
    </row>
    <row r="67" spans="1:15" x14ac:dyDescent="0.25">
      <c r="A67" s="6">
        <v>24</v>
      </c>
      <c r="B67" s="6">
        <v>25</v>
      </c>
      <c r="C67" s="6">
        <v>24</v>
      </c>
      <c r="D67" s="6"/>
      <c r="E67" s="6"/>
      <c r="I67" s="6"/>
      <c r="J67" s="6"/>
      <c r="K67" s="6"/>
      <c r="L67" s="6"/>
      <c r="M67" s="6"/>
      <c r="N67" s="6"/>
      <c r="O67" s="6"/>
    </row>
    <row r="68" spans="1:15" x14ac:dyDescent="0.25">
      <c r="A68" s="6">
        <v>23</v>
      </c>
      <c r="B68" s="6">
        <v>23</v>
      </c>
      <c r="C68" s="6">
        <v>23</v>
      </c>
      <c r="D68" s="6"/>
      <c r="E68" s="6"/>
      <c r="I68" s="6"/>
      <c r="J68" s="6"/>
      <c r="K68" s="6"/>
      <c r="L68" s="6"/>
      <c r="M68" s="6"/>
      <c r="N68" s="6"/>
      <c r="O68" s="6"/>
    </row>
    <row r="69" spans="1:15" x14ac:dyDescent="0.25">
      <c r="A69" s="6">
        <v>21</v>
      </c>
      <c r="B69" s="6">
        <v>22</v>
      </c>
      <c r="C69" s="6">
        <v>32</v>
      </c>
      <c r="D69" s="6"/>
      <c r="E69" s="6"/>
      <c r="I69" s="6"/>
      <c r="J69" s="6"/>
      <c r="K69" s="6"/>
      <c r="L69" s="6"/>
      <c r="M69" s="6"/>
      <c r="N69" s="6"/>
      <c r="O69" s="6"/>
    </row>
    <row r="70" spans="1:15" x14ac:dyDescent="0.25">
      <c r="A70" s="6">
        <v>21</v>
      </c>
      <c r="B70" s="6">
        <v>31</v>
      </c>
      <c r="C70" s="6">
        <v>25</v>
      </c>
      <c r="D70" s="6"/>
      <c r="E70" s="6"/>
      <c r="I70" s="6"/>
      <c r="J70" s="6"/>
      <c r="K70" s="6"/>
      <c r="L70" s="6"/>
      <c r="M70" s="6"/>
      <c r="N70" s="6"/>
      <c r="O70" s="6"/>
    </row>
    <row r="71" spans="1:15" x14ac:dyDescent="0.25">
      <c r="A71" s="6">
        <v>22</v>
      </c>
      <c r="B71" s="6">
        <v>30</v>
      </c>
      <c r="C71" s="6">
        <v>24</v>
      </c>
      <c r="D71" s="6"/>
      <c r="E71" s="6"/>
      <c r="I71" s="6"/>
      <c r="J71" s="6"/>
      <c r="K71" s="6"/>
      <c r="L71" s="6"/>
      <c r="M71" s="6"/>
      <c r="N71" s="6"/>
      <c r="O71" s="6"/>
    </row>
    <row r="72" spans="1:15" x14ac:dyDescent="0.25">
      <c r="A72" s="6">
        <v>21</v>
      </c>
      <c r="B72" s="6">
        <v>28</v>
      </c>
      <c r="C72" s="6">
        <v>28</v>
      </c>
      <c r="D72" s="6"/>
      <c r="E72" s="6"/>
      <c r="I72" s="6"/>
      <c r="J72" s="6"/>
      <c r="K72" s="6"/>
      <c r="L72" s="6"/>
      <c r="M72" s="6"/>
      <c r="N72" s="6"/>
      <c r="O72" s="6"/>
    </row>
    <row r="73" spans="1:15" x14ac:dyDescent="0.25">
      <c r="A73" s="6">
        <v>23</v>
      </c>
      <c r="B73" s="6">
        <v>25</v>
      </c>
      <c r="C73" s="6">
        <v>30</v>
      </c>
      <c r="D73" s="6"/>
      <c r="E73" s="6"/>
      <c r="I73" s="6"/>
      <c r="J73" s="6"/>
      <c r="K73" s="6"/>
      <c r="L73" s="6"/>
      <c r="M73" s="6"/>
      <c r="N73" s="6"/>
      <c r="O73" s="6"/>
    </row>
    <row r="74" spans="1:15" x14ac:dyDescent="0.25">
      <c r="A74" s="6">
        <v>26</v>
      </c>
      <c r="B74" s="6">
        <v>27</v>
      </c>
      <c r="C74" s="6">
        <v>28</v>
      </c>
      <c r="D74" s="6"/>
      <c r="E74" s="6"/>
      <c r="I74" s="6"/>
      <c r="J74" s="6"/>
      <c r="K74" s="6"/>
      <c r="L74" s="6"/>
      <c r="M74" s="6"/>
      <c r="N74" s="6"/>
      <c r="O74" s="6"/>
    </row>
    <row r="75" spans="1:15" x14ac:dyDescent="0.25">
      <c r="A75" s="6">
        <v>20</v>
      </c>
      <c r="B75" s="6">
        <v>29</v>
      </c>
      <c r="C75" s="6">
        <v>30</v>
      </c>
      <c r="D75" s="6"/>
      <c r="E75" s="6"/>
      <c r="I75" s="6"/>
      <c r="J75" s="6"/>
      <c r="K75" s="6"/>
      <c r="L75" s="6"/>
      <c r="M75" s="6"/>
      <c r="N75" s="6"/>
      <c r="O75" s="6"/>
    </row>
    <row r="76" spans="1:15" x14ac:dyDescent="0.25">
      <c r="A76" s="6">
        <v>22</v>
      </c>
      <c r="B76" s="6">
        <v>26</v>
      </c>
      <c r="C76" s="6">
        <v>30</v>
      </c>
      <c r="D76" s="6"/>
      <c r="E76" s="6"/>
      <c r="I76" s="6"/>
      <c r="J76" s="6"/>
      <c r="K76" s="6"/>
      <c r="L76" s="6"/>
      <c r="M76" s="6"/>
      <c r="N76" s="6"/>
      <c r="O76" s="6"/>
    </row>
    <row r="77" spans="1:15" x14ac:dyDescent="0.25">
      <c r="A77" s="6">
        <v>23</v>
      </c>
      <c r="B77" s="6">
        <v>21</v>
      </c>
      <c r="C77" s="6">
        <v>28</v>
      </c>
      <c r="D77" s="6"/>
      <c r="E77" s="6"/>
      <c r="I77" s="6"/>
      <c r="J77" s="6"/>
      <c r="K77" s="6"/>
      <c r="L77" s="6"/>
      <c r="M77" s="6"/>
      <c r="N77" s="6"/>
      <c r="O77" s="6"/>
    </row>
    <row r="78" spans="1:15" x14ac:dyDescent="0.25">
      <c r="A78" s="6">
        <v>26</v>
      </c>
      <c r="B78" s="6">
        <v>21</v>
      </c>
      <c r="C78" s="6">
        <v>25</v>
      </c>
      <c r="D78" s="6"/>
      <c r="E78" s="6"/>
      <c r="I78" s="6"/>
      <c r="J78" s="6"/>
      <c r="K78" s="6"/>
      <c r="L78" s="6"/>
      <c r="M78" s="6"/>
      <c r="N78" s="6"/>
      <c r="O78" s="6"/>
    </row>
    <row r="79" spans="1:15" x14ac:dyDescent="0.25">
      <c r="A79" s="6">
        <v>26</v>
      </c>
      <c r="B79" s="6">
        <v>21</v>
      </c>
      <c r="C79" s="6">
        <v>24</v>
      </c>
      <c r="D79" s="6"/>
      <c r="E79" s="6"/>
      <c r="I79" s="6"/>
      <c r="J79" s="6"/>
      <c r="K79" s="6"/>
      <c r="L79" s="6"/>
      <c r="M79" s="6"/>
      <c r="N79" s="6"/>
      <c r="O79" s="6"/>
    </row>
    <row r="80" spans="1:15" x14ac:dyDescent="0.25">
      <c r="A80" s="6">
        <v>24</v>
      </c>
      <c r="B80" s="6">
        <v>24</v>
      </c>
      <c r="C80" s="6">
        <v>31</v>
      </c>
      <c r="D80" s="6"/>
      <c r="E80" s="6"/>
      <c r="I80" s="6"/>
      <c r="J80" s="6"/>
      <c r="K80" s="6"/>
      <c r="L80" s="6"/>
      <c r="M80" s="6"/>
      <c r="N80" s="6"/>
      <c r="O80" s="6"/>
    </row>
    <row r="81" spans="1:15" x14ac:dyDescent="0.25">
      <c r="A81" s="6">
        <v>26</v>
      </c>
      <c r="B81" s="6">
        <v>29</v>
      </c>
      <c r="C81" s="6">
        <v>27</v>
      </c>
      <c r="D81" s="6"/>
      <c r="E81" s="6"/>
      <c r="I81" s="6"/>
      <c r="J81" s="6"/>
      <c r="K81" s="6"/>
      <c r="L81" s="6"/>
      <c r="M81" s="6"/>
      <c r="N81" s="6"/>
      <c r="O81" s="6"/>
    </row>
    <row r="82" spans="1:15" x14ac:dyDescent="0.25">
      <c r="A82" s="6">
        <v>33</v>
      </c>
      <c r="B82" s="6">
        <v>26</v>
      </c>
      <c r="C82" s="6">
        <v>29</v>
      </c>
      <c r="D82" s="6"/>
      <c r="E82" s="6"/>
      <c r="I82" s="6"/>
      <c r="J82" s="6"/>
      <c r="K82" s="6"/>
      <c r="L82" s="6"/>
      <c r="M82" s="6"/>
      <c r="N82" s="6"/>
      <c r="O82" s="6"/>
    </row>
    <row r="83" spans="1:15" x14ac:dyDescent="0.25">
      <c r="A83" s="6">
        <v>24</v>
      </c>
      <c r="B83" s="6">
        <v>23</v>
      </c>
      <c r="C83" s="6">
        <v>30</v>
      </c>
      <c r="D83" s="6"/>
      <c r="E83" s="6"/>
      <c r="I83" s="6"/>
      <c r="J83" s="6"/>
      <c r="K83" s="6"/>
      <c r="L83" s="6"/>
      <c r="M83" s="6"/>
      <c r="N83" s="6"/>
      <c r="O83" s="6"/>
    </row>
    <row r="84" spans="1:15" x14ac:dyDescent="0.25">
      <c r="A84" s="6">
        <v>27</v>
      </c>
      <c r="B84" s="6">
        <v>27</v>
      </c>
      <c r="C84" s="6">
        <v>24</v>
      </c>
      <c r="D84" s="6"/>
      <c r="E84" s="6"/>
      <c r="I84" s="6"/>
      <c r="J84" s="6"/>
      <c r="K84" s="6"/>
      <c r="L84" s="6"/>
      <c r="M84" s="6"/>
      <c r="N84" s="6"/>
      <c r="O84" s="6"/>
    </row>
    <row r="85" spans="1:15" x14ac:dyDescent="0.25">
      <c r="A85" s="6">
        <v>23</v>
      </c>
      <c r="B85" s="6">
        <v>23</v>
      </c>
      <c r="C85" s="6">
        <v>25</v>
      </c>
      <c r="D85" s="6"/>
      <c r="E85" s="6"/>
      <c r="I85" s="6"/>
      <c r="J85" s="6"/>
      <c r="K85" s="6"/>
      <c r="L85" s="6"/>
      <c r="M85" s="6"/>
      <c r="N85" s="6"/>
      <c r="O85" s="6"/>
    </row>
    <row r="86" spans="1:15" x14ac:dyDescent="0.25">
      <c r="A86" s="6">
        <v>20</v>
      </c>
      <c r="B86" s="6">
        <v>34</v>
      </c>
      <c r="C86" s="6">
        <v>23</v>
      </c>
      <c r="D86" s="6"/>
      <c r="E86" s="6"/>
      <c r="I86" s="6"/>
      <c r="J86" s="6"/>
      <c r="K86" s="6"/>
      <c r="L86" s="6"/>
      <c r="M86" s="6"/>
      <c r="N86" s="6"/>
      <c r="O86" s="6"/>
    </row>
    <row r="87" spans="1:15" x14ac:dyDescent="0.25">
      <c r="A87" s="6">
        <v>32</v>
      </c>
      <c r="B87" s="6">
        <v>28</v>
      </c>
      <c r="C87" s="6">
        <v>26</v>
      </c>
      <c r="D87" s="6"/>
      <c r="E87" s="6"/>
      <c r="I87" s="6"/>
      <c r="J87" s="6"/>
      <c r="K87" s="6"/>
      <c r="L87" s="6"/>
      <c r="M87" s="6"/>
      <c r="N87" s="6"/>
      <c r="O87" s="6"/>
    </row>
    <row r="88" spans="1:15" x14ac:dyDescent="0.25">
      <c r="A88" s="6">
        <v>28</v>
      </c>
      <c r="B88" s="6">
        <v>28</v>
      </c>
      <c r="C88" s="6">
        <v>32</v>
      </c>
      <c r="D88" s="6"/>
      <c r="E88" s="6"/>
      <c r="I88" s="6"/>
      <c r="J88" s="6"/>
      <c r="K88" s="6"/>
      <c r="L88" s="6"/>
      <c r="M88" s="6"/>
      <c r="N88" s="6"/>
      <c r="O88" s="6"/>
    </row>
    <row r="89" spans="1:15" x14ac:dyDescent="0.25">
      <c r="A89" s="6">
        <v>28</v>
      </c>
      <c r="B89" s="6">
        <v>23</v>
      </c>
      <c r="C89" s="6">
        <v>32</v>
      </c>
      <c r="D89" s="6"/>
      <c r="E89" s="6"/>
      <c r="I89" s="6"/>
      <c r="J89" s="6"/>
      <c r="K89" s="6"/>
      <c r="L89" s="6"/>
      <c r="M89" s="6"/>
      <c r="N89" s="6"/>
      <c r="O89" s="6"/>
    </row>
    <row r="90" spans="1:15" x14ac:dyDescent="0.25">
      <c r="A90" s="6">
        <v>27</v>
      </c>
      <c r="B90" s="6">
        <v>25</v>
      </c>
      <c r="C90" s="6">
        <v>30</v>
      </c>
      <c r="D90" s="6"/>
      <c r="E90" s="6"/>
      <c r="I90" s="6"/>
      <c r="J90" s="6"/>
      <c r="K90" s="6"/>
      <c r="L90" s="6"/>
      <c r="M90" s="6"/>
      <c r="N90" s="6"/>
      <c r="O90" s="6"/>
    </row>
    <row r="91" spans="1:15" x14ac:dyDescent="0.25">
      <c r="A91" s="6">
        <v>26</v>
      </c>
      <c r="B91" s="6">
        <v>23</v>
      </c>
      <c r="C91" s="6">
        <v>27</v>
      </c>
      <c r="D91" s="6"/>
      <c r="E91" s="6"/>
      <c r="I91" s="6"/>
      <c r="J91" s="6"/>
      <c r="K91" s="6"/>
      <c r="L91" s="6"/>
      <c r="M91" s="6"/>
      <c r="N91" s="6"/>
      <c r="O91" s="6"/>
    </row>
    <row r="92" spans="1:15" x14ac:dyDescent="0.25">
      <c r="A92" s="6">
        <v>30</v>
      </c>
      <c r="B92" s="6">
        <v>23</v>
      </c>
      <c r="C92" s="6">
        <v>24</v>
      </c>
      <c r="D92" s="6"/>
      <c r="E92" s="6"/>
      <c r="I92" s="6"/>
      <c r="J92" s="6"/>
      <c r="K92" s="6"/>
      <c r="L92" s="6"/>
      <c r="M92" s="6"/>
      <c r="N92" s="6"/>
      <c r="O92" s="6"/>
    </row>
    <row r="93" spans="1:15" x14ac:dyDescent="0.25">
      <c r="A93" s="6">
        <v>33</v>
      </c>
      <c r="B93" s="6">
        <v>28</v>
      </c>
      <c r="C93" s="6"/>
      <c r="D93" s="6"/>
      <c r="E93" s="6"/>
      <c r="I93" s="6"/>
      <c r="J93" s="6"/>
      <c r="K93" s="6"/>
      <c r="L93" s="6"/>
      <c r="M93" s="6"/>
      <c r="N93" s="6"/>
      <c r="O93" s="6"/>
    </row>
    <row r="94" spans="1:15" x14ac:dyDescent="0.25">
      <c r="A94" s="6">
        <v>23</v>
      </c>
      <c r="B94" s="6">
        <v>32</v>
      </c>
      <c r="C94" s="6"/>
      <c r="D94" s="6"/>
      <c r="E94" s="6"/>
      <c r="I94" s="6"/>
      <c r="J94" s="6"/>
      <c r="K94" s="6"/>
      <c r="L94" s="6"/>
      <c r="M94" s="6"/>
      <c r="N94" s="6"/>
      <c r="O94" s="6"/>
    </row>
    <row r="95" spans="1:15" x14ac:dyDescent="0.25">
      <c r="A95" s="6">
        <v>22</v>
      </c>
      <c r="B95" s="6">
        <v>31</v>
      </c>
      <c r="C95" s="6"/>
      <c r="D95" s="6"/>
      <c r="E95" s="6"/>
      <c r="I95" s="6"/>
      <c r="J95" s="6"/>
      <c r="K95" s="6"/>
      <c r="L95" s="6"/>
      <c r="M95" s="6"/>
      <c r="N95" s="6"/>
      <c r="O95" s="6"/>
    </row>
    <row r="96" spans="1:15" x14ac:dyDescent="0.25">
      <c r="A96" s="6">
        <v>23</v>
      </c>
      <c r="B96" s="6">
        <v>24</v>
      </c>
      <c r="C96" s="6"/>
      <c r="D96" s="6"/>
      <c r="E96" s="6"/>
      <c r="I96" s="6"/>
      <c r="J96" s="6"/>
      <c r="K96" s="6"/>
      <c r="L96" s="6"/>
      <c r="M96" s="6"/>
      <c r="N96" s="6"/>
      <c r="O96" s="6"/>
    </row>
    <row r="97" spans="1:15" x14ac:dyDescent="0.25">
      <c r="A97" s="6">
        <v>21</v>
      </c>
      <c r="B97" s="6">
        <v>28</v>
      </c>
      <c r="C97" s="6"/>
      <c r="D97" s="6"/>
      <c r="E97" s="6"/>
      <c r="I97" s="6"/>
      <c r="J97" s="6"/>
      <c r="K97" s="6"/>
      <c r="L97" s="6"/>
      <c r="M97" s="6"/>
      <c r="N97" s="6"/>
      <c r="O97" s="6"/>
    </row>
    <row r="98" spans="1:15" x14ac:dyDescent="0.25">
      <c r="A98" s="6">
        <v>23</v>
      </c>
      <c r="B98" s="6">
        <v>24</v>
      </c>
      <c r="C98" s="6"/>
      <c r="D98" s="6"/>
      <c r="E98" s="6"/>
      <c r="I98" s="6"/>
      <c r="J98" s="6"/>
      <c r="K98" s="6"/>
      <c r="L98" s="6"/>
      <c r="M98" s="6"/>
      <c r="N98" s="6"/>
      <c r="O98" s="6"/>
    </row>
    <row r="99" spans="1:15" x14ac:dyDescent="0.25">
      <c r="A99" s="6">
        <v>21</v>
      </c>
      <c r="B99" s="6">
        <v>31</v>
      </c>
      <c r="C99" s="6"/>
      <c r="D99" s="6"/>
      <c r="E99" s="6"/>
      <c r="I99" s="6"/>
      <c r="J99" s="6"/>
      <c r="K99" s="6"/>
      <c r="L99" s="6"/>
      <c r="M99" s="6"/>
      <c r="N99" s="6"/>
      <c r="O99" s="6"/>
    </row>
    <row r="100" spans="1:15" x14ac:dyDescent="0.25">
      <c r="A100" s="6"/>
      <c r="B100" s="6">
        <v>23</v>
      </c>
      <c r="C100" s="6"/>
      <c r="D100" s="6"/>
      <c r="E100" s="6"/>
      <c r="I100" s="6"/>
      <c r="J100" s="6"/>
      <c r="K100" s="6"/>
      <c r="L100" s="6"/>
      <c r="M100" s="6"/>
      <c r="N100" s="6"/>
      <c r="O100" s="6"/>
    </row>
    <row r="101" spans="1:15" x14ac:dyDescent="0.25">
      <c r="A101" s="6"/>
      <c r="B101" s="6">
        <v>27</v>
      </c>
      <c r="C101" s="6"/>
      <c r="D101" s="6"/>
      <c r="E101" s="6"/>
      <c r="I101" s="6"/>
      <c r="J101" s="6"/>
      <c r="K101" s="6"/>
      <c r="L101" s="6"/>
      <c r="M101" s="6"/>
      <c r="N101" s="6"/>
      <c r="O101" s="6"/>
    </row>
    <row r="102" spans="1:15" x14ac:dyDescent="0.25">
      <c r="A102" s="6"/>
      <c r="B102" s="6">
        <v>23</v>
      </c>
      <c r="C102" s="6"/>
      <c r="D102" s="6"/>
      <c r="E102" s="6"/>
      <c r="I102" s="6"/>
      <c r="J102" s="6"/>
      <c r="K102" s="6"/>
      <c r="L102" s="6"/>
      <c r="M102" s="6"/>
      <c r="N102" s="6"/>
      <c r="O102" s="6"/>
    </row>
    <row r="103" spans="1:15" x14ac:dyDescent="0.25">
      <c r="A103" s="6"/>
      <c r="B103" s="6">
        <v>23</v>
      </c>
      <c r="C103" s="6"/>
      <c r="D103" s="6"/>
      <c r="E103" s="6"/>
      <c r="I103" s="6"/>
      <c r="J103" s="6"/>
      <c r="K103" s="6"/>
      <c r="L103" s="6"/>
      <c r="M103" s="6"/>
      <c r="N103" s="6"/>
      <c r="O103" s="6"/>
    </row>
    <row r="104" spans="1:15" x14ac:dyDescent="0.25">
      <c r="A104" s="6"/>
      <c r="B104" s="6">
        <v>22</v>
      </c>
      <c r="C104" s="6"/>
      <c r="D104" s="6"/>
      <c r="E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6"/>
      <c r="B105" s="6">
        <v>23</v>
      </c>
      <c r="C105" s="6"/>
      <c r="D105" s="6"/>
      <c r="E105" s="6"/>
      <c r="I105" s="6"/>
      <c r="J105" s="6"/>
      <c r="K105" s="6"/>
      <c r="L105" s="6"/>
      <c r="M105" s="6"/>
      <c r="N105" s="6"/>
      <c r="O105" s="6"/>
    </row>
    <row r="106" spans="1:15" x14ac:dyDescent="0.25">
      <c r="A106" s="6"/>
      <c r="B106" s="6">
        <v>29</v>
      </c>
      <c r="C106" s="6"/>
      <c r="D106" s="6"/>
      <c r="E106" s="6"/>
      <c r="I106" s="6"/>
      <c r="J106" s="6"/>
      <c r="K106" s="6"/>
      <c r="L106" s="6"/>
      <c r="M106" s="6"/>
      <c r="N106" s="6"/>
      <c r="O106" s="6"/>
    </row>
    <row r="107" spans="1:15" x14ac:dyDescent="0.25">
      <c r="A107" s="6"/>
      <c r="B107" s="6">
        <v>25</v>
      </c>
      <c r="C107" s="6"/>
      <c r="D107" s="6"/>
      <c r="E107" s="6"/>
      <c r="I107" s="6"/>
      <c r="J107" s="6"/>
      <c r="K107" s="6"/>
      <c r="L107" s="6"/>
      <c r="M107" s="6"/>
      <c r="N107" s="6"/>
      <c r="O107" s="6"/>
    </row>
    <row r="108" spans="1:15" x14ac:dyDescent="0.25">
      <c r="A108" s="6"/>
      <c r="B108" s="6">
        <v>31</v>
      </c>
      <c r="C108" s="6"/>
      <c r="D108" s="6"/>
      <c r="E108" s="6"/>
      <c r="I108" s="6"/>
      <c r="J108" s="6"/>
      <c r="K108" s="6"/>
      <c r="L108" s="6"/>
      <c r="M108" s="6"/>
      <c r="N108" s="6"/>
      <c r="O108" s="6"/>
    </row>
    <row r="109" spans="1:15" x14ac:dyDescent="0.25">
      <c r="A109" s="6"/>
      <c r="B109" s="6">
        <v>24</v>
      </c>
      <c r="C109" s="6"/>
      <c r="D109" s="6"/>
      <c r="E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6"/>
      <c r="B110" s="6">
        <v>25</v>
      </c>
      <c r="C110" s="6"/>
      <c r="D110" s="6"/>
      <c r="E110" s="6"/>
      <c r="I110" s="6"/>
      <c r="J110" s="6"/>
      <c r="K110" s="6"/>
      <c r="L110" s="6"/>
      <c r="M110" s="6"/>
      <c r="N110" s="6"/>
      <c r="O110" s="6"/>
    </row>
    <row r="111" spans="1:15" x14ac:dyDescent="0.25">
      <c r="A111" s="6"/>
      <c r="B111" s="6">
        <v>24</v>
      </c>
      <c r="C111" s="6"/>
      <c r="D111" s="6"/>
      <c r="E111" s="6"/>
      <c r="I111" s="6"/>
      <c r="J111" s="6"/>
      <c r="K111" s="6"/>
      <c r="L111" s="6"/>
      <c r="M111" s="6"/>
      <c r="N111" s="6"/>
      <c r="O111" s="6"/>
    </row>
    <row r="112" spans="1:15" x14ac:dyDescent="0.25">
      <c r="A112" s="6"/>
      <c r="B112" s="6">
        <v>32</v>
      </c>
      <c r="C112" s="6"/>
      <c r="D112" s="6"/>
      <c r="E112" s="6"/>
      <c r="I112" s="6"/>
      <c r="J112" s="6"/>
      <c r="K112" s="6"/>
      <c r="L112" s="6"/>
      <c r="M112" s="6"/>
      <c r="N112" s="6"/>
      <c r="O112" s="6"/>
    </row>
    <row r="113" spans="1:15" x14ac:dyDescent="0.25">
      <c r="A113" s="6"/>
      <c r="B113" s="6">
        <v>25</v>
      </c>
      <c r="C113" s="6"/>
      <c r="D113" s="6"/>
      <c r="E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6"/>
      <c r="B114" s="6">
        <v>22</v>
      </c>
      <c r="C114" s="6"/>
      <c r="D114" s="6"/>
      <c r="E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6"/>
      <c r="B115" s="6">
        <v>25</v>
      </c>
      <c r="C115" s="6"/>
      <c r="D115" s="6"/>
      <c r="E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6"/>
      <c r="B116" s="6">
        <v>26</v>
      </c>
      <c r="C116" s="6"/>
      <c r="D116" s="6"/>
      <c r="E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6"/>
      <c r="B117" s="6">
        <v>24</v>
      </c>
      <c r="C117" s="6"/>
      <c r="D117" s="6"/>
      <c r="E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6"/>
      <c r="B118" s="6">
        <v>20</v>
      </c>
      <c r="C118" s="6"/>
      <c r="D118" s="6"/>
      <c r="E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6"/>
      <c r="B119" s="6">
        <v>20</v>
      </c>
      <c r="C119" s="6"/>
      <c r="D119" s="6"/>
      <c r="E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6"/>
      <c r="B120" s="6">
        <v>21</v>
      </c>
      <c r="C120" s="6"/>
      <c r="D120" s="6"/>
      <c r="E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6"/>
      <c r="B121" s="6">
        <v>28</v>
      </c>
      <c r="C121" s="6"/>
      <c r="D121" s="6"/>
      <c r="E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6"/>
      <c r="B122" s="6">
        <v>28</v>
      </c>
      <c r="C122" s="6"/>
      <c r="D122" s="6"/>
      <c r="E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6"/>
      <c r="B123" s="6">
        <v>25</v>
      </c>
      <c r="C123" s="6"/>
      <c r="D123" s="6"/>
      <c r="E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6"/>
      <c r="B124" s="6">
        <v>30</v>
      </c>
      <c r="C124" s="6"/>
      <c r="D124" s="6"/>
      <c r="E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6"/>
      <c r="B125" s="6">
        <v>26</v>
      </c>
      <c r="C125" s="6"/>
      <c r="D125" s="6"/>
      <c r="E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6"/>
      <c r="B126" s="6">
        <v>25</v>
      </c>
      <c r="C126" s="6"/>
      <c r="D126" s="6"/>
      <c r="E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6"/>
      <c r="B127" s="6">
        <v>25</v>
      </c>
      <c r="C127" s="6"/>
      <c r="D127" s="6"/>
      <c r="E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6"/>
      <c r="B128" s="6">
        <v>22</v>
      </c>
      <c r="C128" s="6"/>
      <c r="D128" s="6"/>
      <c r="E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6"/>
      <c r="B129" s="6">
        <v>31</v>
      </c>
      <c r="C129" s="6"/>
      <c r="D129" s="6"/>
      <c r="E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6"/>
      <c r="B130" s="6">
        <v>24</v>
      </c>
      <c r="C130" s="6"/>
      <c r="D130" s="6"/>
      <c r="E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6"/>
      <c r="B131" s="6">
        <v>30</v>
      </c>
      <c r="C131" s="6"/>
      <c r="D131" s="6"/>
      <c r="E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6"/>
      <c r="B132" s="6">
        <v>20</v>
      </c>
      <c r="C132" s="6"/>
      <c r="D132" s="6"/>
      <c r="E132" s="6"/>
      <c r="I132" s="6"/>
      <c r="J132" s="6"/>
      <c r="K132" s="6"/>
      <c r="L132" s="6"/>
      <c r="M132" s="6"/>
      <c r="N132" s="6"/>
      <c r="O132" s="6"/>
    </row>
    <row r="133" spans="1:15" x14ac:dyDescent="0.25">
      <c r="A133" s="6"/>
      <c r="B133" s="6">
        <v>28</v>
      </c>
      <c r="C133" s="6"/>
      <c r="D133" s="6"/>
      <c r="E133" s="6"/>
      <c r="I133" s="6"/>
      <c r="J133" s="6"/>
      <c r="K133" s="6"/>
      <c r="L133" s="6"/>
      <c r="M133" s="6"/>
      <c r="N133" s="6"/>
      <c r="O133" s="6"/>
    </row>
    <row r="134" spans="1:15" x14ac:dyDescent="0.25">
      <c r="A134" s="6"/>
      <c r="B134" s="6">
        <v>23</v>
      </c>
      <c r="C134" s="6"/>
      <c r="D134" s="6"/>
      <c r="E134" s="6"/>
      <c r="I134" s="6"/>
      <c r="J134" s="6"/>
      <c r="K134" s="6"/>
      <c r="L134" s="6"/>
      <c r="M134" s="6"/>
      <c r="N134" s="6"/>
      <c r="O134" s="6"/>
    </row>
    <row r="135" spans="1:15" x14ac:dyDescent="0.25">
      <c r="A135" s="6"/>
      <c r="B135" s="6">
        <v>24</v>
      </c>
      <c r="C135" s="6"/>
      <c r="D135" s="6"/>
      <c r="E135" s="6"/>
      <c r="I135" s="6"/>
      <c r="J135" s="6"/>
      <c r="K135" s="6"/>
      <c r="L135" s="6"/>
      <c r="M135" s="6"/>
      <c r="N135" s="6"/>
      <c r="O135" s="6"/>
    </row>
    <row r="136" spans="1:15" x14ac:dyDescent="0.25">
      <c r="A136" s="6"/>
      <c r="B136" s="6">
        <v>26</v>
      </c>
      <c r="C136" s="6"/>
      <c r="D136" s="6"/>
      <c r="E136" s="6"/>
      <c r="I136" s="6"/>
      <c r="J136" s="6"/>
      <c r="K136" s="6"/>
      <c r="L136" s="6"/>
      <c r="M136" s="6"/>
      <c r="N136" s="6"/>
      <c r="O136" s="6"/>
    </row>
    <row r="137" spans="1:15" x14ac:dyDescent="0.25">
      <c r="A137" s="6"/>
      <c r="B137" s="6">
        <v>31</v>
      </c>
      <c r="C137" s="6"/>
      <c r="D137" s="6"/>
      <c r="E137" s="6"/>
      <c r="I137" s="6"/>
      <c r="J137" s="6"/>
      <c r="K137" s="6"/>
      <c r="L137" s="6"/>
      <c r="M137" s="6"/>
      <c r="N137" s="6"/>
      <c r="O137" s="6"/>
    </row>
    <row r="138" spans="1:15" x14ac:dyDescent="0.25">
      <c r="A138" s="6"/>
      <c r="B138" s="6">
        <v>33</v>
      </c>
      <c r="C138" s="6"/>
      <c r="D138" s="6"/>
      <c r="E138" s="6"/>
      <c r="I138" s="6"/>
      <c r="J138" s="6"/>
      <c r="K138" s="6"/>
      <c r="L138" s="6"/>
      <c r="M138" s="6"/>
      <c r="N138" s="6"/>
      <c r="O138" s="6"/>
    </row>
    <row r="139" spans="1:15" x14ac:dyDescent="0.25">
      <c r="A139" s="6"/>
      <c r="B139" s="6">
        <v>28</v>
      </c>
      <c r="C139" s="6"/>
      <c r="D139" s="6"/>
      <c r="E139" s="6"/>
      <c r="I139" s="6"/>
      <c r="J139" s="6"/>
      <c r="K139" s="6"/>
      <c r="L139" s="6"/>
      <c r="M139" s="6"/>
      <c r="N139" s="6"/>
      <c r="O139" s="6"/>
    </row>
    <row r="140" spans="1:15" x14ac:dyDescent="0.25">
      <c r="A140" s="6"/>
      <c r="B140" s="6">
        <v>30</v>
      </c>
      <c r="C140" s="6"/>
      <c r="D140" s="6"/>
      <c r="E140" s="6"/>
      <c r="I140" s="6"/>
      <c r="J140" s="6"/>
      <c r="K140" s="6"/>
      <c r="L140" s="6"/>
      <c r="M140" s="6"/>
      <c r="N140" s="6"/>
      <c r="O140" s="6"/>
    </row>
    <row r="141" spans="1:15" x14ac:dyDescent="0.25">
      <c r="A141" s="6"/>
      <c r="B141" s="6">
        <v>27</v>
      </c>
      <c r="C141" s="6"/>
      <c r="D141" s="6"/>
      <c r="E141" s="6"/>
      <c r="I141" s="6"/>
      <c r="J141" s="6"/>
      <c r="K141" s="6"/>
      <c r="L141" s="6"/>
      <c r="M141" s="6"/>
      <c r="N141" s="6"/>
      <c r="O141" s="6"/>
    </row>
    <row r="142" spans="1:15" x14ac:dyDescent="0.25">
      <c r="A142" s="6"/>
      <c r="B142" s="6">
        <v>24</v>
      </c>
      <c r="C142" s="6"/>
      <c r="D142" s="6"/>
      <c r="E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6"/>
      <c r="B143" s="6">
        <v>26</v>
      </c>
      <c r="C143" s="6"/>
      <c r="D143" s="6"/>
      <c r="E143" s="6"/>
      <c r="I143" s="6"/>
      <c r="J143" s="6"/>
      <c r="K143" s="6"/>
      <c r="L143" s="6"/>
      <c r="M143" s="6"/>
      <c r="N143" s="6"/>
      <c r="O143" s="6"/>
    </row>
    <row r="144" spans="1:15" x14ac:dyDescent="0.25">
      <c r="A144" s="6"/>
      <c r="B144" s="6">
        <v>22</v>
      </c>
      <c r="C144" s="6"/>
      <c r="D144" s="6"/>
      <c r="E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6"/>
      <c r="B145" s="6">
        <v>22</v>
      </c>
      <c r="C145" s="6"/>
      <c r="D145" s="6"/>
      <c r="E145" s="6"/>
      <c r="I145" s="6"/>
      <c r="J145" s="6"/>
      <c r="K145" s="6"/>
      <c r="L145" s="6"/>
      <c r="M145" s="6"/>
      <c r="N145" s="6"/>
      <c r="O145" s="6"/>
    </row>
    <row r="146" spans="1:15" x14ac:dyDescent="0.25">
      <c r="A146" s="6"/>
      <c r="B146" s="6">
        <v>22</v>
      </c>
      <c r="C146" s="6"/>
      <c r="D146" s="6"/>
      <c r="E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6"/>
      <c r="B147" s="6">
        <v>24</v>
      </c>
      <c r="C147" s="6"/>
      <c r="D147" s="6"/>
      <c r="E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6"/>
      <c r="B148" s="6">
        <v>21</v>
      </c>
      <c r="C148" s="6"/>
      <c r="D148" s="6"/>
      <c r="E148" s="6"/>
      <c r="I148" s="6"/>
      <c r="J148" s="6"/>
      <c r="K148" s="6"/>
      <c r="L148" s="6"/>
      <c r="M148" s="6"/>
      <c r="N148" s="6"/>
      <c r="O148" s="6"/>
    </row>
    <row r="149" spans="1:15" x14ac:dyDescent="0.25">
      <c r="A149" s="6"/>
      <c r="B149" s="6">
        <v>30</v>
      </c>
      <c r="C149" s="6"/>
      <c r="D149" s="6"/>
      <c r="E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6"/>
      <c r="B150" s="6">
        <v>27</v>
      </c>
      <c r="C150" s="6"/>
      <c r="D150" s="6"/>
      <c r="E150" s="6"/>
      <c r="I150" s="6"/>
      <c r="J150" s="6"/>
      <c r="K150" s="6"/>
      <c r="L150" s="6"/>
      <c r="M150" s="6"/>
      <c r="N150" s="6"/>
      <c r="O150" s="6"/>
    </row>
    <row r="151" spans="1:15" x14ac:dyDescent="0.25">
      <c r="A151" s="6"/>
      <c r="B151" s="6">
        <v>25</v>
      </c>
      <c r="C151" s="6"/>
      <c r="D151" s="6"/>
      <c r="E151" s="6"/>
      <c r="I151" s="6"/>
      <c r="J151" s="6"/>
      <c r="K151" s="6"/>
      <c r="L151" s="6"/>
      <c r="M151" s="6"/>
      <c r="N151" s="6"/>
      <c r="O151" s="6"/>
    </row>
    <row r="152" spans="1:15" x14ac:dyDescent="0.25">
      <c r="A152" s="6"/>
      <c r="B152" s="6">
        <v>26</v>
      </c>
      <c r="C152" s="6"/>
      <c r="D152" s="6"/>
      <c r="E152" s="6"/>
      <c r="I152" s="6"/>
      <c r="J152" s="6"/>
      <c r="K152" s="6"/>
      <c r="L152" s="6"/>
      <c r="M152" s="6"/>
      <c r="N152" s="6"/>
      <c r="O152" s="6"/>
    </row>
    <row r="153" spans="1:15" x14ac:dyDescent="0.25">
      <c r="A153" s="6"/>
      <c r="B153" s="6">
        <v>22</v>
      </c>
      <c r="C153" s="6"/>
      <c r="D153" s="6"/>
      <c r="E153" s="6"/>
      <c r="I153" s="6"/>
      <c r="J153" s="6"/>
      <c r="K153" s="6"/>
      <c r="L153" s="6"/>
      <c r="M153" s="6"/>
      <c r="N153" s="6"/>
      <c r="O153" s="6"/>
    </row>
    <row r="154" spans="1:15" x14ac:dyDescent="0.25">
      <c r="A154" s="6"/>
      <c r="B154" s="6">
        <v>23</v>
      </c>
      <c r="C154" s="6"/>
      <c r="D154" s="6"/>
      <c r="E154" s="6"/>
      <c r="I154" s="6"/>
      <c r="J154" s="6"/>
      <c r="K154" s="6"/>
      <c r="L154" s="6"/>
      <c r="M154" s="6"/>
      <c r="N154" s="6"/>
      <c r="O154" s="6"/>
    </row>
    <row r="155" spans="1:15" x14ac:dyDescent="0.25">
      <c r="A155" s="6"/>
      <c r="B155" s="6">
        <v>25</v>
      </c>
      <c r="C155" s="6"/>
      <c r="D155" s="6"/>
      <c r="E155" s="6"/>
      <c r="I155" s="6"/>
      <c r="J155" s="6"/>
      <c r="K155" s="6"/>
      <c r="L155" s="6"/>
      <c r="M155" s="6"/>
      <c r="N155" s="6"/>
      <c r="O155" s="6"/>
    </row>
    <row r="156" spans="1:15" x14ac:dyDescent="0.25">
      <c r="A156" s="6"/>
      <c r="B156" s="6">
        <v>23</v>
      </c>
      <c r="C156" s="6"/>
      <c r="D156" s="6"/>
      <c r="E156" s="6"/>
      <c r="I156" s="6"/>
      <c r="J156" s="6"/>
      <c r="K156" s="6"/>
      <c r="L156" s="6"/>
      <c r="M156" s="6"/>
      <c r="N156" s="6"/>
      <c r="O156" s="6"/>
    </row>
    <row r="157" spans="1:15" x14ac:dyDescent="0.25">
      <c r="A157" s="6"/>
      <c r="B157" s="6">
        <v>22</v>
      </c>
      <c r="C157" s="6"/>
      <c r="D157" s="6"/>
      <c r="E157" s="6"/>
      <c r="I157" s="6"/>
      <c r="J157" s="6"/>
      <c r="K157" s="6"/>
      <c r="L157" s="6"/>
      <c r="M157" s="6"/>
      <c r="N157" s="6"/>
      <c r="O157" s="6"/>
    </row>
    <row r="158" spans="1:15" x14ac:dyDescent="0.25">
      <c r="A158" s="6"/>
      <c r="B158" s="6">
        <v>24</v>
      </c>
      <c r="C158" s="6"/>
      <c r="D158" s="6"/>
      <c r="E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6"/>
      <c r="B159" s="6">
        <v>24</v>
      </c>
      <c r="C159" s="6"/>
      <c r="D159" s="6"/>
      <c r="E159" s="6"/>
      <c r="I159" s="6"/>
      <c r="J159" s="6"/>
      <c r="K159" s="6"/>
      <c r="L159" s="6"/>
      <c r="M159" s="6"/>
      <c r="N159" s="6"/>
      <c r="O159" s="6"/>
    </row>
    <row r="160" spans="1:15" x14ac:dyDescent="0.25">
      <c r="A160" s="6"/>
      <c r="B160" s="6">
        <v>23</v>
      </c>
      <c r="C160" s="6"/>
      <c r="D160" s="6"/>
      <c r="E160" s="6"/>
      <c r="I160" s="6"/>
      <c r="J160" s="6"/>
      <c r="K160" s="6"/>
      <c r="L160" s="6"/>
      <c r="M160" s="6"/>
      <c r="N160" s="6"/>
      <c r="O160" s="6"/>
    </row>
    <row r="161" spans="1:15" x14ac:dyDescent="0.25">
      <c r="A161" s="6"/>
      <c r="B161" s="6">
        <v>22</v>
      </c>
      <c r="C161" s="6"/>
      <c r="D161" s="6"/>
      <c r="E161" s="6"/>
      <c r="I161" s="6"/>
      <c r="J161" s="6"/>
      <c r="K161" s="6"/>
      <c r="L161" s="6"/>
      <c r="M161" s="6"/>
      <c r="N161" s="6"/>
      <c r="O161" s="6"/>
    </row>
    <row r="162" spans="1:15" x14ac:dyDescent="0.25">
      <c r="A162" s="6"/>
      <c r="B162" s="6">
        <v>22</v>
      </c>
      <c r="C162" s="6"/>
      <c r="D162" s="6"/>
      <c r="E162" s="6"/>
      <c r="I162" s="6"/>
      <c r="J162" s="6"/>
      <c r="K162" s="6"/>
      <c r="L162" s="6"/>
      <c r="M162" s="6"/>
      <c r="N162" s="6"/>
      <c r="O162" s="6"/>
    </row>
    <row r="163" spans="1:15" x14ac:dyDescent="0.25">
      <c r="A163" s="6"/>
      <c r="B163" s="6"/>
      <c r="C163" s="6"/>
      <c r="D163" s="6"/>
      <c r="E163" s="6"/>
      <c r="I163" s="6"/>
      <c r="J163" s="6"/>
      <c r="K163" s="6"/>
      <c r="L163" s="6"/>
      <c r="M163" s="6"/>
      <c r="N163" s="6"/>
      <c r="O163" s="6"/>
    </row>
    <row r="164" spans="1:15" x14ac:dyDescent="0.25">
      <c r="A164" s="6"/>
      <c r="B164" s="6"/>
      <c r="C164" s="6"/>
      <c r="D164" s="6"/>
      <c r="E164" s="6"/>
      <c r="I164" s="6"/>
      <c r="J164" s="6"/>
      <c r="K164" s="6"/>
      <c r="L164" s="6"/>
      <c r="M164" s="6"/>
      <c r="N164" s="6"/>
      <c r="O164" s="6"/>
    </row>
    <row r="165" spans="1:15" x14ac:dyDescent="0.25">
      <c r="A165" s="6"/>
      <c r="B165" s="6"/>
      <c r="C165" s="6"/>
      <c r="D165" s="6"/>
      <c r="E165" s="6"/>
      <c r="I165" s="6"/>
      <c r="J165" s="6"/>
      <c r="K165" s="6"/>
      <c r="L165" s="6"/>
      <c r="M165" s="6"/>
      <c r="N165" s="6"/>
      <c r="O165" s="6"/>
    </row>
    <row r="166" spans="1:15" x14ac:dyDescent="0.25">
      <c r="A166" s="6"/>
      <c r="B166" s="6"/>
      <c r="C166" s="6"/>
      <c r="D166" s="6"/>
      <c r="E166" s="6"/>
      <c r="I166" s="6"/>
      <c r="J166" s="6"/>
      <c r="K166" s="6"/>
      <c r="L166" s="6"/>
      <c r="M166" s="6"/>
      <c r="N166" s="6"/>
      <c r="O166" s="6"/>
    </row>
    <row r="167" spans="1:15" x14ac:dyDescent="0.25">
      <c r="A167" s="6"/>
      <c r="B167" s="6"/>
      <c r="C167" s="6"/>
      <c r="D167" s="6"/>
      <c r="E167" s="6"/>
      <c r="I167" s="6"/>
      <c r="J167" s="6"/>
      <c r="K167" s="6"/>
      <c r="L167" s="6"/>
      <c r="M167" s="6"/>
      <c r="N167" s="6"/>
      <c r="O167" s="6"/>
    </row>
    <row r="168" spans="1:15" x14ac:dyDescent="0.25">
      <c r="A168" s="6"/>
      <c r="B168" s="6"/>
      <c r="C168" s="6"/>
      <c r="D168" s="6"/>
      <c r="E168" s="6"/>
      <c r="I168" s="6"/>
      <c r="J168" s="6"/>
      <c r="K168" s="6"/>
      <c r="L168" s="6"/>
      <c r="M168" s="6"/>
      <c r="N168" s="6"/>
      <c r="O168" s="6"/>
    </row>
    <row r="169" spans="1:15" x14ac:dyDescent="0.25">
      <c r="A169" s="6"/>
      <c r="B169" s="6"/>
      <c r="C169" s="6"/>
      <c r="D169" s="6"/>
      <c r="E169" s="6"/>
      <c r="I169" s="6"/>
      <c r="J169" s="6"/>
      <c r="K169" s="6"/>
      <c r="L169" s="6"/>
      <c r="M169" s="6"/>
      <c r="N169" s="6"/>
      <c r="O169" s="6"/>
    </row>
    <row r="170" spans="1:15" x14ac:dyDescent="0.25">
      <c r="A170" s="6"/>
      <c r="B170" s="6"/>
      <c r="C170" s="6"/>
      <c r="D170" s="6"/>
      <c r="E170" s="6"/>
      <c r="I170" s="6"/>
      <c r="J170" s="6"/>
      <c r="K170" s="6"/>
      <c r="L170" s="6"/>
      <c r="M170" s="6"/>
      <c r="N170" s="6"/>
      <c r="O170" s="6"/>
    </row>
    <row r="171" spans="1:15" x14ac:dyDescent="0.25">
      <c r="A171" s="6"/>
      <c r="B171" s="6"/>
      <c r="C171" s="6"/>
      <c r="D171" s="6"/>
      <c r="E171" s="6"/>
      <c r="I171" s="6"/>
      <c r="J171" s="6"/>
      <c r="K171" s="6"/>
      <c r="L171" s="6"/>
      <c r="M171" s="6"/>
      <c r="N171" s="6"/>
      <c r="O171" s="6"/>
    </row>
    <row r="172" spans="1:15" x14ac:dyDescent="0.25">
      <c r="A172" s="6"/>
      <c r="B172" s="6"/>
      <c r="C172" s="6"/>
      <c r="D172" s="6"/>
      <c r="E172" s="6"/>
      <c r="I172" s="6"/>
      <c r="J172" s="6"/>
      <c r="K172" s="6"/>
      <c r="L172" s="6"/>
      <c r="M172" s="6"/>
      <c r="N172" s="6"/>
      <c r="O172" s="6"/>
    </row>
    <row r="173" spans="1:15" x14ac:dyDescent="0.25">
      <c r="A173" s="6"/>
      <c r="B173" s="6"/>
      <c r="C173" s="6"/>
      <c r="D173" s="6"/>
      <c r="E173" s="6"/>
      <c r="I173" s="6"/>
      <c r="J173" s="6"/>
      <c r="K173" s="6"/>
      <c r="L173" s="6"/>
      <c r="M173" s="6"/>
      <c r="N173" s="6"/>
      <c r="O173" s="6"/>
    </row>
    <row r="174" spans="1:15" x14ac:dyDescent="0.25">
      <c r="A174" s="6"/>
      <c r="B174" s="6"/>
      <c r="C174" s="6"/>
      <c r="D174" s="6"/>
      <c r="E174" s="6"/>
      <c r="I174" s="6"/>
      <c r="J174" s="6"/>
      <c r="K174" s="6"/>
      <c r="L174" s="6"/>
      <c r="M174" s="6"/>
      <c r="N174" s="6"/>
      <c r="O174" s="6"/>
    </row>
    <row r="175" spans="1:15" x14ac:dyDescent="0.25">
      <c r="A175" s="6"/>
      <c r="B175" s="6"/>
      <c r="C175" s="6"/>
      <c r="D175" s="6"/>
      <c r="E175" s="6"/>
      <c r="I175" s="6"/>
      <c r="J175" s="6"/>
      <c r="K175" s="6"/>
      <c r="L175" s="6"/>
      <c r="M175" s="6"/>
      <c r="N175" s="6"/>
      <c r="O175" s="6"/>
    </row>
    <row r="176" spans="1:15" x14ac:dyDescent="0.25">
      <c r="A176" s="6"/>
      <c r="B176" s="6"/>
      <c r="C176" s="6"/>
      <c r="D176" s="6"/>
      <c r="E176" s="6"/>
      <c r="I176" s="6"/>
      <c r="J176" s="6"/>
      <c r="K176" s="6"/>
      <c r="L176" s="6"/>
      <c r="M176" s="6"/>
      <c r="N176" s="6"/>
      <c r="O176" s="6"/>
    </row>
    <row r="177" spans="1:15" x14ac:dyDescent="0.25">
      <c r="A177" s="6"/>
      <c r="B177" s="6"/>
      <c r="C177" s="6"/>
      <c r="D177" s="6"/>
      <c r="E177" s="6"/>
      <c r="I177" s="6"/>
      <c r="J177" s="6"/>
      <c r="K177" s="6"/>
      <c r="L177" s="6"/>
      <c r="M177" s="6"/>
      <c r="N177" s="6"/>
      <c r="O177" s="6"/>
    </row>
    <row r="178" spans="1:15" x14ac:dyDescent="0.25">
      <c r="A178" s="6"/>
      <c r="B178" s="6"/>
      <c r="C178" s="6"/>
      <c r="D178" s="6"/>
      <c r="E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6"/>
      <c r="B179" s="6"/>
      <c r="C179" s="6"/>
      <c r="D179" s="6"/>
      <c r="E179" s="6"/>
      <c r="I179" s="6"/>
      <c r="J179" s="6"/>
      <c r="K179" s="6"/>
      <c r="L179" s="6"/>
      <c r="M179" s="6"/>
      <c r="N179" s="6"/>
      <c r="O179" s="6"/>
    </row>
    <row r="180" spans="1:15" x14ac:dyDescent="0.25">
      <c r="A180" s="6"/>
      <c r="B180" s="6"/>
      <c r="C180" s="6"/>
      <c r="D180" s="6"/>
      <c r="E180" s="6"/>
      <c r="I180" s="6"/>
      <c r="J180" s="6"/>
      <c r="K180" s="6"/>
      <c r="L180" s="6"/>
      <c r="M180" s="6"/>
      <c r="N180" s="6"/>
      <c r="O180" s="6"/>
    </row>
    <row r="181" spans="1:15" x14ac:dyDescent="0.25">
      <c r="A181" s="6"/>
      <c r="B181" s="6"/>
      <c r="C181" s="6"/>
      <c r="D181" s="6"/>
      <c r="E181" s="6"/>
      <c r="I181" s="6"/>
      <c r="J181" s="6"/>
      <c r="K181" s="6"/>
      <c r="L181" s="6"/>
      <c r="M181" s="6"/>
      <c r="N181" s="6"/>
      <c r="O181" s="6"/>
    </row>
    <row r="182" spans="1:15" x14ac:dyDescent="0.25">
      <c r="A182" s="6"/>
      <c r="B182" s="6"/>
      <c r="C182" s="6"/>
      <c r="D182" s="6"/>
      <c r="E182" s="6"/>
      <c r="I182" s="6"/>
      <c r="J182" s="6"/>
      <c r="K182" s="6"/>
      <c r="L182" s="6"/>
      <c r="M182" s="6"/>
      <c r="N182" s="6"/>
      <c r="O182" s="6"/>
    </row>
    <row r="183" spans="1:15" x14ac:dyDescent="0.25">
      <c r="A183" s="6"/>
      <c r="B183" s="6"/>
      <c r="C183" s="6"/>
      <c r="D183" s="6"/>
      <c r="E183" s="6"/>
      <c r="I183" s="6"/>
      <c r="J183" s="6"/>
      <c r="K183" s="6"/>
      <c r="L183" s="6"/>
      <c r="M183" s="6"/>
      <c r="N183" s="6"/>
      <c r="O183" s="6"/>
    </row>
    <row r="184" spans="1:15" x14ac:dyDescent="0.25">
      <c r="A184" s="6"/>
      <c r="B184" s="6"/>
      <c r="C184" s="6"/>
      <c r="D184" s="6"/>
      <c r="E184" s="6"/>
      <c r="I184" s="6"/>
      <c r="J184" s="6"/>
      <c r="K184" s="6"/>
      <c r="L184" s="6"/>
      <c r="M184" s="6"/>
      <c r="N184" s="6"/>
      <c r="O184" s="6"/>
    </row>
    <row r="185" spans="1:15" x14ac:dyDescent="0.25">
      <c r="A185" s="6"/>
      <c r="B185" s="6"/>
      <c r="C185" s="6"/>
      <c r="D185" s="6"/>
      <c r="E185" s="6"/>
      <c r="I185" s="6"/>
      <c r="J185" s="6"/>
      <c r="K185" s="6"/>
      <c r="L185" s="6"/>
      <c r="M185" s="6"/>
      <c r="N185" s="6"/>
      <c r="O185" s="6"/>
    </row>
    <row r="186" spans="1:15" x14ac:dyDescent="0.25">
      <c r="A186" s="6"/>
      <c r="B186" s="6"/>
      <c r="C186" s="6"/>
      <c r="D186" s="6"/>
      <c r="E186" s="6"/>
      <c r="I186" s="6"/>
      <c r="J186" s="6"/>
      <c r="K186" s="6"/>
      <c r="L186" s="6"/>
      <c r="M186" s="6"/>
      <c r="N186" s="6"/>
      <c r="O186" s="6"/>
    </row>
    <row r="187" spans="1:15" x14ac:dyDescent="0.25">
      <c r="A187" s="6"/>
      <c r="B187" s="6"/>
      <c r="C187" s="6"/>
      <c r="D187" s="6"/>
      <c r="E187" s="6"/>
      <c r="I187" s="6"/>
      <c r="J187" s="6"/>
      <c r="K187" s="6"/>
      <c r="L187" s="6"/>
      <c r="M187" s="6"/>
      <c r="N187" s="6"/>
      <c r="O187" s="6"/>
    </row>
    <row r="188" spans="1:15" x14ac:dyDescent="0.25">
      <c r="A188" s="6"/>
      <c r="B188" s="6"/>
      <c r="C188" s="6"/>
      <c r="D188" s="6"/>
      <c r="E188" s="6"/>
      <c r="I188" s="6"/>
      <c r="J188" s="6"/>
      <c r="K188" s="6"/>
      <c r="L188" s="6"/>
      <c r="M188" s="6"/>
      <c r="N188" s="6"/>
      <c r="O188" s="6"/>
    </row>
    <row r="189" spans="1:15" x14ac:dyDescent="0.25">
      <c r="A189" s="6"/>
      <c r="B189" s="6"/>
      <c r="C189" s="6"/>
      <c r="D189" s="6"/>
      <c r="E189" s="6"/>
      <c r="I189" s="6"/>
      <c r="J189" s="6"/>
      <c r="K189" s="6"/>
      <c r="L189" s="6"/>
      <c r="M189" s="6"/>
      <c r="N189" s="6"/>
      <c r="O189" s="6"/>
    </row>
    <row r="190" spans="1:15" x14ac:dyDescent="0.25">
      <c r="A190" s="6"/>
      <c r="B190" s="6"/>
      <c r="C190" s="6"/>
      <c r="D190" s="6"/>
      <c r="E190" s="6"/>
      <c r="I190" s="6"/>
      <c r="J190" s="6"/>
      <c r="K190" s="6"/>
      <c r="L190" s="6"/>
      <c r="M190" s="6"/>
      <c r="N190" s="6"/>
      <c r="O190" s="6"/>
    </row>
    <row r="191" spans="1:15" x14ac:dyDescent="0.25">
      <c r="A191" s="6"/>
      <c r="B191" s="6"/>
      <c r="C191" s="6"/>
      <c r="D191" s="6"/>
      <c r="E191" s="6"/>
      <c r="I191" s="6"/>
      <c r="J191" s="6"/>
      <c r="K191" s="6"/>
      <c r="L191" s="6"/>
      <c r="M191" s="6"/>
      <c r="N191" s="6"/>
      <c r="O191" s="6"/>
    </row>
    <row r="192" spans="1:15" x14ac:dyDescent="0.25">
      <c r="A192" s="6"/>
      <c r="B192" s="6"/>
      <c r="C192" s="6"/>
      <c r="D192" s="6"/>
      <c r="E192" s="6"/>
      <c r="I192" s="6"/>
      <c r="J192" s="6"/>
      <c r="K192" s="6"/>
      <c r="L192" s="6"/>
      <c r="M192" s="6"/>
      <c r="N192" s="6"/>
      <c r="O192" s="6"/>
    </row>
    <row r="193" spans="1:15" x14ac:dyDescent="0.25">
      <c r="A193" s="6"/>
      <c r="B193" s="6"/>
      <c r="C193" s="6"/>
      <c r="D193" s="6"/>
      <c r="E193" s="6"/>
      <c r="I193" s="6"/>
      <c r="J193" s="6"/>
      <c r="K193" s="6"/>
      <c r="L193" s="6"/>
      <c r="M193" s="6"/>
      <c r="N193" s="6"/>
      <c r="O193" s="6"/>
    </row>
    <row r="194" spans="1:15" x14ac:dyDescent="0.25">
      <c r="A194" s="6"/>
      <c r="B194" s="6"/>
      <c r="C194" s="6"/>
      <c r="D194" s="6"/>
      <c r="E194" s="6"/>
      <c r="I194" s="6"/>
      <c r="J194" s="6"/>
      <c r="K194" s="6"/>
      <c r="L194" s="6"/>
      <c r="M194" s="6"/>
      <c r="N194" s="6"/>
      <c r="O194" s="6"/>
    </row>
    <row r="195" spans="1:15" x14ac:dyDescent="0.25">
      <c r="A195" s="6"/>
      <c r="B195" s="6"/>
      <c r="C195" s="6"/>
      <c r="D195" s="6"/>
      <c r="E195" s="6"/>
      <c r="I195" s="6"/>
      <c r="J195" s="6"/>
      <c r="K195" s="6"/>
      <c r="L195" s="6"/>
      <c r="M195" s="6"/>
      <c r="N195" s="6"/>
      <c r="O195" s="6"/>
    </row>
    <row r="196" spans="1:15" x14ac:dyDescent="0.25">
      <c r="A196" s="6"/>
      <c r="B196" s="6"/>
      <c r="C196" s="6"/>
      <c r="D196" s="6"/>
      <c r="E196" s="6"/>
      <c r="I196" s="6"/>
      <c r="J196" s="6"/>
      <c r="K196" s="6"/>
      <c r="L196" s="6"/>
      <c r="M196" s="6"/>
      <c r="N196" s="6"/>
      <c r="O196" s="6"/>
    </row>
    <row r="197" spans="1:15" x14ac:dyDescent="0.25">
      <c r="A197" s="6"/>
      <c r="B197" s="6"/>
      <c r="C197" s="6"/>
      <c r="D197" s="6"/>
      <c r="E197" s="6"/>
      <c r="I197" s="6"/>
      <c r="J197" s="6"/>
      <c r="K197" s="6"/>
      <c r="L197" s="6"/>
      <c r="M197" s="6"/>
      <c r="N197" s="6"/>
      <c r="O197" s="6"/>
    </row>
    <row r="198" spans="1:15" x14ac:dyDescent="0.25">
      <c r="A198" s="6"/>
      <c r="B198" s="6"/>
      <c r="C198" s="6"/>
      <c r="D198" s="6"/>
      <c r="E198" s="6"/>
      <c r="I198" s="6"/>
      <c r="J198" s="6"/>
      <c r="K198" s="6"/>
      <c r="L198" s="6"/>
      <c r="M198" s="6"/>
      <c r="N198" s="6"/>
      <c r="O198" s="6"/>
    </row>
    <row r="199" spans="1:15" x14ac:dyDescent="0.25">
      <c r="A199" s="6"/>
      <c r="B199" s="6"/>
      <c r="C199" s="6"/>
      <c r="D199" s="6"/>
      <c r="E199" s="6"/>
      <c r="I199" s="6"/>
      <c r="J199" s="6"/>
      <c r="K199" s="6"/>
      <c r="L199" s="6"/>
      <c r="M199" s="6"/>
      <c r="N199" s="6"/>
      <c r="O199" s="6"/>
    </row>
    <row r="200" spans="1:15" x14ac:dyDescent="0.25">
      <c r="A200" s="6"/>
      <c r="B200" s="6"/>
      <c r="C200" s="6"/>
      <c r="D200" s="6"/>
      <c r="E200" s="6"/>
      <c r="I200" s="6"/>
      <c r="J200" s="6"/>
      <c r="K200" s="6"/>
      <c r="L200" s="6"/>
      <c r="M200" s="6"/>
      <c r="N200" s="6"/>
      <c r="O200" s="6"/>
    </row>
    <row r="201" spans="1:15" x14ac:dyDescent="0.25">
      <c r="A201" s="6"/>
      <c r="B201" s="6"/>
      <c r="C201" s="6"/>
      <c r="D201" s="6"/>
      <c r="E201" s="6"/>
      <c r="I201" s="6"/>
      <c r="J201" s="6"/>
      <c r="K201" s="6"/>
      <c r="L201" s="6"/>
      <c r="M201" s="6"/>
      <c r="N201" s="6"/>
      <c r="O201" s="6"/>
    </row>
    <row r="202" spans="1:15" x14ac:dyDescent="0.25">
      <c r="A202" s="6"/>
      <c r="B202" s="6"/>
      <c r="C202" s="6"/>
      <c r="D202" s="6"/>
      <c r="E202" s="6"/>
      <c r="I202" s="6"/>
      <c r="J202" s="6"/>
      <c r="K202" s="6"/>
      <c r="L202" s="6"/>
      <c r="M202" s="6"/>
      <c r="N202" s="6"/>
      <c r="O202" s="6"/>
    </row>
    <row r="203" spans="1:15" x14ac:dyDescent="0.25">
      <c r="A203" s="6"/>
      <c r="B203" s="6"/>
      <c r="C203" s="6"/>
      <c r="D203" s="6"/>
      <c r="E203" s="6"/>
      <c r="I203" s="6"/>
      <c r="J203" s="6"/>
      <c r="K203" s="6"/>
      <c r="L203" s="6"/>
      <c r="M203" s="6"/>
      <c r="N203" s="6"/>
      <c r="O203" s="6"/>
    </row>
    <row r="204" spans="1:15" x14ac:dyDescent="0.25">
      <c r="A204" s="6"/>
      <c r="B204" s="6"/>
      <c r="C204" s="6"/>
      <c r="D204" s="6"/>
      <c r="E204" s="6"/>
      <c r="I204" s="6"/>
      <c r="J204" s="6"/>
      <c r="K204" s="6"/>
      <c r="L204" s="6"/>
      <c r="M204" s="6"/>
      <c r="N204" s="6"/>
      <c r="O204" s="6"/>
    </row>
    <row r="205" spans="1:15" x14ac:dyDescent="0.25">
      <c r="A205" s="6"/>
      <c r="B205" s="6"/>
      <c r="C205" s="6"/>
      <c r="D205" s="6"/>
      <c r="E205" s="6"/>
      <c r="I205" s="6"/>
      <c r="J205" s="6"/>
      <c r="K205" s="6"/>
      <c r="L205" s="6"/>
      <c r="M205" s="6"/>
      <c r="N205" s="6"/>
      <c r="O205" s="6"/>
    </row>
    <row r="206" spans="1:15" x14ac:dyDescent="0.25">
      <c r="A206" s="6"/>
      <c r="B206" s="6"/>
      <c r="C206" s="6"/>
      <c r="D206" s="6"/>
      <c r="E206" s="6"/>
      <c r="I206" s="6"/>
      <c r="J206" s="6"/>
      <c r="K206" s="6"/>
      <c r="L206" s="6"/>
      <c r="M206" s="6"/>
      <c r="N206" s="6"/>
      <c r="O206" s="6"/>
    </row>
    <row r="207" spans="1:15" x14ac:dyDescent="0.25">
      <c r="A207" s="6"/>
      <c r="B207" s="6"/>
      <c r="C207" s="6"/>
      <c r="D207" s="6"/>
      <c r="E207" s="6"/>
      <c r="I207" s="6"/>
      <c r="J207" s="6"/>
      <c r="K207" s="6"/>
      <c r="L207" s="6"/>
      <c r="M207" s="6"/>
      <c r="N207" s="6"/>
      <c r="O207" s="6"/>
    </row>
    <row r="208" spans="1:15" x14ac:dyDescent="0.25">
      <c r="A208" s="6"/>
      <c r="B208" s="6"/>
      <c r="C208" s="6"/>
      <c r="D208" s="6"/>
      <c r="E208" s="6"/>
      <c r="I208" s="6"/>
      <c r="J208" s="6"/>
      <c r="K208" s="6"/>
      <c r="L208" s="6"/>
      <c r="M208" s="6"/>
      <c r="N208" s="6"/>
      <c r="O208" s="6"/>
    </row>
    <row r="209" spans="1:15" x14ac:dyDescent="0.25">
      <c r="A209" s="6"/>
      <c r="B209" s="6"/>
      <c r="C209" s="6"/>
      <c r="D209" s="6"/>
      <c r="E209" s="6"/>
      <c r="I209" s="6"/>
      <c r="J209" s="6"/>
      <c r="K209" s="6"/>
      <c r="L209" s="6"/>
      <c r="M209" s="6"/>
      <c r="N209" s="6"/>
      <c r="O209" s="6"/>
    </row>
    <row r="210" spans="1:15" x14ac:dyDescent="0.25">
      <c r="A210" s="6"/>
      <c r="B210" s="6"/>
      <c r="C210" s="6"/>
      <c r="D210" s="6"/>
      <c r="E210" s="6"/>
      <c r="I210" s="6"/>
      <c r="J210" s="6"/>
      <c r="K210" s="6"/>
      <c r="L210" s="6"/>
      <c r="M210" s="6"/>
      <c r="N210" s="6"/>
      <c r="O210" s="6"/>
    </row>
    <row r="211" spans="1:15" x14ac:dyDescent="0.25">
      <c r="A211" s="6"/>
      <c r="B211" s="6"/>
      <c r="C211" s="6"/>
      <c r="D211" s="6"/>
      <c r="E211" s="6"/>
      <c r="I211" s="6"/>
      <c r="J211" s="6"/>
      <c r="K211" s="6"/>
      <c r="L211" s="6"/>
      <c r="M211" s="6"/>
      <c r="N211" s="6"/>
      <c r="O211" s="6"/>
    </row>
    <row r="212" spans="1:15" x14ac:dyDescent="0.25">
      <c r="A212" s="6"/>
      <c r="B212" s="6"/>
      <c r="C212" s="6"/>
      <c r="D212" s="6"/>
      <c r="E212" s="6"/>
      <c r="I212" s="6"/>
      <c r="J212" s="6"/>
      <c r="K212" s="6"/>
      <c r="L212" s="6"/>
      <c r="M212" s="6"/>
      <c r="N212" s="6"/>
      <c r="O212" s="6"/>
    </row>
    <row r="213" spans="1:15" x14ac:dyDescent="0.25">
      <c r="A213" s="6"/>
      <c r="B213" s="6"/>
      <c r="C213" s="6"/>
      <c r="D213" s="6"/>
      <c r="E213" s="6"/>
      <c r="I213" s="6"/>
      <c r="J213" s="6"/>
      <c r="K213" s="6"/>
      <c r="L213" s="6"/>
      <c r="M213" s="6"/>
      <c r="N213" s="6"/>
      <c r="O213" s="6"/>
    </row>
    <row r="214" spans="1:15" x14ac:dyDescent="0.25">
      <c r="A214" s="6"/>
      <c r="B214" s="6"/>
      <c r="C214" s="6"/>
      <c r="D214" s="6"/>
      <c r="E214" s="6"/>
      <c r="I214" s="6"/>
      <c r="J214" s="6"/>
      <c r="K214" s="6"/>
      <c r="L214" s="6"/>
      <c r="M214" s="6"/>
      <c r="N214" s="6"/>
      <c r="O214" s="6"/>
    </row>
    <row r="215" spans="1:15" x14ac:dyDescent="0.25">
      <c r="A215" s="6"/>
      <c r="B215" s="6"/>
      <c r="C215" s="6"/>
      <c r="D215" s="6"/>
      <c r="E215" s="6"/>
      <c r="I215" s="6"/>
      <c r="J215" s="6"/>
      <c r="K215" s="6"/>
      <c r="L215" s="6"/>
      <c r="M215" s="6"/>
      <c r="N215" s="6"/>
      <c r="O215" s="6"/>
    </row>
    <row r="216" spans="1:15" x14ac:dyDescent="0.25">
      <c r="A216" s="6"/>
      <c r="B216" s="6"/>
      <c r="C216" s="6"/>
      <c r="D216" s="6"/>
      <c r="E216" s="6"/>
      <c r="I216" s="6"/>
      <c r="J216" s="6"/>
      <c r="K216" s="6"/>
      <c r="L216" s="6"/>
      <c r="M216" s="6"/>
      <c r="N216" s="6"/>
      <c r="O216" s="6"/>
    </row>
    <row r="217" spans="1:15" x14ac:dyDescent="0.25">
      <c r="A217" s="6"/>
      <c r="B217" s="6"/>
      <c r="C217" s="6"/>
      <c r="D217" s="6"/>
      <c r="E217" s="6"/>
      <c r="I217" s="6"/>
      <c r="J217" s="6"/>
      <c r="K217" s="6"/>
      <c r="L217" s="6"/>
      <c r="M217" s="6"/>
      <c r="N217" s="6"/>
      <c r="O217" s="6"/>
    </row>
    <row r="218" spans="1:15" x14ac:dyDescent="0.25">
      <c r="A218" s="6"/>
      <c r="B218" s="6"/>
      <c r="C218" s="6"/>
      <c r="D218" s="6"/>
      <c r="E218" s="6"/>
      <c r="I218" s="6"/>
      <c r="J218" s="6"/>
      <c r="K218" s="6"/>
      <c r="L218" s="6"/>
      <c r="M218" s="6"/>
      <c r="N218" s="6"/>
      <c r="O218" s="6"/>
    </row>
    <row r="219" spans="1:15" x14ac:dyDescent="0.25">
      <c r="A219" s="6"/>
      <c r="B219" s="6"/>
      <c r="C219" s="6"/>
      <c r="D219" s="6"/>
      <c r="E219" s="6"/>
      <c r="I219" s="6"/>
      <c r="J219" s="6"/>
      <c r="K219" s="6"/>
      <c r="L219" s="6"/>
      <c r="M219" s="6"/>
      <c r="N219" s="6"/>
      <c r="O219" s="6"/>
    </row>
    <row r="220" spans="1:15" x14ac:dyDescent="0.25">
      <c r="A220" s="6"/>
      <c r="B220" s="6"/>
      <c r="C220" s="6"/>
      <c r="D220" s="6"/>
      <c r="E220" s="6"/>
      <c r="I220" s="6"/>
      <c r="J220" s="6"/>
      <c r="K220" s="6"/>
      <c r="L220" s="6"/>
      <c r="M220" s="6"/>
      <c r="N220" s="6"/>
      <c r="O220" s="6"/>
    </row>
    <row r="221" spans="1:15" x14ac:dyDescent="0.25">
      <c r="A221" s="6"/>
      <c r="B221" s="6"/>
      <c r="C221" s="6"/>
      <c r="D221" s="6"/>
      <c r="E221" s="6"/>
      <c r="I221" s="6"/>
      <c r="J221" s="6"/>
      <c r="K221" s="6"/>
      <c r="L221" s="6"/>
      <c r="M221" s="6"/>
      <c r="N221" s="6"/>
      <c r="O221" s="6"/>
    </row>
    <row r="222" spans="1:15" x14ac:dyDescent="0.25">
      <c r="A222" s="6"/>
      <c r="B222" s="6"/>
      <c r="C222" s="6"/>
      <c r="D222" s="6"/>
      <c r="E222" s="6"/>
      <c r="I222" s="6"/>
      <c r="J222" s="6"/>
      <c r="K222" s="6"/>
      <c r="L222" s="6"/>
      <c r="M222" s="6"/>
      <c r="N222" s="6"/>
      <c r="O222" s="6"/>
    </row>
    <row r="223" spans="1:15" x14ac:dyDescent="0.25">
      <c r="A223" s="6"/>
      <c r="B223" s="6"/>
      <c r="C223" s="6"/>
      <c r="D223" s="6"/>
      <c r="E223" s="6"/>
      <c r="I223" s="6"/>
      <c r="J223" s="6"/>
      <c r="K223" s="6"/>
      <c r="L223" s="6"/>
      <c r="M223" s="6"/>
      <c r="N223" s="6"/>
      <c r="O223" s="6"/>
    </row>
    <row r="224" spans="1:15" x14ac:dyDescent="0.25">
      <c r="A224" s="6"/>
      <c r="B224" s="6"/>
      <c r="C224" s="6"/>
      <c r="D224" s="6"/>
      <c r="E224" s="6"/>
      <c r="I224" s="6"/>
      <c r="J224" s="6"/>
      <c r="K224" s="6"/>
      <c r="L224" s="6"/>
      <c r="M224" s="6"/>
      <c r="N224" s="6"/>
      <c r="O224" s="6"/>
    </row>
    <row r="225" spans="1:15" x14ac:dyDescent="0.25">
      <c r="A225" s="6"/>
      <c r="B225" s="6"/>
      <c r="C225" s="6"/>
      <c r="D225" s="6"/>
      <c r="E225" s="6"/>
      <c r="I225" s="6"/>
      <c r="J225" s="6"/>
      <c r="K225" s="6"/>
      <c r="L225" s="6"/>
      <c r="M225" s="6"/>
      <c r="N225" s="6"/>
      <c r="O225" s="6"/>
    </row>
    <row r="226" spans="1:15" x14ac:dyDescent="0.25">
      <c r="O226" s="6"/>
    </row>
  </sheetData>
  <sortState ref="C74:C93">
    <sortCondition ref="C7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Round 1</vt:lpstr>
      <vt:lpstr>Sheet2</vt:lpstr>
      <vt:lpstr>Reef stocking (tagged only)</vt:lpstr>
      <vt:lpstr>BEG</vt:lpstr>
      <vt:lpstr>Sheet3</vt:lpstr>
      <vt:lpstr>collections 7-28</vt:lpstr>
      <vt:lpstr>pivot and histogram 2</vt:lpstr>
      <vt:lpstr>Reef stocking round 2</vt:lpstr>
      <vt:lpstr>Collections 3 (8_14_17)</vt:lpstr>
      <vt:lpstr>Collections 3 (8_15_17)</vt:lpstr>
      <vt:lpstr>Reef stocking round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Jarvis</dc:creator>
  <cp:lastModifiedBy>George Jarvis</cp:lastModifiedBy>
  <dcterms:created xsi:type="dcterms:W3CDTF">2017-03-20T14:06:00Z</dcterms:created>
  <dcterms:modified xsi:type="dcterms:W3CDTF">2019-01-09T20:13:45Z</dcterms:modified>
</cp:coreProperties>
</file>